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현재_통합_문서"/>
  <mc:AlternateContent xmlns:mc="http://schemas.openxmlformats.org/markup-compatibility/2006">
    <mc:Choice Requires="x15">
      <x15ac:absPath xmlns:x15ac="http://schemas.microsoft.com/office/spreadsheetml/2010/11/ac" url="C:\Users\Dexter\Source\ALPACO8\RPA_Example\21_오늘의_증권시황\Data\Output\"/>
    </mc:Choice>
  </mc:AlternateContent>
  <xr:revisionPtr revIDLastSave="0" documentId="13_ncr:1_{E539C5A1-F733-4D58-8CD8-44315CD992C1}" xr6:coauthVersionLast="47" xr6:coauthVersionMax="47" xr10:uidLastSave="{00000000-0000-0000-0000-000000000000}"/>
  <bookViews>
    <workbookView xWindow="3120" yWindow="3120" windowWidth="21600" windowHeight="11835" tabRatio="652" xr2:uid="{128CB9EE-8F8F-4283-BC02-829EA9DF085D}"/>
  </bookViews>
  <sheets>
    <sheet name="Dashboard" sheetId="1" r:id="rId1"/>
    <sheet name="KOSPI" sheetId="3" r:id="rId2"/>
    <sheet name="KOSDAQ" sheetId="2" r:id="rId3"/>
    <sheet name="업종별시세" sheetId="5" r:id="rId4"/>
    <sheet name="주요뉴스" sheetId="23" r:id="rId5"/>
    <sheet name="종목별뉴스공시" sheetId="24" r:id="rId6"/>
    <sheet name="종목별전자공시" sheetId="10" r:id="rId7"/>
    <sheet name="시황정보" sheetId="11" r:id="rId8"/>
    <sheet name="투자정보" sheetId="12" r:id="rId9"/>
    <sheet name="종목분석" sheetId="13" r:id="rId10"/>
    <sheet name="산업분석" sheetId="20" r:id="rId11"/>
    <sheet name="경제분석" sheetId="21" r:id="rId12"/>
  </sheets>
  <definedNames>
    <definedName name="_xlnm._FilterDatabase" localSheetId="5" hidden="1">종목별뉴스공시!$A$1:$G$1</definedName>
    <definedName name="_xlnm._FilterDatabase" localSheetId="6" hidden="1">종목별전자공시!$A$1:$G$1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24" i="1" l="1"/>
  <c r="Z34" i="1"/>
  <c r="Z35" i="1"/>
  <c r="Z36" i="1"/>
  <c r="Z37" i="1"/>
  <c r="Z38" i="1"/>
  <c r="Z39" i="1"/>
  <c r="Z40" i="1"/>
  <c r="Z41" i="1"/>
  <c r="Z42" i="1"/>
  <c r="Z43" i="1"/>
  <c r="Z44" i="1"/>
  <c r="Z45" i="1"/>
  <c r="Z46" i="1"/>
  <c r="Z47" i="1"/>
  <c r="Z48" i="1"/>
  <c r="M34" i="1"/>
  <c r="M35" i="1"/>
  <c r="M36" i="1"/>
  <c r="M37" i="1"/>
  <c r="M38" i="1"/>
  <c r="M39" i="1"/>
  <c r="M40" i="1"/>
  <c r="M41" i="1"/>
  <c r="M42" i="1"/>
  <c r="M43" i="1"/>
  <c r="M44" i="1"/>
  <c r="M45" i="1"/>
  <c r="M46" i="1"/>
  <c r="M47" i="1"/>
  <c r="M48" i="1"/>
  <c r="K34" i="1"/>
  <c r="K35" i="1"/>
  <c r="K36" i="1"/>
  <c r="K37" i="1"/>
  <c r="K38" i="1"/>
  <c r="K39" i="1"/>
  <c r="K40" i="1"/>
  <c r="K41" i="1"/>
  <c r="K42" i="1"/>
  <c r="K43" i="1"/>
  <c r="K44" i="1"/>
  <c r="K45" i="1"/>
  <c r="K46" i="1"/>
  <c r="K47" i="1"/>
  <c r="K48" i="1"/>
  <c r="Z33" i="1"/>
  <c r="M33" i="1"/>
  <c r="K33" i="1"/>
  <c r="AF22" i="1"/>
  <c r="AF21" i="1"/>
  <c r="AF20" i="1"/>
  <c r="AF19" i="1"/>
  <c r="AF18" i="1"/>
  <c r="AF30" i="1" a="1"/>
  <c r="AF30" i="1" s="1"/>
  <c r="AF31" i="1" a="1"/>
  <c r="AF31" i="1" s="1"/>
  <c r="AF32" i="1" a="1"/>
  <c r="AF32" i="1" s="1"/>
  <c r="AF33" i="1" a="1"/>
  <c r="AF33" i="1" s="1"/>
  <c r="AF34" i="1" a="1"/>
  <c r="AF34" i="1" s="1"/>
  <c r="AF35" i="1" a="1"/>
  <c r="AF35" i="1" s="1"/>
  <c r="AF36" i="1" a="1"/>
  <c r="AF36" i="1" s="1"/>
  <c r="AF37" i="1" a="1"/>
  <c r="AF37" i="1" s="1"/>
  <c r="AF38" i="1" a="1"/>
  <c r="AF38" i="1" s="1"/>
  <c r="AF39" i="1" a="1"/>
  <c r="AF39" i="1" s="1"/>
  <c r="AF40" i="1" a="1"/>
  <c r="AF40" i="1" s="1"/>
  <c r="AF41" i="1" a="1"/>
  <c r="AF41" i="1" s="1"/>
  <c r="AF42" i="1" a="1"/>
  <c r="AF42" i="1" s="1"/>
  <c r="AF43" i="1" a="1"/>
  <c r="AF43" i="1" s="1"/>
  <c r="AF44" i="1" a="1"/>
  <c r="AF44" i="1" s="1"/>
  <c r="AF45" i="1" a="1"/>
  <c r="AF45" i="1" s="1"/>
  <c r="AF46" i="1" a="1"/>
  <c r="AF46" i="1" s="1"/>
  <c r="AF47" i="1" a="1"/>
  <c r="AF47" i="1" s="1"/>
  <c r="AF48" i="1" a="1"/>
  <c r="AF48" i="1" s="1"/>
  <c r="AF29" i="1" a="1"/>
  <c r="AF29" i="1" s="1"/>
  <c r="AE30" i="1" a="1"/>
  <c r="AE30" i="1" s="1"/>
  <c r="AE31" i="1" a="1"/>
  <c r="AE31" i="1" s="1"/>
  <c r="AE32" i="1" a="1"/>
  <c r="AE32" i="1" s="1"/>
  <c r="AE33" i="1" a="1"/>
  <c r="AE33" i="1" s="1"/>
  <c r="AE34" i="1" a="1"/>
  <c r="AE34" i="1" s="1"/>
  <c r="AE35" i="1" a="1"/>
  <c r="AE35" i="1" s="1"/>
  <c r="AE36" i="1" a="1"/>
  <c r="AE36" i="1" s="1"/>
  <c r="AE37" i="1" a="1"/>
  <c r="AE37" i="1" s="1"/>
  <c r="AE38" i="1" a="1"/>
  <c r="AE38" i="1" s="1"/>
  <c r="AE39" i="1" a="1"/>
  <c r="AE39" i="1" s="1"/>
  <c r="AE40" i="1" a="1"/>
  <c r="AE40" i="1" s="1"/>
  <c r="AE41" i="1" a="1"/>
  <c r="AE41" i="1" s="1"/>
  <c r="AE42" i="1" a="1"/>
  <c r="AE42" i="1" s="1"/>
  <c r="AE43" i="1" a="1"/>
  <c r="AE43" i="1" s="1"/>
  <c r="AE44" i="1" a="1"/>
  <c r="AE44" i="1" s="1"/>
  <c r="AE45" i="1" a="1"/>
  <c r="AE45" i="1" s="1"/>
  <c r="AE46" i="1" a="1"/>
  <c r="AE46" i="1" s="1"/>
  <c r="AE47" i="1" a="1"/>
  <c r="AE47" i="1" s="1"/>
  <c r="AE48" i="1" a="1"/>
  <c r="AE48" i="1" s="1"/>
  <c r="AE29" i="1" a="1"/>
  <c r="AE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29" i="1" a="1"/>
  <c r="AB29" i="1" s="1"/>
  <c r="H200" i="24" l="1"/>
  <c r="H199" i="24"/>
  <c r="H198" i="24"/>
  <c r="H197" i="24"/>
  <c r="H196" i="24"/>
  <c r="H195" i="24"/>
  <c r="H194" i="24"/>
  <c r="H193" i="24"/>
  <c r="H192" i="24"/>
  <c r="H191" i="24"/>
  <c r="H190" i="24"/>
  <c r="H189" i="24"/>
  <c r="H188" i="24"/>
  <c r="H187" i="24"/>
  <c r="H186" i="24"/>
  <c r="H185" i="24"/>
  <c r="H184" i="24"/>
  <c r="H183" i="24"/>
  <c r="H182" i="24"/>
  <c r="H181" i="24"/>
  <c r="H180" i="24"/>
  <c r="H179" i="24"/>
  <c r="H178" i="24"/>
  <c r="H177" i="24"/>
  <c r="H176" i="24"/>
  <c r="H175" i="24"/>
  <c r="H174" i="24"/>
  <c r="H173" i="24"/>
  <c r="H172" i="24"/>
  <c r="H171" i="24"/>
  <c r="H170" i="24"/>
  <c r="H169" i="24"/>
  <c r="H168" i="24"/>
  <c r="H167" i="24"/>
  <c r="H166" i="24"/>
  <c r="H165" i="24"/>
  <c r="H164" i="24"/>
  <c r="H163" i="24"/>
  <c r="H162" i="24"/>
  <c r="H161" i="24"/>
  <c r="H160" i="24"/>
  <c r="H159" i="24"/>
  <c r="H158" i="24"/>
  <c r="H157" i="24"/>
  <c r="H156" i="24"/>
  <c r="H155" i="24"/>
  <c r="H154" i="24"/>
  <c r="H153" i="24"/>
  <c r="H152" i="24"/>
  <c r="H151" i="24"/>
  <c r="H150" i="24"/>
  <c r="H149" i="24"/>
  <c r="H148" i="24"/>
  <c r="H147" i="24"/>
  <c r="H146" i="24"/>
  <c r="H145" i="24"/>
  <c r="H144" i="24"/>
  <c r="H143" i="24"/>
  <c r="H142" i="24"/>
  <c r="H141" i="24"/>
  <c r="H140" i="24"/>
  <c r="H139" i="24"/>
  <c r="H138" i="24"/>
  <c r="H137" i="24"/>
  <c r="H136" i="24"/>
  <c r="H135" i="24"/>
  <c r="H134" i="24"/>
  <c r="H133" i="24"/>
  <c r="H132" i="24"/>
  <c r="H131" i="24"/>
  <c r="H130" i="24"/>
  <c r="H129" i="24"/>
  <c r="H128" i="24"/>
  <c r="H127" i="24"/>
  <c r="H126" i="24"/>
  <c r="H125" i="24"/>
  <c r="H124" i="24"/>
  <c r="H123" i="24"/>
  <c r="H122" i="24"/>
  <c r="H121" i="24"/>
  <c r="H120" i="24"/>
  <c r="H119" i="24"/>
  <c r="H118" i="24"/>
  <c r="H117" i="24"/>
  <c r="H116" i="24"/>
  <c r="H115" i="24"/>
  <c r="H114" i="24"/>
  <c r="H113" i="24"/>
  <c r="H112" i="24"/>
  <c r="H111" i="24"/>
  <c r="H110" i="24"/>
  <c r="H109" i="24"/>
  <c r="H108" i="24"/>
  <c r="H107" i="24"/>
  <c r="H106" i="24"/>
  <c r="H105" i="24"/>
  <c r="H104" i="24"/>
  <c r="H103" i="24"/>
  <c r="H102" i="24"/>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 i="2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 i="20"/>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 i="13"/>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 i="12"/>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 i="11"/>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 i="10"/>
  <c r="F3" i="23"/>
  <c r="F4"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95" i="23"/>
  <c r="F96" i="23"/>
  <c r="F97" i="23"/>
  <c r="F98" i="23"/>
  <c r="F99" i="23"/>
  <c r="F100" i="23"/>
  <c r="F101" i="23"/>
  <c r="F102" i="23"/>
  <c r="F103" i="23"/>
  <c r="F104" i="23"/>
  <c r="F105" i="23"/>
  <c r="F106" i="23"/>
  <c r="F107" i="23"/>
  <c r="F108" i="23"/>
  <c r="F109" i="23"/>
  <c r="F110" i="23"/>
  <c r="F111" i="23"/>
  <c r="F112" i="23"/>
  <c r="F113" i="23"/>
  <c r="F114" i="23"/>
  <c r="F115" i="23"/>
  <c r="F116" i="23"/>
  <c r="F117" i="23"/>
  <c r="F118" i="23"/>
  <c r="F119" i="23"/>
  <c r="F120" i="23"/>
  <c r="F121" i="23"/>
  <c r="F122" i="23"/>
  <c r="F123" i="23"/>
  <c r="F124" i="23"/>
  <c r="F125" i="23"/>
  <c r="F126" i="23"/>
  <c r="F127" i="23"/>
  <c r="F128" i="23"/>
  <c r="F129" i="23"/>
  <c r="F130" i="23"/>
  <c r="F131" i="23"/>
  <c r="F132" i="23"/>
  <c r="F133" i="23"/>
  <c r="F134" i="23"/>
  <c r="F135" i="23"/>
  <c r="F136" i="23"/>
  <c r="F137" i="23"/>
  <c r="F138" i="23"/>
  <c r="F139" i="23"/>
  <c r="F140" i="23"/>
  <c r="F141" i="23"/>
  <c r="F142" i="23"/>
  <c r="F143" i="23"/>
  <c r="F144" i="23"/>
  <c r="F145" i="23"/>
  <c r="F146" i="23"/>
  <c r="F147" i="23"/>
  <c r="F148" i="23"/>
  <c r="F149" i="23"/>
  <c r="F150" i="23"/>
  <c r="F151" i="23"/>
  <c r="F152" i="23"/>
  <c r="F153" i="23"/>
  <c r="F154" i="23"/>
  <c r="F155" i="23"/>
  <c r="F156" i="23"/>
  <c r="F157" i="23"/>
  <c r="F158" i="23"/>
  <c r="F159" i="23"/>
  <c r="F160" i="23"/>
  <c r="F161" i="23"/>
  <c r="F162" i="23"/>
  <c r="F163" i="23"/>
  <c r="F164" i="23"/>
  <c r="F165" i="23"/>
  <c r="F166" i="23"/>
  <c r="F167" i="23"/>
  <c r="F168" i="23"/>
  <c r="F169" i="23"/>
  <c r="F170" i="23"/>
  <c r="F171" i="23"/>
  <c r="F172" i="23"/>
  <c r="F173" i="23"/>
  <c r="F174" i="23"/>
  <c r="F175" i="23"/>
  <c r="F176" i="23"/>
  <c r="F177" i="23"/>
  <c r="F178" i="23"/>
  <c r="F179" i="23"/>
  <c r="F180" i="23"/>
  <c r="F181" i="23"/>
  <c r="F182" i="23"/>
  <c r="F183" i="23"/>
  <c r="F184" i="23"/>
  <c r="F185" i="23"/>
  <c r="F186" i="23"/>
  <c r="F187" i="23"/>
  <c r="F188" i="23"/>
  <c r="F189" i="23"/>
  <c r="F190" i="23"/>
  <c r="F191" i="23"/>
  <c r="F192" i="23"/>
  <c r="F193" i="23"/>
  <c r="F194" i="23"/>
  <c r="F195" i="23"/>
  <c r="F196" i="23"/>
  <c r="F197" i="23"/>
  <c r="F198" i="23"/>
  <c r="F199" i="23"/>
  <c r="F200" i="23"/>
  <c r="F201" i="23"/>
  <c r="F202" i="23"/>
  <c r="F203" i="23"/>
  <c r="F204" i="23"/>
  <c r="F205" i="23"/>
  <c r="F206" i="23"/>
  <c r="F207" i="23"/>
  <c r="F208" i="23"/>
  <c r="F209" i="23"/>
  <c r="F210" i="23"/>
  <c r="F211" i="23"/>
  <c r="F212" i="23"/>
  <c r="F213" i="23"/>
  <c r="F214" i="23"/>
  <c r="F215" i="23"/>
  <c r="F216" i="23"/>
  <c r="F217" i="23"/>
  <c r="F218" i="23"/>
  <c r="F219" i="23"/>
  <c r="F220" i="23"/>
  <c r="F221" i="23"/>
  <c r="F222" i="23"/>
  <c r="F223" i="23"/>
  <c r="F224" i="23"/>
  <c r="F225" i="23"/>
  <c r="F226" i="23"/>
  <c r="F227" i="23"/>
  <c r="F228" i="23"/>
  <c r="F229" i="23"/>
  <c r="F230" i="23"/>
  <c r="F231" i="23"/>
  <c r="F232" i="23"/>
  <c r="F233" i="23"/>
  <c r="F234" i="23"/>
  <c r="F235" i="23"/>
  <c r="F236" i="23"/>
  <c r="F237" i="23"/>
  <c r="F238" i="23"/>
  <c r="F239" i="23"/>
  <c r="F240" i="23"/>
  <c r="F241" i="23"/>
  <c r="F242" i="23"/>
  <c r="F243" i="23"/>
  <c r="F244" i="23"/>
  <c r="F245" i="23"/>
  <c r="F246" i="23"/>
  <c r="F247" i="23"/>
  <c r="F248" i="23"/>
  <c r="F249" i="23"/>
  <c r="F250" i="23"/>
  <c r="F251" i="23"/>
  <c r="F252" i="23"/>
  <c r="F253" i="23"/>
  <c r="F254" i="23"/>
  <c r="F255" i="23"/>
  <c r="F256" i="23"/>
  <c r="F257" i="23"/>
  <c r="F258" i="23"/>
  <c r="F259" i="23"/>
  <c r="F260" i="23"/>
  <c r="F261" i="23"/>
  <c r="F262" i="23"/>
  <c r="F263" i="23"/>
  <c r="F264" i="23"/>
  <c r="F265" i="23"/>
  <c r="F266" i="23"/>
  <c r="F267" i="23"/>
  <c r="F268" i="23"/>
  <c r="F269" i="23"/>
  <c r="F270" i="23"/>
  <c r="F271" i="23"/>
  <c r="F272" i="23"/>
  <c r="F273" i="23"/>
  <c r="F274" i="23"/>
  <c r="F275" i="23"/>
  <c r="F276" i="23"/>
  <c r="F277" i="23"/>
  <c r="F278" i="23"/>
  <c r="F279" i="23"/>
  <c r="F280" i="23"/>
  <c r="F281" i="23"/>
  <c r="F282" i="23"/>
  <c r="F283" i="23"/>
  <c r="F284" i="23"/>
  <c r="F285" i="23"/>
  <c r="F286" i="23"/>
  <c r="F287" i="23"/>
  <c r="F288" i="23"/>
  <c r="F289" i="23"/>
  <c r="F290" i="23"/>
  <c r="F291" i="23"/>
  <c r="F292" i="23"/>
  <c r="F293" i="23"/>
  <c r="F294" i="23"/>
  <c r="F295" i="23"/>
  <c r="F296" i="23"/>
  <c r="F297" i="23"/>
  <c r="F298" i="23"/>
  <c r="F299" i="23"/>
  <c r="F300" i="23"/>
  <c r="F301" i="23"/>
  <c r="F302" i="23"/>
  <c r="F303" i="23"/>
  <c r="F304" i="23"/>
  <c r="F305" i="23"/>
  <c r="F306" i="23"/>
  <c r="F307" i="23"/>
  <c r="F308" i="23"/>
  <c r="F309" i="23"/>
  <c r="F310" i="23"/>
  <c r="F311" i="23"/>
  <c r="F312" i="23"/>
  <c r="F313" i="23"/>
  <c r="F314" i="23"/>
  <c r="F315" i="23"/>
  <c r="F316" i="23"/>
  <c r="F317" i="23"/>
  <c r="F318" i="23"/>
  <c r="F319" i="23"/>
  <c r="F320" i="23"/>
  <c r="F321" i="23"/>
  <c r="F322" i="23"/>
  <c r="F323" i="23"/>
  <c r="F324" i="23"/>
  <c r="F325" i="23"/>
  <c r="F326" i="23"/>
  <c r="F327" i="23"/>
  <c r="F328" i="23"/>
  <c r="F329" i="23"/>
  <c r="F330" i="23"/>
  <c r="F331" i="23"/>
  <c r="F332" i="23"/>
  <c r="F333" i="23"/>
  <c r="F334" i="23"/>
  <c r="F335" i="23"/>
  <c r="F336" i="23"/>
  <c r="F337" i="23"/>
  <c r="F338" i="23"/>
  <c r="F339" i="23"/>
  <c r="F340" i="23"/>
  <c r="F341" i="23"/>
  <c r="F342" i="23"/>
  <c r="F343" i="23"/>
  <c r="F344" i="23"/>
  <c r="F345" i="23"/>
  <c r="F346" i="23"/>
  <c r="F347" i="23"/>
  <c r="F348" i="23"/>
  <c r="F349" i="23"/>
  <c r="F350" i="23"/>
  <c r="F351" i="23"/>
  <c r="F352" i="23"/>
  <c r="F353" i="23"/>
  <c r="F354" i="23"/>
  <c r="F355" i="23"/>
  <c r="F356" i="23"/>
  <c r="F357" i="23"/>
  <c r="F358" i="23"/>
  <c r="F359" i="23"/>
  <c r="F360" i="23"/>
  <c r="F361" i="23"/>
  <c r="F362" i="23"/>
  <c r="F363" i="23"/>
  <c r="F364" i="23"/>
  <c r="F365" i="23"/>
  <c r="F366" i="23"/>
  <c r="F367" i="23"/>
  <c r="F368" i="23"/>
  <c r="F369" i="23"/>
  <c r="F370" i="23"/>
  <c r="F371" i="23"/>
  <c r="F372" i="23"/>
  <c r="F373" i="23"/>
  <c r="F374" i="23"/>
  <c r="F375" i="23"/>
  <c r="F376" i="23"/>
  <c r="F377" i="23"/>
  <c r="F378" i="23"/>
  <c r="F379" i="23"/>
  <c r="F380" i="23"/>
  <c r="F381" i="23"/>
  <c r="F382" i="23"/>
  <c r="F383" i="23"/>
  <c r="F384" i="23"/>
  <c r="F385" i="23"/>
  <c r="F386" i="23"/>
  <c r="F387" i="23"/>
  <c r="F388" i="23"/>
  <c r="F389" i="23"/>
  <c r="F390" i="23"/>
  <c r="F391" i="23"/>
  <c r="F392" i="23"/>
  <c r="F393" i="23"/>
  <c r="F394" i="23"/>
  <c r="F395" i="23"/>
  <c r="F396" i="23"/>
  <c r="F397" i="23"/>
  <c r="F398" i="23"/>
  <c r="F399" i="23"/>
  <c r="F400" i="23"/>
  <c r="F2" i="23"/>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 i="5"/>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 i="2"/>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 i="3"/>
  <c r="M16" i="1"/>
  <c r="M17" i="1"/>
  <c r="M18" i="1"/>
  <c r="M19" i="1"/>
  <c r="M20" i="1"/>
  <c r="M21" i="1"/>
  <c r="M22" i="1"/>
  <c r="M23" i="1"/>
  <c r="M24" i="1"/>
  <c r="M15" i="1"/>
  <c r="M6" i="1"/>
  <c r="M7" i="1"/>
  <c r="M8" i="1"/>
  <c r="M9" i="1"/>
  <c r="M10" i="1"/>
  <c r="M11" i="1"/>
  <c r="M12" i="1"/>
  <c r="M13" i="1"/>
  <c r="M14" i="1"/>
  <c r="M5" i="1"/>
  <c r="Z16" i="1"/>
  <c r="Z17" i="1"/>
  <c r="Z18" i="1"/>
  <c r="Z19" i="1"/>
  <c r="Z20" i="1"/>
  <c r="Z21" i="1"/>
  <c r="Z22" i="1"/>
  <c r="Z23" i="1"/>
  <c r="Z24" i="1"/>
  <c r="Z15" i="1"/>
  <c r="Z6" i="1"/>
  <c r="Z7" i="1"/>
  <c r="Z8" i="1"/>
  <c r="Z9" i="1"/>
  <c r="Z10" i="1"/>
  <c r="Z11" i="1"/>
  <c r="Z12" i="1"/>
  <c r="Z13" i="1"/>
  <c r="Z14" i="1"/>
  <c r="Z5" i="1"/>
  <c r="Q16" i="1"/>
  <c r="Q17" i="1"/>
  <c r="Q18" i="1"/>
  <c r="Q19" i="1"/>
  <c r="Q20" i="1"/>
  <c r="Q21" i="1"/>
  <c r="Q22" i="1"/>
  <c r="Q23" i="1"/>
  <c r="Q24" i="1"/>
  <c r="Q15" i="1"/>
  <c r="Q6" i="1"/>
  <c r="Q7" i="1"/>
  <c r="Q8" i="1"/>
  <c r="Q9" i="1"/>
  <c r="Q10" i="1"/>
  <c r="Q11" i="1"/>
  <c r="Q12" i="1"/>
  <c r="Q13" i="1"/>
  <c r="Q14" i="1"/>
  <c r="Q5" i="1"/>
  <c r="P16" i="1" l="1"/>
  <c r="P17" i="1"/>
  <c r="P18" i="1"/>
  <c r="P19" i="1"/>
  <c r="P20" i="1"/>
  <c r="P21" i="1"/>
  <c r="P22" i="1"/>
  <c r="P23" i="1"/>
  <c r="P24" i="1"/>
  <c r="P15" i="1"/>
  <c r="O16" i="1"/>
  <c r="O17" i="1"/>
  <c r="O18" i="1"/>
  <c r="O19" i="1"/>
  <c r="O20" i="1"/>
  <c r="O21" i="1"/>
  <c r="O22" i="1"/>
  <c r="O23" i="1"/>
  <c r="O24" i="1"/>
  <c r="O15" i="1"/>
  <c r="N16" i="1"/>
  <c r="N17" i="1"/>
  <c r="N18" i="1"/>
  <c r="N19" i="1"/>
  <c r="N20" i="1"/>
  <c r="N21" i="1"/>
  <c r="N22" i="1"/>
  <c r="N23" i="1"/>
  <c r="N24" i="1"/>
  <c r="N15" i="1"/>
  <c r="N5" i="1"/>
  <c r="AC4" i="1" s="1"/>
  <c r="N6" i="1"/>
  <c r="N7" i="1"/>
  <c r="N8" i="1"/>
  <c r="N9" i="1"/>
  <c r="N10" i="1"/>
  <c r="N11" i="1"/>
  <c r="N12" i="1"/>
  <c r="N13" i="1"/>
  <c r="N14" i="1"/>
  <c r="O5" i="1"/>
  <c r="O6" i="1"/>
  <c r="O7" i="1"/>
  <c r="O8" i="1"/>
  <c r="O9" i="1"/>
  <c r="O10" i="1"/>
  <c r="O11" i="1"/>
  <c r="O12" i="1"/>
  <c r="O13" i="1"/>
  <c r="O14" i="1"/>
  <c r="P5" i="1"/>
  <c r="P6" i="1"/>
  <c r="P7" i="1"/>
  <c r="P8" i="1"/>
  <c r="P9" i="1"/>
  <c r="P10" i="1"/>
  <c r="P11" i="1"/>
  <c r="P12" i="1"/>
  <c r="P13" i="1"/>
  <c r="P14" i="1"/>
  <c r="AD18" i="1" l="1" a="1"/>
  <c r="AD18" i="1" s="1"/>
  <c r="AD19" i="1" a="1"/>
  <c r="AD19" i="1" s="1"/>
  <c r="AD20" i="1" a="1"/>
  <c r="AD20" i="1" s="1"/>
  <c r="AD21" i="1" a="1"/>
  <c r="AD21" i="1" s="1"/>
  <c r="AD22" i="1" a="1"/>
  <c r="AD22" i="1" s="1"/>
  <c r="AD23" i="1" a="1"/>
  <c r="AD23" i="1" s="1"/>
  <c r="AB23" i="1" a="1"/>
  <c r="AB23" i="1" s="1"/>
  <c r="AB24" i="1" a="1"/>
  <c r="AB24" i="1" s="1"/>
  <c r="AB25" i="1" a="1"/>
  <c r="AB25" i="1" s="1"/>
  <c r="AB19" i="1" a="1"/>
  <c r="AB19" i="1" s="1"/>
  <c r="AB18" i="1" a="1"/>
  <c r="AB18" i="1" s="1"/>
  <c r="AB20" i="1" a="1"/>
  <c r="AB20" i="1" s="1"/>
  <c r="AB21" i="1" a="1"/>
  <c r="AB21" i="1" s="1"/>
  <c r="AB22" i="1" a="1"/>
  <c r="AB22" i="1" s="1"/>
  <c r="AD24" i="1" a="1"/>
  <c r="AD24" i="1" s="1"/>
  <c r="AD25" i="1" a="1"/>
  <c r="AD25" i="1" s="1"/>
  <c r="AF7" i="1"/>
  <c r="AF6" i="1"/>
  <c r="AF5" i="1"/>
  <c r="Y15" i="1"/>
  <c r="Y16" i="1"/>
  <c r="Y17" i="1"/>
  <c r="Y18" i="1"/>
  <c r="Y19" i="1"/>
  <c r="Y20" i="1"/>
  <c r="Y21" i="1"/>
  <c r="Y22" i="1"/>
  <c r="Y23" i="1"/>
  <c r="Y24" i="1"/>
  <c r="X5" i="1" l="1"/>
  <c r="AF14" i="1" s="1"/>
  <c r="X6" i="1"/>
  <c r="X7" i="1"/>
  <c r="X8" i="1"/>
  <c r="X9" i="1"/>
  <c r="X10" i="1"/>
  <c r="X11" i="1"/>
  <c r="X12" i="1"/>
  <c r="X13" i="1"/>
  <c r="X14" i="1"/>
  <c r="X15" i="1"/>
  <c r="X16" i="1"/>
  <c r="X17" i="1"/>
  <c r="X18" i="1"/>
  <c r="X19" i="1"/>
  <c r="X20" i="1"/>
  <c r="X21" i="1"/>
  <c r="X22" i="1"/>
  <c r="X23" i="1"/>
  <c r="X24" i="1"/>
  <c r="R5" i="1"/>
  <c r="AF8" i="1" s="1"/>
  <c r="S5" i="1"/>
  <c r="AF9" i="1" s="1"/>
  <c r="T5" i="1"/>
  <c r="AF10" i="1" s="1"/>
  <c r="U5" i="1"/>
  <c r="AF11" i="1" s="1"/>
  <c r="V5" i="1"/>
  <c r="AF12" i="1" s="1"/>
  <c r="W5" i="1"/>
  <c r="AF13" i="1" s="1"/>
  <c r="R6" i="1"/>
  <c r="S6" i="1"/>
  <c r="T6" i="1"/>
  <c r="U6" i="1"/>
  <c r="V6" i="1"/>
  <c r="W6" i="1"/>
  <c r="R7" i="1"/>
  <c r="S7" i="1"/>
  <c r="T7" i="1"/>
  <c r="U7" i="1"/>
  <c r="V7" i="1"/>
  <c r="W7" i="1"/>
  <c r="R8" i="1"/>
  <c r="S8" i="1"/>
  <c r="T8" i="1"/>
  <c r="U8" i="1"/>
  <c r="V8" i="1"/>
  <c r="W8" i="1"/>
  <c r="R9" i="1"/>
  <c r="S9" i="1"/>
  <c r="T9" i="1"/>
  <c r="U9" i="1"/>
  <c r="V9" i="1"/>
  <c r="W9" i="1"/>
  <c r="R10" i="1"/>
  <c r="S10" i="1"/>
  <c r="T10" i="1"/>
  <c r="U10" i="1"/>
  <c r="V10" i="1"/>
  <c r="W10" i="1"/>
  <c r="R11" i="1"/>
  <c r="S11" i="1"/>
  <c r="T11" i="1"/>
  <c r="U11" i="1"/>
  <c r="V11" i="1"/>
  <c r="W11" i="1"/>
  <c r="R12" i="1"/>
  <c r="S12" i="1"/>
  <c r="T12" i="1"/>
  <c r="U12" i="1"/>
  <c r="V12" i="1"/>
  <c r="W12" i="1"/>
  <c r="R13" i="1"/>
  <c r="S13" i="1"/>
  <c r="T13" i="1"/>
  <c r="U13" i="1"/>
  <c r="V13" i="1"/>
  <c r="W13" i="1"/>
  <c r="R14" i="1"/>
  <c r="S14" i="1"/>
  <c r="T14" i="1"/>
  <c r="U14" i="1"/>
  <c r="V14" i="1"/>
  <c r="W14" i="1"/>
  <c r="R15" i="1"/>
  <c r="S15" i="1"/>
  <c r="T15" i="1"/>
  <c r="U15" i="1"/>
  <c r="V15" i="1"/>
  <c r="W15" i="1"/>
  <c r="R16" i="1"/>
  <c r="S16" i="1"/>
  <c r="T16" i="1"/>
  <c r="U16" i="1"/>
  <c r="V16" i="1"/>
  <c r="W16" i="1"/>
  <c r="R17" i="1"/>
  <c r="S17" i="1"/>
  <c r="T17" i="1"/>
  <c r="U17" i="1"/>
  <c r="V17" i="1"/>
  <c r="W17" i="1"/>
  <c r="R18" i="1"/>
  <c r="S18" i="1"/>
  <c r="T18" i="1"/>
  <c r="U18" i="1"/>
  <c r="V18" i="1"/>
  <c r="W18" i="1"/>
  <c r="R19" i="1"/>
  <c r="S19" i="1"/>
  <c r="T19" i="1"/>
  <c r="U19" i="1"/>
  <c r="V19" i="1"/>
  <c r="W19" i="1"/>
  <c r="R20" i="1"/>
  <c r="S20" i="1"/>
  <c r="T20" i="1"/>
  <c r="U20" i="1"/>
  <c r="V20" i="1"/>
  <c r="W20" i="1"/>
  <c r="R21" i="1"/>
  <c r="S21" i="1"/>
  <c r="T21" i="1"/>
  <c r="U21" i="1"/>
  <c r="V21" i="1"/>
  <c r="W21" i="1"/>
  <c r="R22" i="1"/>
  <c r="S22" i="1"/>
  <c r="T22" i="1"/>
  <c r="U22" i="1"/>
  <c r="V22" i="1"/>
  <c r="W22" i="1"/>
  <c r="R23" i="1"/>
  <c r="S23" i="1"/>
  <c r="T23" i="1"/>
  <c r="U23" i="1"/>
  <c r="V23" i="1"/>
  <c r="W23" i="1"/>
  <c r="R24" i="1"/>
  <c r="S24" i="1"/>
  <c r="T24" i="1"/>
  <c r="U24" i="1"/>
  <c r="V24" i="1"/>
  <c r="W24" i="1"/>
  <c r="Y10" i="1"/>
  <c r="Y11" i="1"/>
  <c r="Y12" i="1"/>
  <c r="Y13" i="1"/>
  <c r="Y14" i="1"/>
  <c r="Y9" i="1"/>
  <c r="Y8" i="1"/>
  <c r="Y7" i="1"/>
  <c r="Y6" i="1"/>
  <c r="Y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dexter yang</author>
  </authors>
  <commentList>
    <comment ref="AC4" authorId="0" shapeId="0" xr:uid="{9B18A536-C61A-4BD1-8B1D-73F8739A3166}">
      <text>
        <r>
          <rPr>
            <b/>
            <sz val="9"/>
            <color indexed="81"/>
            <rFont val="돋움"/>
            <family val="3"/>
            <charset val="129"/>
          </rPr>
          <t>종목명을</t>
        </r>
        <r>
          <rPr>
            <b/>
            <sz val="9"/>
            <color indexed="81"/>
            <rFont val="Tahoma"/>
            <family val="2"/>
          </rPr>
          <t xml:space="preserve"> </t>
        </r>
        <r>
          <rPr>
            <b/>
            <sz val="9"/>
            <color indexed="81"/>
            <rFont val="돋움"/>
            <family val="3"/>
            <charset val="129"/>
          </rPr>
          <t>선택해</t>
        </r>
        <r>
          <rPr>
            <b/>
            <sz val="9"/>
            <color indexed="81"/>
            <rFont val="Tahoma"/>
            <family val="2"/>
          </rPr>
          <t xml:space="preserve"> </t>
        </r>
        <r>
          <rPr>
            <b/>
            <sz val="9"/>
            <color indexed="81"/>
            <rFont val="돋움"/>
            <family val="3"/>
            <charset val="129"/>
          </rPr>
          <t>주세요</t>
        </r>
        <r>
          <rPr>
            <b/>
            <sz val="9"/>
            <color indexed="81"/>
            <rFont val="Tahoma"/>
            <family val="2"/>
          </rPr>
          <t>.</t>
        </r>
      </text>
    </comment>
  </commentList>
</comments>
</file>

<file path=xl/sharedStrings.xml><?xml version="1.0" encoding="utf-8"?>
<sst xmlns="http://schemas.openxmlformats.org/spreadsheetml/2006/main" count="2574" uniqueCount="1593">
  <si>
    <t>시가총액</t>
  </si>
  <si>
    <t>구분</t>
    <phoneticPr fontId="1" type="noConversion"/>
  </si>
  <si>
    <t>KOSPI</t>
    <phoneticPr fontId="1" type="noConversion"/>
  </si>
  <si>
    <t>KOSDAQ</t>
    <phoneticPr fontId="1" type="noConversion"/>
  </si>
  <si>
    <t>종목명</t>
    <phoneticPr fontId="1" type="noConversion"/>
  </si>
  <si>
    <t>URL</t>
    <phoneticPr fontId="1" type="noConversion"/>
  </si>
  <si>
    <t>파일명</t>
    <phoneticPr fontId="1" type="noConversion"/>
  </si>
  <si>
    <t>출처</t>
    <phoneticPr fontId="1" type="noConversion"/>
  </si>
  <si>
    <t>번호</t>
    <phoneticPr fontId="1" type="noConversion"/>
  </si>
  <si>
    <t>다우산업</t>
    <phoneticPr fontId="1" type="noConversion"/>
  </si>
  <si>
    <t>나스닥</t>
    <phoneticPr fontId="1" type="noConversion"/>
  </si>
  <si>
    <t>S&amp;P 500</t>
    <phoneticPr fontId="1" type="noConversion"/>
  </si>
  <si>
    <t>USD환율</t>
    <phoneticPr fontId="1" type="noConversion"/>
  </si>
  <si>
    <t>JPY환율</t>
    <phoneticPr fontId="1" type="noConversion"/>
  </si>
  <si>
    <t>EUR환율</t>
    <phoneticPr fontId="1" type="noConversion"/>
  </si>
  <si>
    <t>유가</t>
    <phoneticPr fontId="1" type="noConversion"/>
  </si>
  <si>
    <t>금</t>
    <phoneticPr fontId="1" type="noConversion"/>
  </si>
  <si>
    <t>현재가</t>
  </si>
  <si>
    <t>전일비</t>
  </si>
  <si>
    <t>등락률</t>
  </si>
  <si>
    <t>거래량</t>
  </si>
  <si>
    <t>영업이익</t>
  </si>
  <si>
    <t>외국인비율</t>
  </si>
  <si>
    <t>PER</t>
  </si>
  <si>
    <t>ROE</t>
  </si>
  <si>
    <t>PBR</t>
  </si>
  <si>
    <t>제목</t>
    <phoneticPr fontId="1" type="noConversion"/>
  </si>
  <si>
    <t xml:space="preserve">KOSDAQ </t>
    <phoneticPr fontId="1" type="noConversion"/>
  </si>
  <si>
    <t>KOSPI 200</t>
    <phoneticPr fontId="1" type="noConversion"/>
  </si>
  <si>
    <t>상승종목</t>
    <phoneticPr fontId="1" type="noConversion"/>
  </si>
  <si>
    <t>종목별 투자정보</t>
    <phoneticPr fontId="1" type="noConversion"/>
  </si>
  <si>
    <t>개수</t>
    <phoneticPr fontId="1" type="noConversion"/>
  </si>
  <si>
    <t>시황정보</t>
    <phoneticPr fontId="1" type="noConversion"/>
  </si>
  <si>
    <t>오늘의 리포트</t>
    <phoneticPr fontId="1" type="noConversion"/>
  </si>
  <si>
    <t>투자정보</t>
    <phoneticPr fontId="1" type="noConversion"/>
  </si>
  <si>
    <t>종목분석</t>
    <phoneticPr fontId="1" type="noConversion"/>
  </si>
  <si>
    <t>경제전망리포트</t>
    <phoneticPr fontId="1" type="noConversion"/>
  </si>
  <si>
    <t>공시</t>
    <phoneticPr fontId="1" type="noConversion"/>
  </si>
  <si>
    <t>주요 뉴스</t>
    <phoneticPr fontId="1" type="noConversion"/>
  </si>
  <si>
    <t>링크</t>
    <phoneticPr fontId="1" type="noConversion"/>
  </si>
  <si>
    <t>내용</t>
    <phoneticPr fontId="1" type="noConversion"/>
  </si>
  <si>
    <t>언론사</t>
    <phoneticPr fontId="1" type="noConversion"/>
  </si>
  <si>
    <t>날짜</t>
    <phoneticPr fontId="1" type="noConversion"/>
  </si>
  <si>
    <t>현재가</t>
    <phoneticPr fontId="1" type="noConversion"/>
  </si>
  <si>
    <t>시가총액(억)</t>
    <phoneticPr fontId="1" type="noConversion"/>
  </si>
  <si>
    <t>산업분석</t>
    <phoneticPr fontId="1" type="noConversion"/>
  </si>
  <si>
    <t>경제분석</t>
    <phoneticPr fontId="1" type="noConversion"/>
  </si>
  <si>
    <t>영업이익(억)</t>
    <phoneticPr fontId="1" type="noConversion"/>
  </si>
  <si>
    <t>PER(배)</t>
    <phoneticPr fontId="1" type="noConversion"/>
  </si>
  <si>
    <t>ROE(%)</t>
    <phoneticPr fontId="1" type="noConversion"/>
  </si>
  <si>
    <t>외국인비율(%)</t>
    <phoneticPr fontId="1" type="noConversion"/>
  </si>
  <si>
    <t>PBR(배)</t>
    <phoneticPr fontId="1" type="noConversion"/>
  </si>
  <si>
    <t>제목</t>
  </si>
  <si>
    <t>제목URL</t>
    <phoneticPr fontId="1" type="noConversion"/>
  </si>
  <si>
    <t>분류</t>
    <phoneticPr fontId="1" type="noConversion"/>
  </si>
  <si>
    <t>순위</t>
  </si>
  <si>
    <t>지수명</t>
  </si>
  <si>
    <t>종목명</t>
  </si>
  <si>
    <t>제공자</t>
  </si>
  <si>
    <t>N</t>
    <phoneticPr fontId="1" type="noConversion"/>
  </si>
  <si>
    <t>전일비</t>
    <phoneticPr fontId="1" type="noConversion"/>
  </si>
  <si>
    <t>등락률</t>
    <phoneticPr fontId="1" type="noConversion"/>
  </si>
  <si>
    <t>거래량</t>
    <phoneticPr fontId="1" type="noConversion"/>
  </si>
  <si>
    <t>시가총액</t>
    <phoneticPr fontId="1" type="noConversion"/>
  </si>
  <si>
    <t>영업이익</t>
    <phoneticPr fontId="1" type="noConversion"/>
  </si>
  <si>
    <t>외국인비율</t>
    <phoneticPr fontId="1" type="noConversion"/>
  </si>
  <si>
    <t>PER</t>
    <phoneticPr fontId="1" type="noConversion"/>
  </si>
  <si>
    <t>ROE</t>
    <phoneticPr fontId="1" type="noConversion"/>
  </si>
  <si>
    <t>PBR</t>
    <phoneticPr fontId="1" type="noConversion"/>
  </si>
  <si>
    <t>업종명</t>
    <phoneticPr fontId="1" type="noConversion"/>
  </si>
  <si>
    <t>전일대비</t>
    <phoneticPr fontId="1" type="noConversion"/>
  </si>
  <si>
    <t>등락그래프</t>
    <phoneticPr fontId="1" type="noConversion"/>
  </si>
  <si>
    <t>증권사</t>
    <phoneticPr fontId="1" type="noConversion"/>
  </si>
  <si>
    <t>작성일</t>
    <phoneticPr fontId="1" type="noConversion"/>
  </si>
  <si>
    <t>URL</t>
    <phoneticPr fontId="1" type="noConversion"/>
  </si>
  <si>
    <t>종목번호</t>
    <phoneticPr fontId="1" type="noConversion"/>
  </si>
  <si>
    <t>URL</t>
    <phoneticPr fontId="1" type="noConversion"/>
  </si>
  <si>
    <t>종목명URL</t>
    <phoneticPr fontId="1" type="noConversion"/>
  </si>
  <si>
    <t>업종명URL</t>
    <phoneticPr fontId="1" type="noConversion"/>
  </si>
  <si>
    <t>종목별 뉴스공시</t>
    <phoneticPr fontId="1" type="noConversion"/>
  </si>
  <si>
    <t>WTI</t>
    <phoneticPr fontId="1" type="noConversion"/>
  </si>
  <si>
    <t>업종별 시세</t>
    <phoneticPr fontId="1" type="noConversion"/>
  </si>
  <si>
    <t>종목별 전자공시</t>
    <phoneticPr fontId="1" type="noConversion"/>
  </si>
  <si>
    <t>MBK·영풍 "고려아연 순환출자 구축, 탈법행위 첫 사례"</t>
  </si>
  <si>
    <t>https://n.news.naver.com/mnews/article/629/0000360322</t>
  </si>
  <si>
    <t>SMC의 영풍 주식 취득은 명백히 계산된 것" 미공개 정보 지인 전달설은 부인 MBK파트너스와 영풍은 최윤범 고려아연 회장이 해외 손자..</t>
  </si>
  <si>
    <t xml:space="preserve">더팩트 </t>
  </si>
  <si>
    <t>"엔비디아 저가매수 기회"…설연휴 美 반도체주 사들인 서학개미</t>
  </si>
  <si>
    <t>https://n.news.naver.com/mnews/article/015/0005087714</t>
  </si>
  <si>
    <t>설 연휴에도 서학개미들은 잠들지 못했다. 중국 인공지능(AI) 스타트업 '딥시크'가 뉴욕증시를 뒤흔들었기 때문이다. 국내 투자자들은 엔..</t>
  </si>
  <si>
    <t xml:space="preserve">한국경제 </t>
  </si>
  <si>
    <t>시중은행 가려면 20km…점점 넓어지는 '은행 사막'[경제기자M]</t>
  </si>
  <si>
    <t>https://n.news.naver.com/mnews/article/057/0001869186</t>
  </si>
  <si>
    <t>경제기자M 강서영입니다. '은행 사막'은 식물이 부족한 사막처럼 은행이 부족한 지역을 말합니다. 올해도 주요 시중은행들이 앞다퉈 점포를..</t>
  </si>
  <si>
    <t xml:space="preserve">MBN </t>
  </si>
  <si>
    <t>연휴에도 로또 사러 긴 줄…작년 판매액 6조 '역대 최대'</t>
  </si>
  <si>
    <t>https://n.news.naver.com/mnews/article/057/0001869180</t>
  </si>
  <si>
    <t>로또 복권이 지난해 6조 원 가까이 팔리며 역대 최대 판매액을 기록했습니다. 연휴에도 '로또 명당'으로 불리는 곳에는 시민들이 긴 줄을..</t>
  </si>
  <si>
    <t>에어부산 화재 여객기 블랙박스 회수…"승무원 진술 중요"</t>
  </si>
  <si>
    <t>https://n.news.naver.com/mnews/article/057/0001869171</t>
  </si>
  <si>
    <t>에어부산 여객기 화재 원인을 살펴보는 사고조사위원회는 연기를 뚫고 블랙박스를 회수했습니다. 사조위는 불이 난 순간 객실 안에 있던 승무..</t>
  </si>
  <si>
    <t>“미국 주식 한다던 삼촌, 연휴 내내 표정이”…딥시크 쇼크에 증시 휘청</t>
  </si>
  <si>
    <t>https://n.news.naver.com/mnews/article/009/0005436111</t>
  </si>
  <si>
    <t>AI 모델 개발비 10분의 1 반도체 종목 줄줄이 하락 삼성전자·SK하이닉스 등 HBM 종목 영향 받나 촉각 중국 인공지능(AI) 스타..</t>
  </si>
  <si>
    <t xml:space="preserve">매일경제 </t>
  </si>
  <si>
    <t>금리인하기 '회사채 흥행' 이어질까</t>
  </si>
  <si>
    <t>https://n.news.naver.com/mnews/article/014/0005301604</t>
  </si>
  <si>
    <t>연초 공모 회사채 시장에 낮은 금리로 자금을 조달하려는 기업이 잇따르면서 수요예측 흥행 릴레이가 이어지고 있다. 이 같은 '슈퍼위크'가..</t>
  </si>
  <si>
    <t xml:space="preserve">파이낸셜뉴스 </t>
  </si>
  <si>
    <t>잘 나갔던 양매도 ETN, 성과 부진에 쇠락의 길</t>
  </si>
  <si>
    <t>https://n.news.naver.com/mnews/article/014/0005301583</t>
  </si>
  <si>
    <t>일정 구간에서만 벗어나지 않으면 수익을 안겨줘 한창 인기를 끌었던 양매도 상장지수증권(ETN)이 쇠락의 길을 걷고 있다. 경제적 불확실..</t>
  </si>
  <si>
    <t>작년에만 237% 급등…'벼락부자' 서학개미 3.9조 쓸어담았다</t>
  </si>
  <si>
    <t>https://n.news.naver.com/mnews/article/015/0005087663</t>
  </si>
  <si>
    <t>이 기사는 국내 최대 해외 투자정보 플랫폼 한경 글로벌마켓에 게재된 기사입니다. 한국 개인투자자가 주요 해외 종목의 ‘큰손’으로 떠올랐..</t>
  </si>
  <si>
    <t>AI·원전·우주 '트럼프 수혜주' 담는 외국인</t>
  </si>
  <si>
    <t>https://n.news.naver.com/mnews/article/014/0005301582</t>
  </si>
  <si>
    <t>외국인 투자자들이 트럼프 수혜주를 담고 있다. 막대한 인프라 투자를 예고한 인공지능(AI) 관련주를 비롯해 원전, 우주 관련주에 매수세..</t>
  </si>
  <si>
    <t>K푸드에 바이오까지…오리온 '리가켐 효과' 볼까</t>
  </si>
  <si>
    <t>https://n.news.naver.com/mnews/article/015/0005087662</t>
  </si>
  <si>
    <t>‘초코파이’로 유명한 오리온은 그동안 증권가에서 국내 대표 식품주로 여겨졌다. 지난해 바이오업체 리가켐바이오를 인수하면서 애널리스트들의..</t>
  </si>
  <si>
    <t>2월 공모주 큰 장 열린다… 13곳 출격 '옥석 가리기' 심화</t>
  </si>
  <si>
    <t>https://n.news.naver.com/mnews/article/014/0005301581</t>
  </si>
  <si>
    <t>설 연휴 이후 공모주 시장이 활기를 띨 전망이다. 다음달에 무려 13곳의 기업공개(IPO) 일반 청약이 대기하고 있어서다. 특히 2월 ..</t>
  </si>
  <si>
    <t>반도체주 '딥시크' 충격…"中사업 소부장株엔 기회"</t>
  </si>
  <si>
    <t>https://n.news.naver.com/mnews/article/015/0005087659</t>
  </si>
  <si>
    <t>중국 인공지능(AI) 스타트업 딥시크발 충격이 미국 기술주를 강타하자 증권가는 국내 증시 영향에 촉각을 곤두세우고 있다. 30일 금융투..</t>
  </si>
  <si>
    <t>中, 명절에도 술 안마시나…맥주株 '비실'</t>
  </si>
  <si>
    <t>https://n.news.naver.com/mnews/article/015/0005087657</t>
  </si>
  <si>
    <t>이 기사는 국내 최대 해외 투자정보 플랫폼 한경 글로벌마켓에 게재된 기사입니다. 중국 맥주 기업 주가가 부진한 흐름을 보이고 있다. 세..</t>
  </si>
  <si>
    <t>"돈 보인다" 분위기 '好好'…증시 데뷔 노리는 '핀테크 맏형들'</t>
  </si>
  <si>
    <t>https://n.news.naver.com/mnews/article/015/0005087637</t>
  </si>
  <si>
    <t>핀테크(금융기술기업) 맏형들이 기업공개(IPO)에 하나둘 도전하고 있다. 이들 기업이 투자 혹한기와 성장동력에 대한 우려 등을 딛고 안..</t>
  </si>
  <si>
    <t>출혈경쟁' 과했나…운용사 순익 4년來 최저</t>
  </si>
  <si>
    <t>https://n.news.naver.com/mnews/article/011/0004445035</t>
  </si>
  <si>
    <t>국내 자산운용 시장이 빠르게 성장하는 가운데 정작 자산운용사들의 수수료 수익성이 개선되지 않는 것으로 나타났다. 운용 보수가 낮은 채권..</t>
  </si>
  <si>
    <t xml:space="preserve">서울경제 </t>
  </si>
  <si>
    <t>2월 MSCI 한국지수서 최대 16종목 제외 예상</t>
  </si>
  <si>
    <t>https://n.news.naver.com/mnews/article/011/0004445033</t>
  </si>
  <si>
    <t>다음 달 모건스탠리캐피털인터내셔널(MSCI) 한국지수 정기 변경을 앞두고 최대 16개 종목이 편출될 것이란 분석이 나온다. 국내 증시 ..</t>
  </si>
  <si>
    <t>부동산 침체에…대체투자펀드 설정액 '반토막'</t>
  </si>
  <si>
    <t>https://n.news.naver.com/mnews/article/011/0004445028</t>
  </si>
  <si>
    <t>저금리 시대 고수익 상품으로 주목받던 대체투자펀드가 저조한 수익률로 투자자들에게 외면받고 있다. 고금리 장기화와 팬데믹 이후 해외 오피..</t>
  </si>
  <si>
    <t>2% 이자 받느니 투자하자…CMA, 이틀만에 9.7조 증발</t>
  </si>
  <si>
    <t>https://n.news.naver.com/mnews/article/011/0004445026</t>
  </si>
  <si>
    <t>증시 대기 자금으로 분류되는 국내 증권사의 종합자산관리계좌(CMA) 잔액이 도널드 트럼프 미국 대통령 취임 직후 순식간에 10조 원 가..</t>
  </si>
  <si>
    <t>중수익 투자 큰장 … PEF 실탄 장전 잰걸음</t>
  </si>
  <si>
    <t>https://n.news.naver.com/mnews/article/009/0005436051</t>
  </si>
  <si>
    <t>스틱·IMM·글랜우드 등 올해 본격 투자 집행 나설듯 올해 국내 사모신용펀드(PCF) 운용사들이 크레디트 투자에 박차를 가할 것으로 전..</t>
  </si>
  <si>
    <t>딥시크'에 급락한 비트코인 파월 달래기 나서자 급반등</t>
  </si>
  <si>
    <t>https://n.news.naver.com/mnews/article/009/0005436049</t>
  </si>
  <si>
    <t>연휴동안 10만弗 붕괴후 회복 설 연휴 기간 7% 급락하며 10만달러 선이 무너졌던 비트코인이 금리 인하 방향성을 유지한 제롬 파월 미..</t>
  </si>
  <si>
    <t>추풍낙엽 인도증시 …"저가매수 기회"</t>
  </si>
  <si>
    <t>https://n.news.naver.com/mnews/article/009/0005436048</t>
  </si>
  <si>
    <t>센섹스지수 고점대비 11% 뚝 올들어서만 2.5% 넘게 빠져 관련 ETF도 최대 12% 급락 관세 리스크에 투자심리 냉각 개인은 이달 ..</t>
  </si>
  <si>
    <t>“메리츠증권 벗어나자”...돈 빌린 기업들 이탈 시도[마켓인]</t>
  </si>
  <si>
    <t>https://n.news.naver.com/mnews/article/018/0005933542</t>
  </si>
  <si>
    <t>이 기사는 2025년01월30일 14시20분에 마켓인 프리미엄 콘텐츠로 선공개 되었습니다. 시장 혼란기에 사정이 어려운 기업을 대상으로..</t>
  </si>
  <si>
    <t xml:space="preserve">이데일리 </t>
  </si>
  <si>
    <t>경기침체 '나비효과'?…현금 유동화 나서는 코스닥 상장사 ↑</t>
  </si>
  <si>
    <t>https://n.news.naver.com/mnews/article/018/0005933535</t>
  </si>
  <si>
    <t>국내 경기 침체가 현실화하면서 코스닥 상장사들이 현금 유동화에 나서는 분위기다. 운영자금 확충과 재무구조 개선을 목적으로 유상증자와 사..</t>
  </si>
  <si>
    <t>MBK·영풍 "고려아연 순환출자 구조 구축은 '탈법행위'"</t>
  </si>
  <si>
    <t>https://n.news.naver.com/mnews/article/421/0008047435</t>
  </si>
  <si>
    <t>최윤범 고려아연 회장이 경영권 방어를 위해 해외 손자회사를 통한 순환출자 고리를 만든 것을 두고 MBK파트너스와 영풍 측이 "탈법적 시..</t>
  </si>
  <si>
    <t xml:space="preserve">뉴스1 </t>
  </si>
  <si>
    <t>`딥시크`부터 `금리동결`까지… 설 연휴 더 키진 불확실성</t>
  </si>
  <si>
    <t>https://n.news.naver.com/mnews/article/029/0002932248</t>
  </si>
  <si>
    <t>딥시크 "자금 10%로 성능 구현" 엔비디아·MS 등 AI대장주 폭락 연준의 4.25~4.50% 금리유지에 파월 vs 트럼프 '신경전'..</t>
  </si>
  <si>
    <t xml:space="preserve">디지털타임스 </t>
  </si>
  <si>
    <t>日 닛케이, 딥시크 쇼크 후 회복세…어드반테스트 3% 강세</t>
  </si>
  <si>
    <t>https://n.news.naver.com/mnews/article/029/0002932246</t>
  </si>
  <si>
    <t>중국발 '딥시크 쇼크'가 전세계 증시를 강타했지만, 일본 증시가 이내 회복세를 나타냈다. 일본 닛케이225 지수가 2거래일 연속 상승 ..</t>
  </si>
  <si>
    <t>‘딥시크 여진’ 끝?… 日 닛케이, 2거래일 연속 상승</t>
  </si>
  <si>
    <t>https://n.news.naver.com/mnews/article/366/0001050272</t>
  </si>
  <si>
    <t>중국 인공지능(AI) 스타트업 딥시크(DeepSeek)의 부상으로 흔들렸던 일본 증시가 2거래일 연속 상승 흐름을 보였다. 일본 닛케이..</t>
  </si>
  <si>
    <t xml:space="preserve">조선비즈 </t>
  </si>
  <si>
    <t>일 잘하는 AI...영화 한 편도 '뚝딱'</t>
  </si>
  <si>
    <t>https://n.news.naver.com/mnews/article/018/0005933517</t>
  </si>
  <si>
    <t>희망을 잃어가는 세대에게 크리스마스의 따뜻함을 전하는 이야기. 2분 남짓의 이 단편 영상은 인공지능 AI가 만들었습니다. 문자로 대본만..</t>
  </si>
  <si>
    <t>트럼프 2.0시작…변동성 확대 주의보</t>
  </si>
  <si>
    <t>https://n.news.naver.com/mnews/article/243/0000071995</t>
  </si>
  <si>
    <t>트럼프 2.0 시대가 개막하면서 금융시장의 변동성이 좌우되는 ‘트럼프 트레이드’에 대한 경계감이 커지고 있다. 도널드 트럼프 미국 대통..</t>
  </si>
  <si>
    <t xml:space="preserve">이코노미스트 </t>
  </si>
  <si>
    <t>행동주의·사모펀드 두려운 상장사들…정지원 삼일PwC 센터장[인터뷰]</t>
  </si>
  <si>
    <t>https://n.news.naver.com/mnews/article/003/0013039486</t>
  </si>
  <si>
    <t>3월 정기 주주총회 시즌을 앞둔 상장사들의 최대 화두는 '경영권 방어'다. 소액주주, 행동주의 펀드, 외국계 사모펀드, 다른 기업, 심..</t>
  </si>
  <si>
    <t xml:space="preserve">뉴시스 </t>
  </si>
  <si>
    <t>외인 순매수 등에 업은 국내 증시, 2월에도 반등할까</t>
  </si>
  <si>
    <t>https://n.news.naver.com/mnews/article/029/0002932227</t>
  </si>
  <si>
    <t>2월 코스피 예상 밴드 2400~2700포인트 "2월, 작년 8월부터 시작된 조정의 끝 무렵일 것" 국내 증시가 외국인 투자자의 순매수..</t>
  </si>
  <si>
    <t>“트럼프, AI 투자 땡큐”…반도체펀드 수익률 ‘들썩’[펀드와치]</t>
  </si>
  <si>
    <t>https://n.news.naver.com/mnews/article/018/0005933505</t>
  </si>
  <si>
    <t>도널드 트럼프 2기 행정부 출범에 시장 경계감이 높아지며 지난주 국내 주식형 펀드 수익률은 약보합 흐름을 보였지만, SK하이닉스 등을 ..</t>
  </si>
  <si>
    <t>딥시크 나와도 'AI 슈퍼사이클' 계속된다…"지금은 매수 기회"</t>
  </si>
  <si>
    <t>https://n.news.naver.com/mnews/article/008/0005146860</t>
  </si>
  <si>
    <t>중국 AI(인공지능) 스타트업 딥시크가 시장에 충격을 던졌지만 AI 슈퍼사이클(초호황기)이 계속될 것이라는 진단이 나왔다. 미국 반도체..</t>
  </si>
  <si>
    <t xml:space="preserve">머니투데이 </t>
  </si>
  <si>
    <t>금감원, 내부회계관리 위반 15건 적발…최대 1200만원 과태료</t>
  </si>
  <si>
    <t>https://n.news.naver.com/mnews/article/008/0005146859</t>
  </si>
  <si>
    <t>금융감독원이 내부회계관리 관련 규정 위반이 반복되고 있다며 적발 사례를 공개하고 유의사항을 안내했다. 금융감독원은 2023 회계연도 내..</t>
  </si>
  <si>
    <t>MBK “고려아연, 상호출자 규제 회피…입법 취지 위배 첫 사례” [시그널]</t>
  </si>
  <si>
    <t>https://n.news.naver.com/mnews/article/011/0004444981</t>
  </si>
  <si>
    <t>최윤범 고려아연(010130) 회장이 호주 손자회사 선메탈코퍼레이션(SMC)으로 하여금 영풍(000670) 지분을 취득해 신규 순환출자..</t>
  </si>
  <si>
    <t>하나證 “기아, 환율 가정 바꾸면 더 높은 영업익 가능”</t>
  </si>
  <si>
    <t>https://n.news.naver.com/mnews/article/366/0001050263</t>
  </si>
  <si>
    <t>하나증권은 기아가 제시한 2025년 가이던스(Guidance·실적 전망치)가 미국 달러화 대비 원화 환율(원·달러 환율)을 보수적으로 ..</t>
  </si>
  <si>
    <t>딥시크 쇼크' 韓증시에 악재일까 호재일까…개미 '초긴장' [노정동의 어쩌다 투자자]</t>
  </si>
  <si>
    <t>https://n.news.naver.com/mnews/article/015/0005087568</t>
  </si>
  <si>
    <t>국내 증시가 설 연휴로 휴장한 사이 미국, 일본 등 글로벌 주요 증시가 '딥시크 폭격'으로 출렁인 가운데 오는 31일 재개되는 국내 증..</t>
  </si>
  <si>
    <t>올해 크레딧 시장 큰장 선다… 블라인드펀드 속속 결성</t>
  </si>
  <si>
    <t>https://n.news.naver.com/mnews/article/009/0005435925</t>
  </si>
  <si>
    <t>스틱·IMM·글랜우드 등 주요 운용사 자금 확보해 올해 본격 집행 나설듯 올해 국내 사모신용펀드(PCF) 운용사들이 크레딧 투자에 박차..</t>
  </si>
  <si>
    <t>"엔비디아도 딥시크 충격" 급락…휴장 마치는 韓증시, 돈 빼? 말아?</t>
  </si>
  <si>
    <t>https://n.news.naver.com/mnews/article/008/0005146843</t>
  </si>
  <si>
    <t>설 연휴를 마치고 열릴 국내 증시가 '딥시크 충격'을 피해 갈 수 없을 거라는 진단이 나온다. 휴장 기간 미국 증시에서 AI(인공지능)..</t>
  </si>
  <si>
    <t>연초부터 보험사 자본확충 분주…올해도 기록 새로 쓰나</t>
  </si>
  <si>
    <t>https://n.news.naver.com/mnews/article/009/0005435921</t>
  </si>
  <si>
    <t>보험업계가 자본 확충에 분주하다. 지난해 역대 최대 규모를 기록한 자본성 증권 발행이 올해도 이어지며 업계의 활발한 움직임을 보이고 있..</t>
  </si>
  <si>
    <t>“카브아웃딜 올해도 활발”···M&amp;A시장 회복 지연에 대기업 구조조정 맞물려</t>
  </si>
  <si>
    <t>https://n.news.naver.com/mnews/article/009/0005435920</t>
  </si>
  <si>
    <t>지난해 국내 대기업이 구조조정에 나서며 카브아웃딜(Carve-out Deal) 거래가 급증했다. 비핵심 사업 부문을 정리하는 움직임이 ..</t>
  </si>
  <si>
    <t>연휴 지나고 공모주 큰장 선다... 2월, 13개사 청약</t>
  </si>
  <si>
    <t>https://n.news.naver.com/mnews/article/014/0005301510</t>
  </si>
  <si>
    <t>“무소유의 나라 아니었어?”...비트코인 보유국 5위에 오른 부탄이 대박 난 사연</t>
  </si>
  <si>
    <t>https://n.news.naver.com/mnews/article/009/0005435919</t>
  </si>
  <si>
    <t>미국·중국 등 비트코인 대량 압수 불법 거래, 해킹 범죄가 원인 부탄, 남는 전력 활용해 채굴 엘살바도르는 법정화폐 채택 우크라이나 기..</t>
  </si>
  <si>
    <t>"연휴라 다행이네" 설 연휴 쉬어간 증시…'딥시크 악재' 어쩌나</t>
  </si>
  <si>
    <t>https://n.news.naver.com/mnews/article/421/0008047152</t>
  </si>
  <si>
    <t>올해 긴 설 연휴로 국내 증시가 잠시 쉬어가는 가운데 연휴 이후 증시 흐름에 투자자들의 이목이 쏠리고 있다. 30일 증권업계에 따르면 ..</t>
  </si>
  <si>
    <t>연휴 지나자 IPO 슈퍼위크…‘이것’ 보면 옥석 가린다</t>
  </si>
  <si>
    <t>https://n.news.naver.com/mnews/article/018/0005933448</t>
  </si>
  <si>
    <t>긴 연휴를 보낸 기업공개(IPO) 시장이 일반청약 및 상장 일정이 몰리는 슈퍼위크로 2월을 시작한다. 증시 데뷔가 임박한 조대어 LG ..</t>
  </si>
  <si>
    <t>딥시크에 '매파' 파월까지…설 연휴 이후 韓 증시 '안갯속'[주간증시전망]</t>
  </si>
  <si>
    <t>https://n.news.naver.com/mnews/article/018/0005933447</t>
  </si>
  <si>
    <t>설 연휴 기간 미국의 AI 빅테크 기업들의 주가가 일제히 무너지면서 국내 증시도 변동성이 커질 것이라는 전망이 나온다. 중국의 AI 스..</t>
  </si>
  <si>
    <t>나스닥 강타한 딥시크 쇼크…국내 증시는? "충격 강도 제한적"</t>
  </si>
  <si>
    <t>https://n.news.naver.com/mnews/article/029/0002932202</t>
  </si>
  <si>
    <t>중국 인공지능(AI) 스타트업 딥시크(DeepSeek) 쇼크로 엔비디아, 브로드컴 등의 주가가 크게 출렁이는 가운데 국내 증권가에선 오..</t>
  </si>
  <si>
    <t>금리인하 시기 주목할 ETF는..장기채·리츠 주목</t>
  </si>
  <si>
    <t>https://n.news.naver.com/mnews/article/014/0005301497</t>
  </si>
  <si>
    <t>장기채 및 리츠 관련 상장지수펀드(ETF)가 금리인하기 유망 상품으로 주목하고 있다. 금리가 내릴 때 채권 가격이 상승하고, 리츠의 조..</t>
  </si>
  <si>
    <t>이복현 금감원장 “美 연준 인플레이션 재발 우려… 상반기 대내외 불확실성 확대 계속”</t>
  </si>
  <si>
    <t>https://n.news.naver.com/mnews/article/366/0001050251</t>
  </si>
  <si>
    <t>이복현 금융감독원장은 “미국 연방준비제도(Fed·연준)가 시장 예상대로 금리를 동결했으나, 인플레이션 재발 우려를 암시하며 금리인하를 ..</t>
  </si>
  <si>
    <t>"트럼프 수혜주? 일단 담아" 외인 장바구니 살펴보니</t>
  </si>
  <si>
    <t>https://n.news.naver.com/mnews/article/014/0005301494</t>
  </si>
  <si>
    <t>NH투자증권, 조직개편 통해 리테일 드라이브</t>
  </si>
  <si>
    <t>https://n.news.naver.com/mnews/article/277/0005539454</t>
  </si>
  <si>
    <t>NH투자증권이 리테일 비즈니스의 성장과 경쟁 우위 확보를 위해 조직 개편을 하는 등 전사적으로 드라이브를 걸고 있다. 30일 NH투자증..</t>
  </si>
  <si>
    <t xml:space="preserve">아시아경제 </t>
  </si>
  <si>
    <t>LG화학 찜 재영텍, 세마인베 투자유치[fn마켓워치]</t>
  </si>
  <si>
    <t>https://n.news.naver.com/mnews/article/014/0005301491</t>
  </si>
  <si>
    <t>이차전지 리사이클링(재활용) 기업 재영텍이 과학기술인공제회 자회사 세마인베스트먼트로부터 투자를 유치했다. 재영텍은 국내에서 유일하게 배..</t>
  </si>
  <si>
    <t>고환율에 명절 해외여행 포기했는데…환율, 앞으론 내릴까</t>
  </si>
  <si>
    <t>https://n.news.naver.com/mnews/article/018/0005933438</t>
  </si>
  <si>
    <t>직장인 정 씨(36)는 올해 설날이 장기 연휴인 만큼 괌으로 가족여행을 계획했지만 원·달러 환율을 계산해보니 예산을 훌쩍 넘는 바람에 ..</t>
  </si>
  <si>
    <t>“비트코인 역대급 호황 올 것...2월 증시 대폭락” 기요사키 재차 강조, 왜?</t>
  </si>
  <si>
    <t>https://n.news.naver.com/mnews/article/243/0000071986</t>
  </si>
  <si>
    <t>부자 아빠 가난한 아빠'의 저자 미국인 로버트 기요사키가 증시 폭락 가능성을 재차 경고하며 비트코인이 역대급 호황기를 맞을 것이라고 ..</t>
  </si>
  <si>
    <t>공개매수자·자문사 직원들, 미공개 정보로 부당이득 ‘검찰 고발’</t>
  </si>
  <si>
    <t>https://n.news.naver.com/mnews/article/018/0005933391</t>
  </si>
  <si>
    <t>금융위원회와 금융감독원이 상장회사 주식 공개매수 과정에서 미공개 중요정보를 이용한 불공정거래 행위를 적발해 검찰에 고발·통보했다. 31..</t>
  </si>
  <si>
    <t>공개매수社·로펌 직원들, 공개매수 업무하며 수십억원 부당이득 취해 덜미</t>
  </si>
  <si>
    <t>https://n.news.naver.com/mnews/article/366/0001050245</t>
  </si>
  <si>
    <t>미공개 정보 이용 위반 증선위, 검찰에 고발·통보 한 상장사의 공개매수를 돕던 업체 직원과 법무법인 직원들이 공개매수 업무 과정에서 얻..</t>
  </si>
  <si>
    <t>"메뉴 가격 인상?"…3중고에 고민 깊어지는 자영업자들</t>
  </si>
  <si>
    <t>https://n.news.naver.com/mnews/article/011/0004444944</t>
  </si>
  <si>
    <t>“가격을 올려야 할 지 말 지 두 달 째 고민 중입니다.” 서울시 마포구에서 한식주점을 운영하는 A씨는 지난 해 11월부터 메뉴 가격 ..</t>
  </si>
  <si>
    <t>금감원 "자산 5천억 이상 비상장법인 내부회계관리제도 마련해야"</t>
  </si>
  <si>
    <t>https://n.news.naver.com/mnews/article/018/0005933390</t>
  </si>
  <si>
    <t>금융감독원이 기업들의 내부회계관리제도 관련 위반 사례가 여전히 발생하고 있다며 회사와 외부감사인들의 주의를 당부했다. 30일 금감원은 ..</t>
  </si>
  <si>
    <t>증선위, ‘공개매수자·자문사 직원’ 미공개중요정보 이용 행위 적발…검찰 고발</t>
  </si>
  <si>
    <t>https://n.news.naver.com/mnews/article/119/0002918392</t>
  </si>
  <si>
    <t>공개매수자와 공개매수 자문회사 직원이 미공개중요정보 이용 행위 적발로 검찰에 고발 조치됐다. 금융위원회 산하 증권선물위원회는 30일 상..</t>
  </si>
  <si>
    <t xml:space="preserve">데일리안 </t>
  </si>
  <si>
    <t>지난해 ABS 발행액 51.7조… 전년비 21% 감소</t>
  </si>
  <si>
    <t>https://n.news.naver.com/mnews/article/366/0001050244</t>
  </si>
  <si>
    <t>지난해 등록 자산유동화증권(ABS) 발행 금액이 전년보다 20% 넘게 줄어든 것으로 집계됐다. 특례보금자리론이 종료되면서 한국주택금융공..</t>
  </si>
  <si>
    <t>여전한 내부회계 위반···금감원이 정리한 의무 사항들</t>
  </si>
  <si>
    <t>https://n.news.naver.com/mnews/article/014/0005301466</t>
  </si>
  <si>
    <t>금융감독원이 회사와 외부감사인(회계법인)을 대상으로 내부회계관리제도 관련 챙겨야 할 의무사항을 전파하고 유의를 당부하고 나섰다. 기업은..</t>
  </si>
  <si>
    <t>“내부회계관리제도, 자산 5000억 미만이어도 이 기업들은 마련해야 합니다”</t>
  </si>
  <si>
    <t>https://n.news.naver.com/mnews/article/366/0001050243</t>
  </si>
  <si>
    <t>회사들이 내부회계관리제도를 지키지 않는 사례가 지속적으로 적발되자, 금융감독원이 유의 사항 안내에 나섰다. 30일 금감원은 2023회계..</t>
  </si>
  <si>
    <t>공개매수 자문 구했더니 주식 산 로펌 직원…檢 고발·통보</t>
  </si>
  <si>
    <t>https://n.news.naver.com/mnews/article/011/0004444942</t>
  </si>
  <si>
    <t>금융 당국이 공개매수 등 미공개 정보를 이용해 수억 원에 이르는 부당이득을 챙긴 상장사 직원과 법률 자문을 맡은 로펌 직원들을 적발해 ..</t>
  </si>
  <si>
    <t>“공개매수 정보 샌 거 아냐?”···떠돌던 의혹 사실로 확인</t>
  </si>
  <si>
    <t>https://n.news.naver.com/mnews/article/014/0005301465</t>
  </si>
  <si>
    <t>상장사 주식 공개매수 정보를 미리 취득해 수억원 부당이득을 올린 공개매수 기업 직원과 법률 자문을 맡은 법무법인 직원들이 적발됐다. 금..</t>
  </si>
  <si>
    <t>"공개매수한대~ 주식 미리 사둬"…미공개정보 이용 검찰 통보</t>
  </si>
  <si>
    <t>https://n.news.naver.com/mnews/article/648/0000032896</t>
  </si>
  <si>
    <t>지난해 고려아연?락앤락?신세계건설 등 다수의 상장사들이공개매수를 진행하는 등 자본시장 공개매수 건수는 점점 증가하고 있다. 공개매수는 ..</t>
  </si>
  <si>
    <t xml:space="preserve">비즈워치 </t>
  </si>
  <si>
    <t>"너만 알아" 공개매수 미리 알고 수십억 챙긴 내부자들…검찰 고발</t>
  </si>
  <si>
    <t>https://n.news.naver.com/mnews/article/008/0005146822</t>
  </si>
  <si>
    <t>공개매수 정보를 미리 알고 주식을 사들여 수십억원을 챙긴 업무 관련자들이 덜미를 잡혔다. 금융위원회 증권선물위원회(증선위)는 공개매수 ..</t>
  </si>
  <si>
    <t>업무 미공개정보로 돈 번 직원…증선위, 검찰 고발</t>
  </si>
  <si>
    <t>https://n.news.naver.com/mnews/article/277/0005539438</t>
  </si>
  <si>
    <t>업무 수행 과정에서 알게 된 공개매수 실시 정보를 사전에 이용해 주식을 매수함으로써 수억원 내지 수십억원의 부당이익을 취한 해당 기업 ..</t>
  </si>
  <si>
    <t>"공개매수 전부터 오르더라니"…상장사 미공개정보로 수십억 챙긴 내부자들</t>
  </si>
  <si>
    <t>https://n.news.naver.com/mnews/article/003/0013039149</t>
  </si>
  <si>
    <t>상장사의 공개매수 계획을 미리 알고 부당이득을 취득한 내부 관계자들을 금융당국이 검찰에 넘겼다. 그간 공개매수 대상 종목의 거래량과 주..</t>
  </si>
  <si>
    <t>조영제 1위' 동국생명과학, 내달 상장…흥행 성공할까</t>
  </si>
  <si>
    <t>https://n.news.naver.com/mnews/article/003/0013039148</t>
  </si>
  <si>
    <t>국내 1위 조영제 기업 동국생명과학이 다음 달 17일 코스닥 시장에 상장한다. 국내 1위 시장점유율을 바탕으로 탄탄한 실적을 기록하고 ..</t>
  </si>
  <si>
    <t>"저 회사 공개매수한대"…미공개 정보로 수십억 챙긴 로펌 직원들</t>
  </si>
  <si>
    <t>https://n.news.naver.com/mnews/article/029/0002932174</t>
  </si>
  <si>
    <t>회사의 공개매수 사실을 미리 알고 수억원의 부당이득을 취한 직원과 관련 법률자문을 담당하며 취득한 종목 정보를 이용해 수십억원을 벌어들..</t>
  </si>
  <si>
    <t>딥시크' 여파에 엔비디아 사흘째 출렁…국내 증시 영향은?</t>
  </si>
  <si>
    <t>https://n.news.naver.com/mnews/article/421/0008046910</t>
  </si>
  <si>
    <t>중국 '딥시크'의 영향으로 인공지능(AI) 칩의 선두주자로 꼽히는 엔비디아의 주가가 연일 출렁이고 있다. 미국 증시의 변동성이 커지면서..</t>
  </si>
  <si>
    <t>삼성전자의 자사주 성과급, 주주에게도 득일까?[김남석의 개미생활]</t>
  </si>
  <si>
    <t>https://n.news.naver.com/mnews/article/029/0002932165</t>
  </si>
  <si>
    <t>주식시장 관련 소식이 매일 쏟아지지만 뉴스에서 '개미'의 목소리를 찾기 쉽지 않습니다. 기사를 쓰는 기자도 개인 투자자고, 매일 손실과..</t>
  </si>
  <si>
    <t>‘머니 무브’ 속 증권사 퇴직연금 적립액 100조원 돌파</t>
  </si>
  <si>
    <t>https://n.news.naver.com/mnews/article/366/0001050239</t>
  </si>
  <si>
    <t>국내 증권사의 퇴직연금 적립액이 100조원을 넘어섰다. 퇴직연금 실물이전 제도 시행과 함께 보다 높은 수익률을 노리고 증권사로 ‘머니 ..</t>
  </si>
  <si>
    <t>테슬라 실적 부진했는데…머스크 장담에 시간외 '급등'</t>
  </si>
  <si>
    <t>https://n.news.naver.com/mnews/article/215/0001196804</t>
  </si>
  <si>
    <t>미국 전기차업체 테슬라가 시장 예상치를 밑도는 부진한 실적을 발표했으나, 올해 자율주행차 사업과 휴머노이드 로봇 '옵티머스' 개발 등 ..</t>
  </si>
  <si>
    <t xml:space="preserve">한국경제TV </t>
  </si>
  <si>
    <t>서학개미 용감하네… ‘딥시크 쇼크’에도 엔비디아 레버리지 ETF 4000억원 순매수</t>
  </si>
  <si>
    <t>https://n.news.naver.com/mnews/article/366/0001050238</t>
  </si>
  <si>
    <t>엔비디아 17% 급락… 서학개미 ‘저가 매수’ 노려 3200억원 베팅 서학개미(미국 주식 개인 투자자)들이 중국 인공지능(AI) 스타트..</t>
  </si>
  <si>
    <t>설 연휴만 되면 쏟아지는 올빼미 공시</t>
  </si>
  <si>
    <t>https://n.news.naver.com/mnews/article/018/0005933376</t>
  </si>
  <si>
    <t>설 연휴에도 어김없이 ‘올빼미 공시’가 쏟아졌다. 나흘간 긴 휴장을 앞두고 투자자 관심이 덜해지는 시점에 적자 전환을 비롯해 감자 결정..</t>
  </si>
  <si>
    <t>호재도 안 먹히네…게임 코인들 근황은</t>
  </si>
  <si>
    <t>https://n.news.naver.com/mnews/article/648/0000032895</t>
  </si>
  <si>
    <t>게임사들이 발행한 가상자산이 기술 업그레이드와 생태계 확장 등으로 이용자 확대에 나서고 있지만 좀처럼 살아나지 못하고 있다. 게임 코인..</t>
  </si>
  <si>
    <t>"가성비 AI 어쩌나" 국내 증시도 촉각…SK하이닉스 '초긴장'</t>
  </si>
  <si>
    <t>https://n.news.naver.com/mnews/article/015/0005087519</t>
  </si>
  <si>
    <t>중국 인공지능(AI) 스타트업 딥시크가 내놓은 AI 모델 영향으로 미국 주요 기술주들이 하락세를 이어가고 있다. 국내 투자자들은 긴 설..</t>
  </si>
  <si>
    <t>빅쇼트' 주인공 "빅테크 대신 신흥국 주목해야"</t>
  </si>
  <si>
    <t>https://n.news.naver.com/mnews/article/215/0001196799</t>
  </si>
  <si>
    <t>마이클 버리와 함께 영화 '빅쇼트'의 실제 주인공으로 알려진 포터 콜린스, 빈센트 다니엘이 주식 투자자들을 위한 조언을 남겼다. 29일..</t>
  </si>
  <si>
    <t>"장모님 증여해 주십시오"…부자들 강남에 집사는 방법 [양현주의 슈퍼리치 레시피]</t>
  </si>
  <si>
    <t>https://n.news.naver.com/mnews/article/015/0005087515</t>
  </si>
  <si>
    <t>자녀가 결혼할 때 세금을 최소화하면서 강남에 집 한 채 마련해 줄 수 있는 방법은 없나요?" 최근 고액자산가를 상대하는 강남권 프라이빗..</t>
  </si>
  <si>
    <t>코스피 상장사 영업이익률 11년새 ‘최저’…투자 수익성도 ‘내리막’</t>
  </si>
  <si>
    <t>https://n.news.naver.com/mnews/article/119/0002918360</t>
  </si>
  <si>
    <t>유가증권시장(코스피) 상장사의 영업활동과 투자활동 수익성에 빨간불이 들어왔다. 코스피 상장사의 평균 영업이익률이 최근 11년 사이 가장..</t>
  </si>
  <si>
    <t>테슬라 실적 부진한데…시간외서 급락했다가 급반등한 이유</t>
  </si>
  <si>
    <t>https://n.news.naver.com/mnews/article/015/0005087512</t>
  </si>
  <si>
    <t>테슬라가 실적 미달로 시간외거래에서 5% 이상 급락했으나 이내 5% 급반등했다. 일론 머스크 테슬라 최고경영자(CEO)가 올해 하반기에..</t>
  </si>
  <si>
    <t>실적 발표 뒤 메타·테슬라 ‘껑충’ MS ‘주춤’</t>
  </si>
  <si>
    <t>https://n.news.naver.com/mnews/article/366/0001050227</t>
  </si>
  <si>
    <t>메타, 애프터 마켓서 사상 첫 700달러 ‘터치’ 테슬라, 예상 밑 실적에도 FSD 기대에 강세 MS, 실적 전망 웃돌고도 클라우드에 ..</t>
  </si>
  <si>
    <t>퇴직연금 시장, 실물이전 도입 이후 증권사 점유율 확대</t>
  </si>
  <si>
    <t>https://n.news.naver.com/mnews/article/243/0000071979</t>
  </si>
  <si>
    <t>퇴직연금 시장의 주도권을 두고 증권사 간의 경쟁이 가열되고 있다. 지난해 10월 400조 원 규모의 퇴직연금 시장에서 실물이전 제도가 ..</t>
  </si>
  <si>
    <t>5조 클럽' KB금융 탄생?… 4대 금융, 17조원 역대급 실적 전망</t>
  </si>
  <si>
    <t>https://n.news.naver.com/mnews/article/417/0001054753</t>
  </si>
  <si>
    <t>국내 4대 금융그룹(KB·신한·하나·우리)이 지난해 사상 최대 실적을 기록할 것으로 보인다. 금융권이 예상한 4대 금융의 연간 순이익 ..</t>
  </si>
  <si>
    <t xml:space="preserve">머니S </t>
  </si>
  <si>
    <t>MS, 4분기 클라우드 매출 예상치 밑돌아…시간 외 주가 5%↓</t>
  </si>
  <si>
    <t>https://n.news.naver.com/mnews/article/277/0005539393</t>
  </si>
  <si>
    <t>마이크로소프트(MS)는 지난해 4분기 매출은 696억3000만달러(한화 약 100조6154억원), 주당 순이익은 3.23달러(약 466..</t>
  </si>
  <si>
    <t>"대박 아니면 쪽박"…'불나방' 개미들 과감히 베팅한 곳이</t>
  </si>
  <si>
    <t>https://n.news.naver.com/mnews/article/015/0005087509</t>
  </si>
  <si>
    <t>서학개미 열풍으로 투자처가 다변화되면서 한국 개인투자자들이 해외 고위험 상품에 몰리고 있다. 다만 해외 고위험 상품의 경우 투자자 보호..</t>
  </si>
  <si>
    <t>"조정 일시적"…강세장 베팅하는 월가</t>
  </si>
  <si>
    <t>https://n.news.naver.com/mnews/article/215/0001196796</t>
  </si>
  <si>
    <t>미국 증시가 빅테크 폭락 사태에서 회복한 가운데 월가에서도 증시 강세장을 둘러싼 목소리가 커지고 있다. 29일(현지시간) CNBC에 따..</t>
  </si>
  <si>
    <t>세계 최대 자산운용사 블랙록 "올해 증시 15% 급등 예상"</t>
  </si>
  <si>
    <t>https://n.news.naver.com/mnews/article/215/0001196795</t>
  </si>
  <si>
    <t>세계 최대 자산운용사 블랙록을 이끌고 있는 릭 라이더 최고투자책임자(CIO)가 미국 증시에 대한 장밋빛 전망을 제시했다. 29일(현지시..</t>
  </si>
  <si>
    <t>지속가능성에 베팅한다…글로벌 VC도 주목하는 그린스타트업[마켓인]</t>
  </si>
  <si>
    <t>https://n.news.naver.com/mnews/article/018/0005933324</t>
  </si>
  <si>
    <t>이 기사는 2025년01월30일 07시30분에 마켓인 프리미엄 콘텐츠로 선공개 되었습니다. 최근 전 세계적으로 ESG(환경, 사회, 지..</t>
  </si>
  <si>
    <t>"3배도 겁없이"…해외주식 열풍에 '고위험 상품'까지 손 뻗는 투자자들</t>
  </si>
  <si>
    <t>https://n.news.naver.com/mnews/article/421/0008046686</t>
  </si>
  <si>
    <t>서학개미'들의 해외주식 직접 투자가 늘어나면서 고위험 상품에 대한 유혹도 이어지고 있다. 다만 해외 고위험 상품의 경우 투자자 보호제..</t>
  </si>
  <si>
    <t>설 끝나 장 열리는데… 美 상장 MSCI 한국지수 ETF 2.65% 하락</t>
  </si>
  <si>
    <t>https://n.news.naver.com/mnews/article/366/0001050206</t>
  </si>
  <si>
    <t>설 연휴 기간 모건스탠리캐피털인터내셔널(MSCI) 한국 지수를 추종하는 상장지수펀드(ETF) ‘iShares MSCI South Kor..</t>
  </si>
  <si>
    <t>코스피 기업 영업이익률 4.3%…10년 전보다 낮아진 수익성</t>
  </si>
  <si>
    <t>https://n.news.naver.com/mnews/article/029/0002932124</t>
  </si>
  <si>
    <t>기업이 전체 매출에서 실제 얼마의 수익을 남겼는지를 보여주는 영업이익률이 11년새 최저치를 기록했다. 자본의 효율성을 확인할 수 있는 ..</t>
  </si>
  <si>
    <t>뉴욕증시, 美 연준 금리동결에 하락…엔비디아 4.1%↓·테슬라 2.26%↓</t>
  </si>
  <si>
    <t>https://n.news.naver.com/mnews/article/629/0000360270</t>
  </si>
  <si>
    <t>다우 0.31%↓·S&amp;P 0.47%↓·나스닥 0.51%↓…中 딥시크 여파도 뉴욕증시가 미국 연방준비제도(Fed·연준) 금리 동결 소식에..</t>
  </si>
  <si>
    <t>역사적인 저점에도 불구하고 인기가 사라졌다…삼성전자 외국인 비중 2년來 최저 [투자360]</t>
  </si>
  <si>
    <t>https://n.news.naver.com/mnews/article/016/0002421699</t>
  </si>
  <si>
    <t>23일 기준 50.28%…2023년 1월 이후 최저 외국인 6개월 순매도 1위, 2위도 우선주 증권사 7곳 이달 목표주가 하향 [게티이..</t>
  </si>
  <si>
    <t xml:space="preserve">헤럴드경제 </t>
  </si>
  <si>
    <t>오리온, 리가켐 지분만 1조...주가 재평가 받을까 [최만수의 스톡네비게이션]</t>
  </si>
  <si>
    <t>https://n.news.naver.com/mnews/article/015/0005087486</t>
  </si>
  <si>
    <t>‘초코파이’로 유명한 오리온은 그동안 증권가에서 국내 대표 식품주로 여겨져왔다. 하지만 지난해 3월 바이오업체 리가켐바이오를 인수하면서..</t>
  </si>
  <si>
    <t>"금투협 야심작인데"…TDF에 밀려 힘 못쓰는 '디딤펀드'</t>
  </si>
  <si>
    <t>https://n.news.naver.com/mnews/article/421/0008046630</t>
  </si>
  <si>
    <t>국내 자산운용사가 지난해 일제히 출시한 '디딤펀드'가 생애주기형 펀드인 타깃데이트펀드(TDF)에 밀려 제대로 힘을 쓰지 못하고 있다. ..</t>
  </si>
  <si>
    <t>"증시 휴장이라 다행이네"…中 '딥시크 충격'에 변동성 확대 불가피</t>
  </si>
  <si>
    <t>https://n.news.naver.com/mnews/article/011/0004444901</t>
  </si>
  <si>
    <t>중국 인공지능(AI) 업체 딥시크발 충격으로 한국 증시가 단기적으로 약세를 보일 것으로 예상된다. 딥시크가 훨씬 적은 비용으로도 오픈A..</t>
  </si>
  <si>
    <t>연금 개미 마음 훔쳤다…증권사 퇴직연금 운용금액 100조원 돌파 [투자360]</t>
  </si>
  <si>
    <t>https://n.news.naver.com/mnews/article/016/0002421681</t>
  </si>
  <si>
    <t>증권3사 퇴직연금 실물이전 금액 9400억원 4분기 증권사 퇴직연금 운용액 7.85% 증가 은행·보험 신장률 앞질러 [게티이미지뱅크] ..</t>
  </si>
  <si>
    <t>“MZ 사로잡기” 증권사, 재미 극대화 나섰다…이색 전략 ‘눈길’</t>
  </si>
  <si>
    <t>https://n.news.naver.com/mnews/article/119/0002918333</t>
  </si>
  <si>
    <t>국내 증권사들이 MZ세대(밀레니얼+Z세대) 투자자들과의 접점을 확대하고자 이색적인 전략을 선보이고 있다. 젊은 세대 투자자들의 주식시장..</t>
  </si>
  <si>
    <t>연금개미도 ETF에 꽂혔다···퇴직연금 ETF 투자, 두 배로 ‘쑥쑥’ [투자360]</t>
  </si>
  <si>
    <t>https://n.news.naver.com/mnews/article/016/0002421680</t>
  </si>
  <si>
    <t>안전지향→수익률 택한 투자자 증권사 연금계좌 중 ETF 상품 상반기 기준 27조1750억원 연금계좌의 약 29% ETF가 차지 [챗 G..</t>
  </si>
  <si>
    <t>"삼성전자는 오른다" 7000억 담은 개미들…외국인 선택은 달랐다</t>
  </si>
  <si>
    <t>https://n.news.naver.com/mnews/article/008/0005146757</t>
  </si>
  <si>
    <t>새해 첫 한달 동안 코스피가 5.72% 상승했다. 지수 상승은 개인과 외국인 투자자가 이끌었다. 다만, 개인들은 삼성전자, 현대차 등 ..</t>
  </si>
  <si>
    <t>현물이전·디폴트옵션' 퇴직연금 수익률개선 대작전, 효과는?</t>
  </si>
  <si>
    <t>https://n.news.naver.com/mnews/article/008/0005146755</t>
  </si>
  <si>
    <t>디폴트옵션(사전지정운용제도) 도입, 퇴직연금 현물이전 허용 등 퇴직연금 수익률을 높이기 위한 관련 제도 개선이 이어지는 가운데 증권업권..</t>
  </si>
  <si>
    <t>Fed, 첫 금리 동결에 일제 하락…국채 금리는 보합권[뉴욕증시]</t>
  </si>
  <si>
    <t>https://n.news.naver.com/mnews/article/277/0005539372</t>
  </si>
  <si>
    <t>미국 뉴욕증시의 3대 지수가 29일(현지시간) 일제히 하락했다. 미 연방준비제도(Fed)가 앞서 예고한 대로 지난해 9월 개시한 통화완..</t>
  </si>
  <si>
    <t>"올해 4조 넘게 불렸다"…단숨에 '주식 부호 2위' 오른 이 남자</t>
  </si>
  <si>
    <t>https://n.news.naver.com/mnews/article/215/0001196785</t>
  </si>
  <si>
    <t>최근 국내 증시가 부진을 면치 못했지만 30대 주식 부호들의 지분 가치는 5조원 가까이 늘어난 것으로 나타났다. 30일 재벌닷컴에 따르..</t>
  </si>
  <si>
    <t>금리 동결·딥시크 충격 여진…하락 마감 [뉴욕증시 브리핑]</t>
  </si>
  <si>
    <t>https://n.news.naver.com/mnews/article/015/0005087481</t>
  </si>
  <si>
    <t>미국 중앙은행(Fed)이 금리를 동결하기로 결정하자 뉴욕증시가 하락했다. 중국 인공지능(AI) 스타트업 '딥시크' 충격 여진도 여전했다..</t>
  </si>
  <si>
    <t>美연준 금리동결에 뉴욕증시 하락 [월가월부]</t>
  </si>
  <si>
    <t>https://n.news.naver.com/mnews/article/009/0005435827</t>
  </si>
  <si>
    <t>S&amp;P500 0.47%↓·나스닥 0.51%↓ 엔비디아 다시 하락전환 4.03%↓ 미국 중앙은행인 연방준비제도(Fed·연준)의 금리인하 ..</t>
  </si>
  <si>
    <t>600만원으로 400억 부자 됐다…목사 아들의 비결은 [윤현주의 主食이 주식]</t>
  </si>
  <si>
    <t>https://n.news.naver.com/mnews/article/015/0005087478</t>
  </si>
  <si>
    <t>백문불여일견(百聞不如一見). 백 번 듣는 것보다 한 번 보는 게 낫다는 말이다. 가짜뉴스 홍수 속 정보의 불균형을 조금이라도 해소하기 ..</t>
  </si>
  <si>
    <t>증권주, 실적 시즌 돌입에 주도주 떠오를까</t>
  </si>
  <si>
    <t>https://n.news.naver.com/mnews/article/119/0002918326</t>
  </si>
  <si>
    <t>설 연휴 직후 코스피가 본격적인 실적 시즌에 돌입하는 가운데 증권주의 주도주 부상 가능성이 거론된다. 대부분 기업이 실적 추정치(컨센서..</t>
  </si>
  <si>
    <t>해를 넘긴 美 주간거래 중지...해결은 언제쯤?</t>
  </si>
  <si>
    <t>https://n.news.naver.com/mnews/article/119/0002918325</t>
  </si>
  <si>
    <t>미국 주식투자에 대한 인기는 식을 줄 모르고 있는 가운데 지난해 8월 중단된 미국 주식 주간거래 서비스가 해를 넘겨서도 재개될 기미가 ..</t>
  </si>
  <si>
    <t>미국주식 단타로 수십번 매매했는데 세금 어떻게 계산하죠?</t>
  </si>
  <si>
    <t>https://n.news.naver.com/mnews/article/648/0000032889</t>
  </si>
  <si>
    <t>개미들이 너도나도 해외로 눈을 돌리는 이유는 당연히 '수익' 때문이겠죠. 그런데 해외주식을 할 때에는 특히 세금에 주의해야 한다는 것도..</t>
  </si>
  <si>
    <t>"돈 벌자" 개미들 몰렸는데…말 한마디에 '-39%', 출렁이는 양자컴주</t>
  </si>
  <si>
    <t>https://n.news.naver.com/mnews/article/008/0005146734</t>
  </si>
  <si>
    <t>인공지능(AI)을 이을 차세대 기술로 '양자컴퓨팅'을 주목하면서 관련 기술·산업에 대한 관심이 뜨겁다. 젠슨 황이 "수십 년"으로 내다..</t>
  </si>
  <si>
    <t>실적보단 전망?…시간외서 엇갈린 테슬라·MS 주가</t>
  </si>
  <si>
    <t>https://n.news.naver.com/mnews/article/029/0002932115</t>
  </si>
  <si>
    <t>이날 실적을 발표한 마이크로소프트와 테슬라의 시간외 성적표가 엇갈리고 있다. 시장 전망을 웃돈 마이크로소프트의 주가는 하락하고 있는 반..</t>
  </si>
  <si>
    <t>뉴욕증시, 연준 금리동결·M7 실적주시·딥시크 여진…하락 마감</t>
  </si>
  <si>
    <t>https://n.news.naver.com/mnews/article/001/0015183508</t>
  </si>
  <si>
    <t>김 현 연합인포맥스 통신원 = 뉴욕증시는 인플레이션에 대해 매파적 기조로 돌아선 연방공개시장위원회(FOMC) 1월 회의 결과를 주시하며..</t>
  </si>
  <si>
    <t xml:space="preserve">연합뉴스 </t>
  </si>
  <si>
    <t>트럼프·파월에 요동친 뉴욕증시…결국 `예상대로`</t>
  </si>
  <si>
    <t>https://n.news.naver.com/mnews/article/029/0002932114</t>
  </si>
  <si>
    <t>도널드 트럼프 미 대통령과 제롬 파월 미 연방준비제도(Fed·연준)의 목소리에 시장이 요동쳤다. 다만 관세 정책은 여전히 결정되지 않았..</t>
  </si>
  <si>
    <t>서민금융 부실률 고공행진…햇살론뱅크 대위변제율 1년새 2배</t>
  </si>
  <si>
    <t>https://n.news.naver.com/mnews/article/001/0015183487</t>
  </si>
  <si>
    <t>최저신용자 특례보증·햇살론15 대위변제율 20% 중반대 금융 취약계층이 정책대출을 받았다가 갚지 못해 정책기관이 대신 갚아준 비율이 1..</t>
  </si>
  <si>
    <t>[속보]특별한 이변 없던 FOMC, 뉴욕증시 소폭 하락 마감</t>
  </si>
  <si>
    <t>https://n.news.naver.com/mnews/article/018/0005933283</t>
  </si>
  <si>
    <t>중국의 인공지능(AI) 딥시크(DeepSeek) 여파가 뉴욕증시를 여전히 흔들고 있다. 엔비디아는 29일(현지시간) 다시 4% 가량 하..</t>
  </si>
  <si>
    <t>증시 부진에도 30대 주식부호 지분가치 1년새 4조7천억원 늘어</t>
  </si>
  <si>
    <t>https://n.news.naver.com/mnews/article/001/0015183482</t>
  </si>
  <si>
    <t>메리츠금융 조정호 4.6조 불어나 '2위 등극'…1위 삼성 이재용 턱밑 추격 알테오젠 박순재, 한미반도체 곽동신도 평가액 급증해 10위..</t>
  </si>
  <si>
    <t>‘빽햄’ 논란에 흔들리는 백종원 팬심… 더본코리아 주주 99%는 손실권</t>
  </si>
  <si>
    <t>https://n.news.naver.com/mnews/article/366/0001050188</t>
  </si>
  <si>
    <t>흑백요리사 이후 우호적이던 여론 반전 백종원 의존도 높아… 평판 리스크 여전 ‘연돈 볼카츠’ 가맹점주 갈등 현재진행형 백종원 대표가 이..</t>
  </si>
  <si>
    <t>설 연휴 직전, 이틀만에 12일치 이자 받을 수 있었다… 추석 땐 이렇게 하세요</t>
  </si>
  <si>
    <t>https://n.news.naver.com/mnews/article/366/0001050175</t>
  </si>
  <si>
    <t>CD ETF, 휴일 2영업일 전 이자 선반영 KOFR ETF는 휴일 1영업일 전 이자 선반영 벌어진 호가는 주의… 제 가격에 못 팔면 ..</t>
  </si>
  <si>
    <t>잘나가던 밸류업 우등생들, 정책이슈에 '주르륵'…외국인들 뿔날라</t>
  </si>
  <si>
    <t>https://n.news.naver.com/mnews/article/008/0005146724</t>
  </si>
  <si>
    <t>밸류업 우등생 금융·보험주들의 주가가 올들어 심상치 않다. 지난해 하반기 최악의 침체에도 정부 증시부양책 기업 밸류업 프로그램과 배당 ..</t>
  </si>
  <si>
    <t>1월 ETF 키워드는 '트럼프'…2월 ETF 시장 대세는?[설 이후 증시]⑤</t>
  </si>
  <si>
    <t>https://n.news.naver.com/mnews/article/421/0008046501</t>
  </si>
  <si>
    <t>1월 국내 상장지수펀드(ETF) 시장의 키워드는 '트럼프'였다. 도널드 트럼프 2기 기대감에 미국 관련 상품이 순매수 상위권을 휩쓸었다..</t>
  </si>
  <si>
    <t>"증시 방향성 결정" 반등 이끌 주도주는?… 조선·방산 등 '주목'</t>
  </si>
  <si>
    <t>https://n.news.naver.com/mnews/article/417/0001054737</t>
  </si>
  <si>
    <t>설 연휴 후 올해 국내 증시의 본격적인 방향성이 결정될 예정이다. 시장에서는 증시 반등을 이끌 주도주의 역할이 가장 중요하다고 본다. ..</t>
  </si>
  <si>
    <t>연휴 이후 증시는? 증권가 "코스피 3000 기대… 2월 변동성은 주의"</t>
  </si>
  <si>
    <t>https://n.news.naver.com/mnews/article/417/0001054736</t>
  </si>
  <si>
    <t>올해 외국인 매수세로 상승세를 보이던 국내 증시가 설 연휴를 맞아 4일간 거래를 멈춘 가운데 증권가에선 코스피가 중장기적으로 상승할 것..</t>
  </si>
  <si>
    <t>뉴욕증시, 딥시크 여파 속 FOMC 결과·M7 실적 경계…혼조 출발</t>
  </si>
  <si>
    <t>https://n.news.naver.com/mnews/article/001/0015183406</t>
  </si>
  <si>
    <t>김 현 연합인포맥스 통신원 = 뉴욕증시는 연방준비제도(Fed·연준)의 올해 첫 통화정책 회의 결과와 대형 기술주들의 4분기 실적 발표를..</t>
  </si>
  <si>
    <t>최근 증권 뉴스를 보면, MBK와 영풍에서 고려아연의 대해 비판이 제기되었고, 미국 인공지능 스타트업 딥시크의 영향으로 글로벌 반도체주가 불안정하게 움직이는 중이며, 연휴 동안 국내 로또 판매가 사상 최대치를 기록했습니다. 또한, 은행 지점이 줄어들어 '은행 사막' 현상이 확대되고 있으며, 금리 인하 기대감에 따라 시중은행의 회사채가 인기를 끌고 있습니다.</t>
    <phoneticPr fontId="1" type="noConversion"/>
  </si>
  <si>
    <t>한국무브넥스</t>
  </si>
  <si>
    <t>https://finance.naver.com/item/main.naver?code=010100</t>
  </si>
  <si>
    <t>▲ 1,120</t>
  </si>
  <si>
    <t>이수페타시스</t>
  </si>
  <si>
    <t>https://finance.naver.com/item/main.naver?code=007660</t>
  </si>
  <si>
    <t>△ 8,950</t>
  </si>
  <si>
    <t>삼익악기</t>
  </si>
  <si>
    <t>https://finance.naver.com/item/main.naver?code=002450</t>
  </si>
  <si>
    <t>△ 261</t>
  </si>
  <si>
    <t>오리엔트바이오</t>
  </si>
  <si>
    <t>https://finance.naver.com/item/main.naver?code=002630</t>
  </si>
  <si>
    <t>△ 183</t>
  </si>
  <si>
    <t>SNT에너지</t>
  </si>
  <si>
    <t>https://finance.naver.com/item/main.naver?code=100840</t>
  </si>
  <si>
    <t>△ 3,600</t>
  </si>
  <si>
    <t>엠앤씨솔루션</t>
  </si>
  <si>
    <t>https://finance.naver.com/item/main.naver?code=484870</t>
  </si>
  <si>
    <t>△ 6,700</t>
  </si>
  <si>
    <t>고려아연</t>
  </si>
  <si>
    <t>https://finance.naver.com/item/main.naver?code=010130</t>
  </si>
  <si>
    <t>△ 88,000</t>
  </si>
  <si>
    <t>대덕전자</t>
  </si>
  <si>
    <t>https://finance.naver.com/item/main.naver?code=353200</t>
  </si>
  <si>
    <t>△ 2,000</t>
  </si>
  <si>
    <t>일진전기</t>
  </si>
  <si>
    <t>https://finance.naver.com/item/main.naver?code=103590</t>
  </si>
  <si>
    <t>△ 3,450</t>
  </si>
  <si>
    <t>한화오션</t>
  </si>
  <si>
    <t>https://finance.naver.com/item/main.naver?code=042660</t>
  </si>
  <si>
    <t>△ 5,200</t>
  </si>
  <si>
    <t>SNT다이내믹스</t>
  </si>
  <si>
    <t>https://finance.naver.com/item/main.naver?code=003570</t>
  </si>
  <si>
    <t>△ 2,050</t>
  </si>
  <si>
    <t>이수화학</t>
  </si>
  <si>
    <t>https://finance.naver.com/item/main.naver?code=005950</t>
  </si>
  <si>
    <t>△ 580</t>
  </si>
  <si>
    <t>HD현대일렉트릭</t>
  </si>
  <si>
    <t>https://finance.naver.com/item/main.naver?code=267260</t>
  </si>
  <si>
    <t>△ 36,500</t>
  </si>
  <si>
    <t>형지엘리트</t>
  </si>
  <si>
    <t>https://finance.naver.com/item/main.naver?code=093240</t>
  </si>
  <si>
    <t>△ 165</t>
  </si>
  <si>
    <t>삼화전기</t>
  </si>
  <si>
    <t>https://finance.naver.com/item/main.naver?code=009470</t>
  </si>
  <si>
    <t>△ 3,300</t>
  </si>
  <si>
    <t>모나용평</t>
  </si>
  <si>
    <t>https://finance.naver.com/item/main.naver?code=070960</t>
  </si>
  <si>
    <t>△ 315</t>
  </si>
  <si>
    <t>한화에어로스페이스</t>
  </si>
  <si>
    <t>https://finance.naver.com/item/main.naver?code=012450</t>
  </si>
  <si>
    <t>△ 28,000</t>
  </si>
  <si>
    <t>넥스틸</t>
  </si>
  <si>
    <t>https://finance.naver.com/item/main.naver?code=092790</t>
  </si>
  <si>
    <t>△ 640</t>
  </si>
  <si>
    <t>SNT홀딩스</t>
  </si>
  <si>
    <t>https://finance.naver.com/item/main.naver?code=036530</t>
  </si>
  <si>
    <t>△ 1,600</t>
  </si>
  <si>
    <t>현대글로비스</t>
  </si>
  <si>
    <t>https://finance.naver.com/item/main.naver?code=086280</t>
  </si>
  <si>
    <t>△ 9,300</t>
  </si>
  <si>
    <t>태양금속</t>
  </si>
  <si>
    <t>https://finance.naver.com/item/main.naver?code=004100</t>
  </si>
  <si>
    <t>△ 175</t>
  </si>
  <si>
    <t>신풍</t>
  </si>
  <si>
    <t>https://finance.naver.com/item/main.naver?code=002870</t>
  </si>
  <si>
    <t>△ 84</t>
  </si>
  <si>
    <t>덴티움</t>
  </si>
  <si>
    <t>https://finance.naver.com/item/main.naver?code=145720</t>
  </si>
  <si>
    <t>△ 4,400</t>
  </si>
  <si>
    <t>현대홈쇼핑</t>
  </si>
  <si>
    <t>https://finance.naver.com/item/main.naver?code=057050</t>
  </si>
  <si>
    <t>△ 2,950</t>
  </si>
  <si>
    <t>HJ중공업</t>
  </si>
  <si>
    <t>https://finance.naver.com/item/main.naver?code=097230</t>
  </si>
  <si>
    <t>△ 380</t>
  </si>
  <si>
    <t>코리아써키트</t>
  </si>
  <si>
    <t>https://finance.naver.com/item/main.naver?code=007810</t>
  </si>
  <si>
    <t>△ 610</t>
  </si>
  <si>
    <t>두산밥캣</t>
  </si>
  <si>
    <t>https://finance.naver.com/item/main.naver?code=241560</t>
  </si>
  <si>
    <t>△ 3,100</t>
  </si>
  <si>
    <t>휴비스</t>
  </si>
  <si>
    <t>https://finance.naver.com/item/main.naver?code=079980</t>
  </si>
  <si>
    <t>△ 150</t>
  </si>
  <si>
    <t>동원금속</t>
  </si>
  <si>
    <t>https://finance.naver.com/item/main.naver?code=018500</t>
  </si>
  <si>
    <t>△ 105</t>
  </si>
  <si>
    <t>현대건설</t>
  </si>
  <si>
    <t>https://finance.naver.com/item/main.naver?code=000720</t>
  </si>
  <si>
    <t>△ 1,800</t>
  </si>
  <si>
    <t>대우건설</t>
  </si>
  <si>
    <t>https://finance.naver.com/item/main.naver?code=047040</t>
  </si>
  <si>
    <t>△ 190</t>
  </si>
  <si>
    <t>갤럭시아에스엠</t>
  </si>
  <si>
    <t>https://finance.naver.com/item/main.naver?code=011420</t>
  </si>
  <si>
    <t>△ 120</t>
  </si>
  <si>
    <t>PLUS K방산</t>
  </si>
  <si>
    <t>https://finance.naver.com/item/main.naver?code=449450</t>
  </si>
  <si>
    <t>△ 1,190</t>
  </si>
  <si>
    <t>N/A</t>
  </si>
  <si>
    <t>TYM</t>
  </si>
  <si>
    <t>https://finance.naver.com/item/main.naver?code=002900</t>
  </si>
  <si>
    <t>△ 280</t>
  </si>
  <si>
    <t>LS</t>
  </si>
  <si>
    <t>https://finance.naver.com/item/main.naver?code=006260</t>
  </si>
  <si>
    <t>△ 6,600</t>
  </si>
  <si>
    <t>휴스틸</t>
  </si>
  <si>
    <t>https://finance.naver.com/item/main.naver?code=005010</t>
  </si>
  <si>
    <t>△ 240</t>
  </si>
  <si>
    <t>코오롱모빌리티그룹</t>
  </si>
  <si>
    <t>https://finance.naver.com/item/main.naver?code=450140</t>
  </si>
  <si>
    <t>△ 155</t>
  </si>
  <si>
    <t>LIG넥스원</t>
  </si>
  <si>
    <t>https://finance.naver.com/item/main.naver?code=079550</t>
  </si>
  <si>
    <t>△ 11,500</t>
  </si>
  <si>
    <t>PLUS 한화그룹주</t>
  </si>
  <si>
    <t>https://finance.naver.com/item/main.naver?code=0000J0</t>
  </si>
  <si>
    <t>△ 655</t>
  </si>
  <si>
    <t>LS ELECTRIC</t>
  </si>
  <si>
    <t>https://finance.naver.com/item/main.naver?code=010120</t>
  </si>
  <si>
    <t>△ 12,000</t>
  </si>
  <si>
    <t>효성화학</t>
  </si>
  <si>
    <t>https://finance.naver.com/item/main.naver?code=298000</t>
  </si>
  <si>
    <t>△ 1,900</t>
  </si>
  <si>
    <t>두산우</t>
  </si>
  <si>
    <t>https://finance.naver.com/item/main.naver?code=000155</t>
  </si>
  <si>
    <t>△ 7,200</t>
  </si>
  <si>
    <t>현대로템</t>
  </si>
  <si>
    <t>https://finance.naver.com/item/main.naver?code=064350</t>
  </si>
  <si>
    <t>△ 2,700</t>
  </si>
  <si>
    <t>대구백화점</t>
  </si>
  <si>
    <t>https://finance.naver.com/item/main.naver?code=006370</t>
  </si>
  <si>
    <t>△ 330</t>
  </si>
  <si>
    <t>KODEX AI전력핵심설비</t>
  </si>
  <si>
    <t>https://finance.naver.com/item/main.naver?code=487240</t>
  </si>
  <si>
    <t>△ 540</t>
  </si>
  <si>
    <t>HANARO 전력설비투자</t>
  </si>
  <si>
    <t>https://finance.naver.com/item/main.naver?code=491820</t>
  </si>
  <si>
    <t>대상홀딩스</t>
  </si>
  <si>
    <t>https://finance.naver.com/item/main.naver?code=084690</t>
  </si>
  <si>
    <t>△ 440</t>
  </si>
  <si>
    <t>현대모비스</t>
  </si>
  <si>
    <t>https://finance.naver.com/item/main.naver?code=012330</t>
  </si>
  <si>
    <t>농심</t>
  </si>
  <si>
    <t>https://finance.naver.com/item/main.naver?code=004370</t>
  </si>
  <si>
    <t>△ 15,000</t>
  </si>
  <si>
    <t>현대엘리베이</t>
  </si>
  <si>
    <t>https://finance.naver.com/item/main.naver?code=017800</t>
  </si>
  <si>
    <t>△ 2,300</t>
  </si>
  <si>
    <t>한화솔루션</t>
  </si>
  <si>
    <t>https://finance.naver.com/item/main.naver?code=009830</t>
  </si>
  <si>
    <t>△ 850</t>
  </si>
  <si>
    <t>삼영</t>
  </si>
  <si>
    <t>https://finance.naver.com/item/main.naver?code=003720</t>
  </si>
  <si>
    <t>△ 180</t>
  </si>
  <si>
    <t>HANARO 원자력iSelect</t>
  </si>
  <si>
    <t>https://finance.naver.com/item/main.naver?code=434730</t>
  </si>
  <si>
    <t>△ 880</t>
  </si>
  <si>
    <t>SOL K방산</t>
  </si>
  <si>
    <t>https://finance.naver.com/item/main.naver?code=490480</t>
  </si>
  <si>
    <t>△ 505</t>
  </si>
  <si>
    <t>남양유업우</t>
  </si>
  <si>
    <t>https://finance.naver.com/item/main.naver?code=003925</t>
  </si>
  <si>
    <t>△ 1,500</t>
  </si>
  <si>
    <t>일성건설</t>
  </si>
  <si>
    <t>https://finance.naver.com/item/main.naver?code=013360</t>
  </si>
  <si>
    <t>△ 125</t>
  </si>
  <si>
    <t>포스코인터내셔널</t>
  </si>
  <si>
    <t>https://finance.naver.com/item/main.naver?code=047050</t>
  </si>
  <si>
    <t>△ 1,700</t>
  </si>
  <si>
    <t>TIGER 우주방산</t>
  </si>
  <si>
    <t>https://finance.naver.com/item/main.naver?code=463250</t>
  </si>
  <si>
    <t>△ 500</t>
  </si>
  <si>
    <t>SOL 반도체후공정</t>
  </si>
  <si>
    <t>https://finance.naver.com/item/main.naver?code=475310</t>
  </si>
  <si>
    <t>HANARO CAPEX설비투자iSelect</t>
  </si>
  <si>
    <t>https://finance.naver.com/item/main.naver?code=454320</t>
  </si>
  <si>
    <t>한화솔루션우</t>
  </si>
  <si>
    <t>https://finance.naver.com/item/main.naver?code=009835</t>
  </si>
  <si>
    <t>△ 670</t>
  </si>
  <si>
    <t>휴니드</t>
  </si>
  <si>
    <t>https://finance.naver.com/item/main.naver?code=005870</t>
  </si>
  <si>
    <t>△ 300</t>
  </si>
  <si>
    <t>태양금속우</t>
  </si>
  <si>
    <t>https://finance.naver.com/item/main.naver?code=004105</t>
  </si>
  <si>
    <t>△ 160</t>
  </si>
  <si>
    <t>RISE 글로벌원자력</t>
  </si>
  <si>
    <t>https://finance.naver.com/item/main.naver?code=442320</t>
  </si>
  <si>
    <t>△ 890</t>
  </si>
  <si>
    <t>PLUS 우주항공&amp;UAM</t>
  </si>
  <si>
    <t>https://finance.naver.com/item/main.naver?code=421320</t>
  </si>
  <si>
    <t>△ 535</t>
  </si>
  <si>
    <t>일진홀딩스</t>
  </si>
  <si>
    <t>https://finance.naver.com/item/main.naver?code=015860</t>
  </si>
  <si>
    <t>△ 140</t>
  </si>
  <si>
    <t>성안머티리얼스</t>
  </si>
  <si>
    <t>https://finance.naver.com/item/main.naver?code=011300</t>
  </si>
  <si>
    <t>△ 29</t>
  </si>
  <si>
    <t>ACE 원자력테마딥서치</t>
  </si>
  <si>
    <t>https://finance.naver.com/item/main.naver?code=433500</t>
  </si>
  <si>
    <t>△ 745</t>
  </si>
  <si>
    <t>TIGER 200 중공업</t>
  </si>
  <si>
    <t>https://finance.naver.com/item/main.naver?code=139230</t>
  </si>
  <si>
    <t>△ 230</t>
  </si>
  <si>
    <t>부산산업</t>
  </si>
  <si>
    <t>https://finance.naver.com/item/main.naver?code=011390</t>
  </si>
  <si>
    <t>△ 2,900</t>
  </si>
  <si>
    <t>TIGER Fn신재생에너지</t>
  </si>
  <si>
    <t>https://finance.naver.com/item/main.naver?code=377990</t>
  </si>
  <si>
    <t>△ 325</t>
  </si>
  <si>
    <t>TIGER 조선TOP10</t>
  </si>
  <si>
    <t>https://finance.naver.com/item/main.naver?code=494670</t>
  </si>
  <si>
    <t>세아제강</t>
  </si>
  <si>
    <t>https://finance.naver.com/item/main.naver?code=306200</t>
  </si>
  <si>
    <t>△ 4,900</t>
  </si>
  <si>
    <t>두산에너빌리티</t>
  </si>
  <si>
    <t>https://finance.naver.com/item/main.naver?code=034020</t>
  </si>
  <si>
    <t>에어부산</t>
  </si>
  <si>
    <t>https://finance.naver.com/item/main.naver?code=298690</t>
  </si>
  <si>
    <t>△ 85</t>
  </si>
  <si>
    <t>체시스</t>
  </si>
  <si>
    <t>https://finance.naver.com/item/main.naver?code=033250</t>
  </si>
  <si>
    <t>△ 40</t>
  </si>
  <si>
    <t>온타이드</t>
  </si>
  <si>
    <t>https://finance.naver.com/item/main.naver?code=005320</t>
  </si>
  <si>
    <t>△ 17</t>
  </si>
  <si>
    <t>RISE 글로벌수소경제</t>
  </si>
  <si>
    <t>https://finance.naver.com/item/main.naver?code=417450</t>
  </si>
  <si>
    <t>SOL 조선TOP3플러스</t>
  </si>
  <si>
    <t>https://finance.naver.com/item/main.naver?code=466920</t>
  </si>
  <si>
    <t>△ 590</t>
  </si>
  <si>
    <t>한화엔진</t>
  </si>
  <si>
    <t>https://finance.naver.com/item/main.naver?code=082740</t>
  </si>
  <si>
    <t>△ 750</t>
  </si>
  <si>
    <t>씨에스윈드</t>
  </si>
  <si>
    <t>https://finance.naver.com/item/main.naver?code=112610</t>
  </si>
  <si>
    <t>△ 1,350</t>
  </si>
  <si>
    <t>RISE 차이나항셍테크</t>
  </si>
  <si>
    <t>https://finance.naver.com/item/main.naver?code=371150</t>
  </si>
  <si>
    <t>△ 235</t>
  </si>
  <si>
    <t>TIGER 차이나항셍테크</t>
  </si>
  <si>
    <t>https://finance.naver.com/item/main.naver?code=371160</t>
  </si>
  <si>
    <t>SOL 미국AI전력인프라</t>
  </si>
  <si>
    <t>https://finance.naver.com/item/main.naver?code=486450</t>
  </si>
  <si>
    <t>△ 510</t>
  </si>
  <si>
    <t>남양유업</t>
  </si>
  <si>
    <t>https://finance.naver.com/item/main.naver?code=003920</t>
  </si>
  <si>
    <t>△ 2,100</t>
  </si>
  <si>
    <t>KC그린홀딩스</t>
  </si>
  <si>
    <t>https://finance.naver.com/item/main.naver?code=009440</t>
  </si>
  <si>
    <t>△ 31</t>
  </si>
  <si>
    <t>코아스</t>
  </si>
  <si>
    <t>https://finance.naver.com/item/main.naver?code=071950</t>
  </si>
  <si>
    <t>△ 270</t>
  </si>
  <si>
    <t>DL우</t>
  </si>
  <si>
    <t>https://finance.naver.com/item/main.naver?code=000215</t>
  </si>
  <si>
    <t>△ 600</t>
  </si>
  <si>
    <t>이스타코</t>
  </si>
  <si>
    <t>https://finance.naver.com/item/main.naver?code=015020</t>
  </si>
  <si>
    <t>삼성바이오로직스</t>
  </si>
  <si>
    <t>https://finance.naver.com/item/main.naver?code=207940</t>
  </si>
  <si>
    <t>△ 34,000</t>
  </si>
  <si>
    <t>OCI홀딩스</t>
  </si>
  <si>
    <t>https://finance.naver.com/item/main.naver?code=010060</t>
  </si>
  <si>
    <t>△ 2,500</t>
  </si>
  <si>
    <t>서울식품우</t>
  </si>
  <si>
    <t>https://finance.naver.com/item/main.naver?code=004415</t>
  </si>
  <si>
    <t>△ 38</t>
  </si>
  <si>
    <t>남선알미늄</t>
  </si>
  <si>
    <t>https://finance.naver.com/item/main.naver?code=008350</t>
  </si>
  <si>
    <t>△ 45</t>
  </si>
  <si>
    <t>광명전기</t>
  </si>
  <si>
    <t>https://finance.naver.com/item/main.naver?code=017040</t>
  </si>
  <si>
    <t>△ 48</t>
  </si>
  <si>
    <t>디와이파워</t>
  </si>
  <si>
    <t>https://finance.naver.com/item/main.naver?code=210540</t>
  </si>
  <si>
    <t>△ 370</t>
  </si>
  <si>
    <t>KODEX 차이나항셍테크</t>
  </si>
  <si>
    <t>https://finance.naver.com/item/main.naver?code=372330</t>
  </si>
  <si>
    <t>△ 220</t>
  </si>
  <si>
    <t>태경비케이</t>
  </si>
  <si>
    <t>https://finance.naver.com/item/main.naver?code=014580</t>
  </si>
  <si>
    <t>△ 135</t>
  </si>
  <si>
    <t>티웨이항공</t>
  </si>
  <si>
    <t>https://finance.naver.com/item/main.naver?code=091810</t>
  </si>
  <si>
    <t>SHD</t>
  </si>
  <si>
    <t>https://finance.naver.com/item/main.naver?code=001770</t>
  </si>
  <si>
    <t>RISE 차이나HSCEI(H)</t>
  </si>
  <si>
    <t>https://finance.naver.com/item/main.naver?code=250730</t>
  </si>
  <si>
    <t>△ 255</t>
  </si>
  <si>
    <t>아스테라시스</t>
  </si>
  <si>
    <t>https://finance.naver.com/item/main.naver?code=450950</t>
  </si>
  <si>
    <t>△ 2,040</t>
  </si>
  <si>
    <t>켄코아에어로스페이스</t>
  </si>
  <si>
    <t>https://finance.naver.com/item/main.naver?code=274090</t>
  </si>
  <si>
    <t>△ 3,080</t>
  </si>
  <si>
    <t>KS인더스트리</t>
  </si>
  <si>
    <t>https://finance.naver.com/item/main.naver?code=101000</t>
  </si>
  <si>
    <t>△ 427</t>
  </si>
  <si>
    <t>오리엔트정공</t>
  </si>
  <si>
    <t>https://finance.naver.com/item/main.naver?code=065500</t>
  </si>
  <si>
    <t>△ 970</t>
  </si>
  <si>
    <t>인크레더블버즈</t>
  </si>
  <si>
    <t>https://finance.naver.com/item/main.naver?code=064090</t>
  </si>
  <si>
    <t>△ 393</t>
  </si>
  <si>
    <t>하이젠알앤엠</t>
  </si>
  <si>
    <t>https://finance.naver.com/item/main.naver?code=160190</t>
  </si>
  <si>
    <t>△ 5,150</t>
  </si>
  <si>
    <t>빅텐츠</t>
  </si>
  <si>
    <t>https://finance.naver.com/item/main.naver?code=210120</t>
  </si>
  <si>
    <t>△ 1,660</t>
  </si>
  <si>
    <t>휴먼테크놀로지</t>
  </si>
  <si>
    <t>https://finance.naver.com/item/main.naver?code=175140</t>
  </si>
  <si>
    <t>△ 830</t>
  </si>
  <si>
    <t>퓨쳐켐</t>
  </si>
  <si>
    <t>https://finance.naver.com/item/main.naver?code=220100</t>
  </si>
  <si>
    <t>△ 2,800</t>
  </si>
  <si>
    <t>씨어스테크놀로지</t>
  </si>
  <si>
    <t>https://finance.naver.com/item/main.naver?code=458870</t>
  </si>
  <si>
    <t>△ 1,940</t>
  </si>
  <si>
    <t>디젠스</t>
  </si>
  <si>
    <t>https://finance.naver.com/item/main.naver?code=113810</t>
  </si>
  <si>
    <t>비에이치아이</t>
  </si>
  <si>
    <t>https://finance.naver.com/item/main.naver?code=083650</t>
  </si>
  <si>
    <t>△ 2,650</t>
  </si>
  <si>
    <t>스코넥</t>
  </si>
  <si>
    <t>https://finance.naver.com/item/main.naver?code=276040</t>
  </si>
  <si>
    <t>△ 520</t>
  </si>
  <si>
    <t>밸로프</t>
  </si>
  <si>
    <t>https://finance.naver.com/item/main.naver?code=331520</t>
  </si>
  <si>
    <t>△ 102</t>
  </si>
  <si>
    <t>인탑스</t>
  </si>
  <si>
    <t>https://finance.naver.com/item/main.naver?code=049070</t>
  </si>
  <si>
    <t>△ 2,180</t>
  </si>
  <si>
    <t>프로텍</t>
  </si>
  <si>
    <t>https://finance.naver.com/item/main.naver?code=053610</t>
  </si>
  <si>
    <t>오이솔루션</t>
  </si>
  <si>
    <t>https://finance.naver.com/item/main.naver?code=138080</t>
  </si>
  <si>
    <t>△ 1,380</t>
  </si>
  <si>
    <t>비투엔</t>
  </si>
  <si>
    <t>https://finance.naver.com/item/main.naver?code=307870</t>
  </si>
  <si>
    <t>△ 109</t>
  </si>
  <si>
    <t>동운아나텍</t>
  </si>
  <si>
    <t>https://finance.naver.com/item/main.naver?code=094170</t>
  </si>
  <si>
    <t>형지I&amp;C</t>
  </si>
  <si>
    <t>https://finance.naver.com/item/main.naver?code=011080</t>
  </si>
  <si>
    <t>△ 101</t>
  </si>
  <si>
    <t>동신건설</t>
  </si>
  <si>
    <t>https://finance.naver.com/item/main.naver?code=025950</t>
  </si>
  <si>
    <t>△ 3,950</t>
  </si>
  <si>
    <t>신성에스티</t>
  </si>
  <si>
    <t>https://finance.naver.com/item/main.naver?code=416180</t>
  </si>
  <si>
    <t>△ 2,850</t>
  </si>
  <si>
    <t>국영지앤엠</t>
  </si>
  <si>
    <t>https://finance.naver.com/item/main.naver?code=006050</t>
  </si>
  <si>
    <t>△ 161</t>
  </si>
  <si>
    <t>RF시스템즈</t>
  </si>
  <si>
    <t>https://finance.naver.com/item/main.naver?code=474610</t>
  </si>
  <si>
    <t>△ 360</t>
  </si>
  <si>
    <t>에이스테크</t>
  </si>
  <si>
    <t>https://finance.naver.com/item/main.naver?code=088800</t>
  </si>
  <si>
    <t>△ 65</t>
  </si>
  <si>
    <t>쏠리드</t>
  </si>
  <si>
    <t>https://finance.naver.com/item/main.naver?code=050890</t>
  </si>
  <si>
    <t>△ 660</t>
  </si>
  <si>
    <t>케이사인</t>
  </si>
  <si>
    <t>https://finance.naver.com/item/main.naver?code=192250</t>
  </si>
  <si>
    <t>손오공</t>
  </si>
  <si>
    <t>https://finance.naver.com/item/main.naver?code=066910</t>
  </si>
  <si>
    <t>△ 79</t>
  </si>
  <si>
    <t>유니셈</t>
  </si>
  <si>
    <t>https://finance.naver.com/item/main.naver?code=036200</t>
  </si>
  <si>
    <t>△ 530</t>
  </si>
  <si>
    <t>큐라클</t>
  </si>
  <si>
    <t>https://finance.naver.com/item/main.naver?code=365270</t>
  </si>
  <si>
    <t>△ 480</t>
  </si>
  <si>
    <t>인포바인</t>
  </si>
  <si>
    <t>https://finance.naver.com/item/main.naver?code=115310</t>
  </si>
  <si>
    <t>△ 2,250</t>
  </si>
  <si>
    <t>유라클</t>
  </si>
  <si>
    <t>https://finance.naver.com/item/main.naver?code=088340</t>
  </si>
  <si>
    <t>△ 770</t>
  </si>
  <si>
    <t>바이온</t>
  </si>
  <si>
    <t>https://finance.naver.com/item/main.naver?code=032980</t>
  </si>
  <si>
    <t>△ 30</t>
  </si>
  <si>
    <t>CG인바이츠</t>
  </si>
  <si>
    <t>https://finance.naver.com/item/main.naver?code=083790</t>
  </si>
  <si>
    <t>큐리옥스바이오시스템즈</t>
  </si>
  <si>
    <t>https://finance.naver.com/item/main.naver?code=445680</t>
  </si>
  <si>
    <t>△ 1,400</t>
  </si>
  <si>
    <t>코위버</t>
  </si>
  <si>
    <t>https://finance.naver.com/item/main.naver?code=056360</t>
  </si>
  <si>
    <t>△ 420</t>
  </si>
  <si>
    <t>지엔씨에너지</t>
  </si>
  <si>
    <t>https://finance.naver.com/item/main.naver?code=119850</t>
  </si>
  <si>
    <t>카이노스메드</t>
  </si>
  <si>
    <t>https://finance.naver.com/item/main.naver?code=284620</t>
  </si>
  <si>
    <t>△ 124</t>
  </si>
  <si>
    <t>와이어블</t>
  </si>
  <si>
    <t>https://finance.naver.com/item/main.naver?code=065530</t>
  </si>
  <si>
    <t>△ 90</t>
  </si>
  <si>
    <t>심텍</t>
  </si>
  <si>
    <t>https://finance.naver.com/item/main.naver?code=222800</t>
  </si>
  <si>
    <t>△ 840</t>
  </si>
  <si>
    <t>대동기어</t>
  </si>
  <si>
    <t>https://finance.naver.com/item/main.naver?code=008830</t>
  </si>
  <si>
    <t>에이텍</t>
  </si>
  <si>
    <t>https://finance.naver.com/item/main.naver?code=045660</t>
  </si>
  <si>
    <t>△ 1,650</t>
  </si>
  <si>
    <t>케이엔알시스템</t>
  </si>
  <si>
    <t>https://finance.naver.com/item/main.naver?code=199430</t>
  </si>
  <si>
    <t>에스트래픽</t>
  </si>
  <si>
    <t>https://finance.naver.com/item/main.naver?code=234300</t>
  </si>
  <si>
    <t>△ 260</t>
  </si>
  <si>
    <t>메디포스트</t>
  </si>
  <si>
    <t>https://finance.naver.com/item/main.naver?code=078160</t>
  </si>
  <si>
    <t>△ 690</t>
  </si>
  <si>
    <t>HPSP</t>
  </si>
  <si>
    <t>https://finance.naver.com/item/main.naver?code=403870</t>
  </si>
  <si>
    <t>SG</t>
  </si>
  <si>
    <t>https://finance.naver.com/item/main.naver?code=255220</t>
  </si>
  <si>
    <t>벨로크</t>
  </si>
  <si>
    <t>https://finance.naver.com/item/main.naver?code=424760</t>
  </si>
  <si>
    <t>△ 55</t>
  </si>
  <si>
    <t>오파스넷</t>
  </si>
  <si>
    <t>https://finance.naver.com/item/main.naver?code=173130</t>
  </si>
  <si>
    <t>다보링크</t>
  </si>
  <si>
    <t>https://finance.naver.com/item/main.naver?code=340360</t>
  </si>
  <si>
    <t>△ 108</t>
  </si>
  <si>
    <t>미코바이오메드</t>
  </si>
  <si>
    <t>https://finance.naver.com/item/main.naver?code=214610</t>
  </si>
  <si>
    <t>△ 71</t>
  </si>
  <si>
    <t>레이</t>
  </si>
  <si>
    <t>https://finance.naver.com/item/main.naver?code=228670</t>
  </si>
  <si>
    <t>레이저옵텍</t>
  </si>
  <si>
    <t>https://finance.naver.com/item/main.naver?code=199550</t>
  </si>
  <si>
    <t>△ 340</t>
  </si>
  <si>
    <t>갤럭시아머니트리</t>
  </si>
  <si>
    <t>https://finance.naver.com/item/main.naver?code=094480</t>
  </si>
  <si>
    <t>에이텍모빌리티</t>
  </si>
  <si>
    <t>https://finance.naver.com/item/main.naver?code=224110</t>
  </si>
  <si>
    <t>△ 900</t>
  </si>
  <si>
    <t>에스에이티이엔지</t>
  </si>
  <si>
    <t>https://finance.naver.com/item/main.naver?code=351320</t>
  </si>
  <si>
    <t>△ 77</t>
  </si>
  <si>
    <t>블랙야크아이앤씨</t>
  </si>
  <si>
    <t>https://finance.naver.com/item/main.naver?code=478560</t>
  </si>
  <si>
    <t>부방</t>
  </si>
  <si>
    <t>https://finance.naver.com/item/main.naver?code=014470</t>
  </si>
  <si>
    <t>△ 89</t>
  </si>
  <si>
    <t>코이즈</t>
  </si>
  <si>
    <t>https://finance.naver.com/item/main.naver?code=121850</t>
  </si>
  <si>
    <t>△ 72</t>
  </si>
  <si>
    <t>화성밸브</t>
  </si>
  <si>
    <t>https://finance.naver.com/item/main.naver?code=039610</t>
  </si>
  <si>
    <t>△ 470</t>
  </si>
  <si>
    <t>미래컴퍼니</t>
  </si>
  <si>
    <t>https://finance.naver.com/item/main.naver?code=049950</t>
  </si>
  <si>
    <t>△ 1,250</t>
  </si>
  <si>
    <t>온코닉테라퓨틱스</t>
  </si>
  <si>
    <t>https://finance.naver.com/item/main.naver?code=476060</t>
  </si>
  <si>
    <t>△ 720</t>
  </si>
  <si>
    <t>오스테오닉</t>
  </si>
  <si>
    <t>https://finance.naver.com/item/main.naver?code=226400</t>
  </si>
  <si>
    <t>△ 390</t>
  </si>
  <si>
    <t>AP위성</t>
  </si>
  <si>
    <t>https://finance.naver.com/item/main.naver?code=211270</t>
  </si>
  <si>
    <t>△ 710</t>
  </si>
  <si>
    <t>하나마이크론</t>
  </si>
  <si>
    <t>https://finance.naver.com/item/main.naver?code=067310</t>
  </si>
  <si>
    <t>△ 550</t>
  </si>
  <si>
    <t>솔트웨어</t>
  </si>
  <si>
    <t>https://finance.naver.com/item/main.naver?code=328380</t>
  </si>
  <si>
    <t>△ 43</t>
  </si>
  <si>
    <t>티에스넥스젠</t>
  </si>
  <si>
    <t>https://finance.naver.com/item/main.naver?code=043220</t>
  </si>
  <si>
    <t>△ 19</t>
  </si>
  <si>
    <t>에스바이오메딕스</t>
  </si>
  <si>
    <t>https://finance.naver.com/item/main.naver?code=304360</t>
  </si>
  <si>
    <t>△ 1,050</t>
  </si>
  <si>
    <t>두산테스나</t>
  </si>
  <si>
    <t>https://finance.naver.com/item/main.naver?code=131970</t>
  </si>
  <si>
    <t>미코</t>
  </si>
  <si>
    <t>https://finance.naver.com/item/main.naver?code=059090</t>
  </si>
  <si>
    <t>△ 450</t>
  </si>
  <si>
    <t>케이프</t>
  </si>
  <si>
    <t>https://finance.naver.com/item/main.naver?code=064820</t>
  </si>
  <si>
    <t>윙스풋</t>
  </si>
  <si>
    <t>https://finance.naver.com/item/main.naver?code=335870</t>
  </si>
  <si>
    <t>△ 64</t>
  </si>
  <si>
    <t>아스플로</t>
  </si>
  <si>
    <t>https://finance.naver.com/item/main.naver?code=159010</t>
  </si>
  <si>
    <t>△ 225</t>
  </si>
  <si>
    <t>진성티이씨</t>
  </si>
  <si>
    <t>https://finance.naver.com/item/main.naver?code=036890</t>
  </si>
  <si>
    <t>제닉</t>
  </si>
  <si>
    <t>https://finance.naver.com/item/main.naver?code=123330</t>
  </si>
  <si>
    <t>엑셀세라퓨틱스</t>
  </si>
  <si>
    <t>https://finance.naver.com/item/main.naver?code=373110</t>
  </si>
  <si>
    <t>△ 195</t>
  </si>
  <si>
    <t>한국정밀기계</t>
  </si>
  <si>
    <t>https://finance.naver.com/item/main.naver?code=101680</t>
  </si>
  <si>
    <t>△ 130</t>
  </si>
  <si>
    <t>대양전기공업</t>
  </si>
  <si>
    <t>https://finance.naver.com/item/main.naver?code=108380</t>
  </si>
  <si>
    <t>보로노이</t>
  </si>
  <si>
    <t>https://finance.naver.com/item/main.naver?code=310210</t>
  </si>
  <si>
    <t>△ 3,500</t>
  </si>
  <si>
    <t>오로라</t>
  </si>
  <si>
    <t>https://finance.naver.com/item/main.naver?code=039830</t>
  </si>
  <si>
    <t>씨메스</t>
  </si>
  <si>
    <t>https://finance.naver.com/item/main.naver?code=475400</t>
  </si>
  <si>
    <t>△ 1,200</t>
  </si>
  <si>
    <t>대한광통신</t>
  </si>
  <si>
    <t>https://finance.naver.com/item/main.naver?code=010170</t>
  </si>
  <si>
    <t>△ 36</t>
  </si>
  <si>
    <t>이노스페이스</t>
  </si>
  <si>
    <t>https://finance.naver.com/item/main.naver?code=462350</t>
  </si>
  <si>
    <t>에스엠코어</t>
  </si>
  <si>
    <t>https://finance.naver.com/item/main.naver?code=007820</t>
  </si>
  <si>
    <t>△ 170</t>
  </si>
  <si>
    <t>에이비엘바이오</t>
  </si>
  <si>
    <t>https://finance.naver.com/item/main.naver?code=298380</t>
  </si>
  <si>
    <t>서울바이오시스</t>
  </si>
  <si>
    <t>https://finance.naver.com/item/main.naver?code=092190</t>
  </si>
  <si>
    <t>네오크레마</t>
  </si>
  <si>
    <t>https://finance.naver.com/item/main.naver?code=311390</t>
  </si>
  <si>
    <t>알테오젠</t>
  </si>
  <si>
    <t>https://finance.naver.com/item/main.naver?code=196170</t>
  </si>
  <si>
    <t>지아이이노베이션</t>
  </si>
  <si>
    <t>https://finance.naver.com/item/main.naver?code=358570</t>
  </si>
  <si>
    <t>케이엔제이</t>
  </si>
  <si>
    <t>https://finance.naver.com/item/main.naver?code=272110</t>
  </si>
  <si>
    <t>에스디시스템</t>
  </si>
  <si>
    <t>https://finance.naver.com/item/main.naver?code=121890</t>
  </si>
  <si>
    <t>△ 58</t>
  </si>
  <si>
    <t>태웅</t>
  </si>
  <si>
    <t>https://finance.naver.com/item/main.naver?code=044490</t>
  </si>
  <si>
    <t>홈캐스트</t>
  </si>
  <si>
    <t>https://finance.naver.com/item/main.naver?code=064240</t>
  </si>
  <si>
    <t>포니링크</t>
  </si>
  <si>
    <t>https://finance.naver.com/item/main.naver?code=064800</t>
  </si>
  <si>
    <t>쏘닉스</t>
  </si>
  <si>
    <t>https://finance.naver.com/item/main.naver?code=088280</t>
  </si>
  <si>
    <t>인터플렉스</t>
  </si>
  <si>
    <t>https://finance.naver.com/item/main.naver?code=051370</t>
  </si>
  <si>
    <t>제주맥주</t>
  </si>
  <si>
    <t>https://finance.naver.com/item/main.naver?code=276730</t>
  </si>
  <si>
    <t>△ 95</t>
  </si>
  <si>
    <t>이미지스</t>
  </si>
  <si>
    <t>https://finance.naver.com/item/main.naver?code=115610</t>
  </si>
  <si>
    <t>심텍홀딩스</t>
  </si>
  <si>
    <t>https://finance.naver.com/item/main.naver?code=036710</t>
  </si>
  <si>
    <t>로보스타</t>
  </si>
  <si>
    <t>https://finance.naver.com/item/main.naver?code=090360</t>
  </si>
  <si>
    <t>△ 1,150</t>
  </si>
  <si>
    <t>위메이드</t>
  </si>
  <si>
    <t>https://finance.naver.com/item/main.naver?code=112040</t>
  </si>
  <si>
    <t>△ 1,550</t>
  </si>
  <si>
    <t>링크드</t>
  </si>
  <si>
    <t>https://finance.naver.com/item/main.naver?code=193250</t>
  </si>
  <si>
    <t>△ 21</t>
  </si>
  <si>
    <t>디지틀조선</t>
  </si>
  <si>
    <t>https://finance.naver.com/item/main.naver?code=033130</t>
  </si>
  <si>
    <t>△ 66</t>
  </si>
  <si>
    <t>대동금속</t>
  </si>
  <si>
    <t>https://finance.naver.com/item/main.naver?code=020400</t>
  </si>
  <si>
    <t>프럼파스트</t>
  </si>
  <si>
    <t>https://finance.naver.com/item/main.naver?code=035200</t>
  </si>
  <si>
    <t>△ 145</t>
  </si>
  <si>
    <t>브이원텍</t>
  </si>
  <si>
    <t>https://finance.naver.com/item/main.naver?code=251630</t>
  </si>
  <si>
    <t>펌텍코리아</t>
  </si>
  <si>
    <t>https://finance.naver.com/item/main.naver?code=251970</t>
  </si>
  <si>
    <t>이수앱지스</t>
  </si>
  <si>
    <t>https://finance.naver.com/item/main.naver?code=086890</t>
  </si>
  <si>
    <t>에스와이스틸텍</t>
  </si>
  <si>
    <t>https://finance.naver.com/item/main.naver?code=365330</t>
  </si>
  <si>
    <t>이에이트</t>
  </si>
  <si>
    <t>https://finance.naver.com/item/main.naver?code=418620</t>
  </si>
  <si>
    <t>성우전자</t>
  </si>
  <si>
    <t>https://finance.naver.com/item/main.naver?code=081580</t>
  </si>
  <si>
    <t>이니텍</t>
  </si>
  <si>
    <t>https://finance.naver.com/item/main.naver?code=053350</t>
  </si>
  <si>
    <t>디와이피엔에프</t>
  </si>
  <si>
    <t>https://finance.naver.com/item/main.naver?code=104460</t>
  </si>
  <si>
    <t>컨텍</t>
  </si>
  <si>
    <t>https://finance.naver.com/item/main.naver?code=451760</t>
  </si>
  <si>
    <t>제이투케이바이오</t>
  </si>
  <si>
    <t>https://finance.naver.com/item/main.naver?code=420570</t>
  </si>
  <si>
    <t>한켐</t>
  </si>
  <si>
    <t>https://finance.naver.com/item/main.naver?code=457370</t>
  </si>
  <si>
    <t>피에스케이</t>
  </si>
  <si>
    <t>https://finance.naver.com/item/main.naver?code=319660</t>
  </si>
  <si>
    <t>네오오토</t>
  </si>
  <si>
    <t>https://finance.naver.com/item/main.naver?code=212560</t>
  </si>
  <si>
    <t>△ 290</t>
  </si>
  <si>
    <t>플랜티넷</t>
  </si>
  <si>
    <t>https://finance.naver.com/item/main.naver?code=075130</t>
  </si>
  <si>
    <t>하나머티리얼즈</t>
  </si>
  <si>
    <t>https://finance.naver.com/item/main.naver?code=166090</t>
  </si>
  <si>
    <t>△ 950</t>
  </si>
  <si>
    <t>엔피디</t>
  </si>
  <si>
    <t>https://finance.naver.com/item/main.naver?code=198080</t>
  </si>
  <si>
    <t>네이처셀</t>
  </si>
  <si>
    <t>https://finance.naver.com/item/main.naver?code=007390</t>
  </si>
  <si>
    <t>아난티</t>
  </si>
  <si>
    <t>https://finance.naver.com/item/main.naver?code=025980</t>
  </si>
  <si>
    <t>등락현황 전체</t>
    <phoneticPr fontId="1" type="noConversion"/>
  </si>
  <si>
    <t>등락현황 상승</t>
    <phoneticPr fontId="1" type="noConversion"/>
  </si>
  <si>
    <t>등락현황 보합</t>
    <phoneticPr fontId="1" type="noConversion"/>
  </si>
  <si>
    <t>등락현황 하락</t>
    <phoneticPr fontId="1" type="noConversion"/>
  </si>
  <si>
    <t>비철금속</t>
  </si>
  <si>
    <t>https://finance.naver.com/sise/sise_group_detail.naver?type=upjong&amp;no=322</t>
  </si>
  <si>
    <t>전기장비</t>
  </si>
  <si>
    <t>https://finance.naver.com/sise/sise_group_detail.naver?type=upjong&amp;no=306</t>
  </si>
  <si>
    <t>레저용장비와제품</t>
  </si>
  <si>
    <t>https://finance.naver.com/sise/sise_group_detail.naver?type=upjong&amp;no=271</t>
  </si>
  <si>
    <t>우주항공과국방</t>
  </si>
  <si>
    <t>https://finance.naver.com/sise/sise_group_detail.naver?type=upjong&amp;no=284</t>
  </si>
  <si>
    <t>항공화물운송과물류</t>
  </si>
  <si>
    <t>https://finance.naver.com/sise/sise_group_detail.naver?type=upjong&amp;no=326</t>
  </si>
  <si>
    <t>무역회사와판매업체</t>
  </si>
  <si>
    <t>https://finance.naver.com/sise/sise_group_detail.naver?type=upjong&amp;no=334</t>
  </si>
  <si>
    <t>에너지장비및서비스</t>
  </si>
  <si>
    <t>https://finance.naver.com/sise/sise_group_detail.naver?type=upjong&amp;no=295</t>
  </si>
  <si>
    <t>기계</t>
  </si>
  <si>
    <t>https://finance.naver.com/sise/sise_group_detail.naver?type=upjong&amp;no=299</t>
  </si>
  <si>
    <t>조선</t>
  </si>
  <si>
    <t>https://finance.naver.com/sise/sise_group_detail.naver?type=upjong&amp;no=291</t>
  </si>
  <si>
    <t>다각화된통신서비스</t>
  </si>
  <si>
    <t>https://finance.naver.com/sise/sise_group_detail.naver?type=upjong&amp;no=336</t>
  </si>
  <si>
    <t>생물공학</t>
  </si>
  <si>
    <t>https://finance.naver.com/sise/sise_group_detail.naver?type=upjong&amp;no=286</t>
  </si>
  <si>
    <t>전자장비와기기</t>
  </si>
  <si>
    <t>https://finance.naver.com/sise/sise_group_detail.naver?type=upjong&amp;no=282</t>
  </si>
  <si>
    <t>건설</t>
  </si>
  <si>
    <t>https://finance.naver.com/sise/sise_group_detail.naver?type=upjong&amp;no=279</t>
  </si>
  <si>
    <t>자동차부품</t>
  </si>
  <si>
    <t>https://finance.naver.com/sise/sise_group_detail.naver?type=upjong&amp;no=270</t>
  </si>
  <si>
    <t>카드</t>
  </si>
  <si>
    <t>https://finance.naver.com/sise/sise_group_detail.naver?type=upjong&amp;no=337</t>
  </si>
  <si>
    <t>문구류</t>
  </si>
  <si>
    <t>https://finance.naver.com/sise/sise_group_detail.naver?type=upjong&amp;no=332</t>
  </si>
  <si>
    <t>전문소매</t>
  </si>
  <si>
    <t>https://finance.naver.com/sise/sise_group_detail.naver?type=upjong&amp;no=328</t>
  </si>
  <si>
    <t>판매업체</t>
  </si>
  <si>
    <t>https://finance.naver.com/sise/sise_group_detail.naver?type=upjong&amp;no=265</t>
  </si>
  <si>
    <t>항공사</t>
  </si>
  <si>
    <t>https://finance.naver.com/sise/sise_group_detail.naver?type=upjong&amp;no=305</t>
  </si>
  <si>
    <t>통신장비</t>
  </si>
  <si>
    <t>https://finance.naver.com/sise/sise_group_detail.naver?type=upjong&amp;no=294</t>
  </si>
  <si>
    <t>제약</t>
  </si>
  <si>
    <t>https://finance.naver.com/sise/sise_group_detail.naver?type=upjong&amp;no=261</t>
  </si>
  <si>
    <t>방송과엔터테인먼트</t>
  </si>
  <si>
    <t>https://finance.naver.com/sise/sise_group_detail.naver?type=upjong&amp;no=285</t>
  </si>
  <si>
    <t>건강관리기술</t>
  </si>
  <si>
    <t>https://finance.naver.com/sise/sise_group_detail.naver?type=upjong&amp;no=288</t>
  </si>
  <si>
    <t>복합유틸리티</t>
  </si>
  <si>
    <t>https://finance.naver.com/sise/sise_group_detail.naver?type=upjong&amp;no=331</t>
  </si>
  <si>
    <t>인터넷과카탈로그소매</t>
  </si>
  <si>
    <t>https://finance.naver.com/sise/sise_group_detail.naver?type=upjong&amp;no=308</t>
  </si>
  <si>
    <t>건축제품</t>
  </si>
  <si>
    <t>https://finance.naver.com/sise/sise_group_detail.naver?type=upjong&amp;no=320</t>
  </si>
  <si>
    <t>철강</t>
  </si>
  <si>
    <t>https://finance.naver.com/sise/sise_group_detail.naver?type=upjong&amp;no=304</t>
  </si>
  <si>
    <t>전기유틸리티</t>
  </si>
  <si>
    <t>https://finance.naver.com/sise/sise_group_detail.naver?type=upjong&amp;no=325</t>
  </si>
  <si>
    <t>가스유틸리티</t>
  </si>
  <si>
    <t>https://finance.naver.com/sise/sise_group_detail.naver?type=upjong&amp;no=312</t>
  </si>
  <si>
    <t>가구</t>
  </si>
  <si>
    <t>https://finance.naver.com/sise/sise_group_detail.naver?type=upjong&amp;no=303</t>
  </si>
  <si>
    <t>전자제품</t>
  </si>
  <si>
    <t>https://finance.naver.com/sise/sise_group_detail.naver?type=upjong&amp;no=307</t>
  </si>
  <si>
    <t>다각화된소비자서비스</t>
  </si>
  <si>
    <t>https://finance.naver.com/sise/sise_group_detail.naver?type=upjong&amp;no=339</t>
  </si>
  <si>
    <t>핸드셋</t>
  </si>
  <si>
    <t>https://finance.naver.com/sise/sise_group_detail.naver?type=upjong&amp;no=292</t>
  </si>
  <si>
    <t>종이와목재</t>
  </si>
  <si>
    <t>https://finance.naver.com/sise/sise_group_detail.naver?type=upjong&amp;no=318</t>
  </si>
  <si>
    <t>디스플레이패널</t>
  </si>
  <si>
    <t>https://finance.naver.com/sise/sise_group_detail.naver?type=upjong&amp;no=327</t>
  </si>
  <si>
    <t>백화점과일반상점</t>
  </si>
  <si>
    <t>https://finance.naver.com/sise/sise_group_detail.naver?type=upjong&amp;no=264</t>
  </si>
  <si>
    <t>식품</t>
  </si>
  <si>
    <t>https://finance.naver.com/sise/sise_group_detail.naver?type=upjong&amp;no=268</t>
  </si>
  <si>
    <t>건축자재</t>
  </si>
  <si>
    <t>https://finance.naver.com/sise/sise_group_detail.naver?type=upjong&amp;no=289</t>
  </si>
  <si>
    <t>창업투자</t>
  </si>
  <si>
    <t>https://finance.naver.com/sise/sise_group_detail.naver?type=upjong&amp;no=277</t>
  </si>
  <si>
    <t>게임엔터테인먼트</t>
  </si>
  <si>
    <t>https://finance.naver.com/sise/sise_group_detail.naver?type=upjong&amp;no=263</t>
  </si>
  <si>
    <t>식품과기본식료품소매</t>
  </si>
  <si>
    <t>https://finance.naver.com/sise/sise_group_detail.naver?type=upjong&amp;no=302</t>
  </si>
  <si>
    <t>디스플레이장비및부품</t>
  </si>
  <si>
    <t>https://finance.naver.com/sise/sise_group_detail.naver?type=upjong&amp;no=269</t>
  </si>
  <si>
    <t>증권</t>
  </si>
  <si>
    <t>https://finance.naver.com/sise/sise_group_detail.naver?type=upjong&amp;no=321</t>
  </si>
  <si>
    <t>담배</t>
  </si>
  <si>
    <t>https://finance.naver.com/sise/sise_group_detail.naver?type=upjong&amp;no=275</t>
  </si>
  <si>
    <t>생명과학도구및서비스</t>
  </si>
  <si>
    <t>https://finance.naver.com/sise/sise_group_detail.naver?type=upjong&amp;no=262</t>
  </si>
  <si>
    <t>호텔,레스토랑,레저</t>
  </si>
  <si>
    <t>https://finance.naver.com/sise/sise_group_detail.naver?type=upjong&amp;no=317</t>
  </si>
  <si>
    <t>반도체와반도체장비</t>
  </si>
  <si>
    <t>https://finance.naver.com/sise/sise_group_detail.naver?type=upjong&amp;no=278</t>
  </si>
  <si>
    <t>컴퓨터와주변기기</t>
  </si>
  <si>
    <t>https://finance.naver.com/sise/sise_group_detail.naver?type=upjong&amp;no=293</t>
  </si>
  <si>
    <t>석유와가스</t>
  </si>
  <si>
    <t>https://finance.naver.com/sise/sise_group_detail.naver?type=upjong&amp;no=313</t>
  </si>
  <si>
    <t>복합기업</t>
  </si>
  <si>
    <t>https://finance.naver.com/sise/sise_group_detail.naver?type=upjong&amp;no=276</t>
  </si>
  <si>
    <t>기타</t>
  </si>
  <si>
    <t>https://finance.naver.com/sise/sise_group_detail.naver?type=upjong&amp;no=25</t>
  </si>
  <si>
    <t>건강관리장비와용품</t>
  </si>
  <si>
    <t>https://finance.naver.com/sise/sise_group_detail.naver?type=upjong&amp;no=281</t>
  </si>
  <si>
    <t>섬유,의류,신발,호화품</t>
  </si>
  <si>
    <t>https://finance.naver.com/sise/sise_group_detail.naver?type=upjong&amp;no=274</t>
  </si>
  <si>
    <t>무선통신서비스</t>
  </si>
  <si>
    <t>https://finance.naver.com/sise/sise_group_detail.naver?type=upjong&amp;no=333</t>
  </si>
  <si>
    <t>부동산</t>
  </si>
  <si>
    <t>https://finance.naver.com/sise/sise_group_detail.naver?type=upjong&amp;no=280</t>
  </si>
  <si>
    <t>상업서비스와공급품</t>
  </si>
  <si>
    <t>https://finance.naver.com/sise/sise_group_detail.naver?type=upjong&amp;no=324</t>
  </si>
  <si>
    <t>은행</t>
  </si>
  <si>
    <t>https://finance.naver.com/sise/sise_group_detail.naver?type=upjong&amp;no=301</t>
  </si>
  <si>
    <t>화학</t>
  </si>
  <si>
    <t>https://finance.naver.com/sise/sise_group_detail.naver?type=upjong&amp;no=272</t>
  </si>
  <si>
    <t>손해보험</t>
  </si>
  <si>
    <t>https://finance.naver.com/sise/sise_group_detail.naver?type=upjong&amp;no=315</t>
  </si>
  <si>
    <t>가정용품</t>
  </si>
  <si>
    <t>https://finance.naver.com/sise/sise_group_detail.naver?type=upjong&amp;no=297</t>
  </si>
  <si>
    <t>양방향미디어와서비스</t>
  </si>
  <si>
    <t>https://finance.naver.com/sise/sise_group_detail.naver?type=upjong&amp;no=300</t>
  </si>
  <si>
    <t>화장품</t>
  </si>
  <si>
    <t>https://finance.naver.com/sise/sise_group_detail.naver?type=upjong&amp;no=266</t>
  </si>
  <si>
    <t>기타금융</t>
  </si>
  <si>
    <t>https://finance.naver.com/sise/sise_group_detail.naver?type=upjong&amp;no=319</t>
  </si>
  <si>
    <t>음료</t>
  </si>
  <si>
    <t>https://finance.naver.com/sise/sise_group_detail.naver?type=upjong&amp;no=309</t>
  </si>
  <si>
    <t>사무용전자제품</t>
  </si>
  <si>
    <t>https://finance.naver.com/sise/sise_group_detail.naver?type=upjong&amp;no=338</t>
  </si>
  <si>
    <t>도로와철도운송</t>
  </si>
  <si>
    <t>https://finance.naver.com/sise/sise_group_detail.naver?type=upjong&amp;no=329</t>
  </si>
  <si>
    <t>건강관리업체및서비스</t>
  </si>
  <si>
    <t>https://finance.naver.com/sise/sise_group_detail.naver?type=upjong&amp;no=316</t>
  </si>
  <si>
    <t>운송인프라</t>
  </si>
  <si>
    <t>https://finance.naver.com/sise/sise_group_detail.naver?type=upjong&amp;no=296</t>
  </si>
  <si>
    <t>전기제품</t>
  </si>
  <si>
    <t>https://finance.naver.com/sise/sise_group_detail.naver?type=upjong&amp;no=283</t>
  </si>
  <si>
    <t>포장재</t>
  </si>
  <si>
    <t>https://finance.naver.com/sise/sise_group_detail.naver?type=upjong&amp;no=311</t>
  </si>
  <si>
    <t>해운사</t>
  </si>
  <si>
    <t>https://finance.naver.com/sise/sise_group_detail.naver?type=upjong&amp;no=323</t>
  </si>
  <si>
    <t>소프트웨어</t>
  </si>
  <si>
    <t>https://finance.naver.com/sise/sise_group_detail.naver?type=upjong&amp;no=287</t>
  </si>
  <si>
    <t>광고</t>
  </si>
  <si>
    <t>https://finance.naver.com/sise/sise_group_detail.naver?type=upjong&amp;no=310</t>
  </si>
  <si>
    <t>자동차</t>
  </si>
  <si>
    <t>https://finance.naver.com/sise/sise_group_detail.naver?type=upjong&amp;no=273</t>
  </si>
  <si>
    <t>IT서비스</t>
  </si>
  <si>
    <t>https://finance.naver.com/sise/sise_group_detail.naver?type=upjong&amp;no=267</t>
  </si>
  <si>
    <t>출판</t>
  </si>
  <si>
    <t>https://finance.naver.com/sise/sise_group_detail.naver?type=upjong&amp;no=314</t>
  </si>
  <si>
    <t>가정용기기와용품</t>
  </si>
  <si>
    <t>https://finance.naver.com/sise/sise_group_detail.naver?type=upjong&amp;no=298</t>
  </si>
  <si>
    <t>교육서비스</t>
  </si>
  <si>
    <t>https://finance.naver.com/sise/sise_group_detail.naver?type=upjong&amp;no=290</t>
  </si>
  <si>
    <t>생명보험</t>
  </si>
  <si>
    <t>https://finance.naver.com/sise/sise_group_detail.naver?type=upjong&amp;no=330</t>
  </si>
  <si>
    <t>코스피</t>
  </si>
  <si>
    <t>https://dart.fss.or.kr/dsaf001/main.do?rcpNo=20241216800298</t>
  </si>
  <si>
    <t>주주명부폐쇄기간또는기준일설정</t>
  </si>
  <si>
    <t>2024.12.16</t>
  </si>
  <si>
    <t>이데일리</t>
  </si>
  <si>
    <t>2025.01.30 17:01</t>
  </si>
  <si>
    <t>https://n.news.naver.com/mnews/article/293/0000063130</t>
  </si>
  <si>
    <t>이수페타시스, '제이오' 인수 철회한 까닭은 [넘버스]</t>
  </si>
  <si>
    <t>블로터</t>
  </si>
  <si>
    <t>2025.01.30 09:00</t>
  </si>
  <si>
    <t>https://n.news.naver.com/mnews/article/293/0000063111</t>
  </si>
  <si>
    <t>이수페타시스, '제이오' 인수 포기…법정소송으로 번지나</t>
  </si>
  <si>
    <t>2025.01.29 08:00</t>
  </si>
  <si>
    <t>https://dart.fss.or.kr/dsaf001/main.do?rcpNo=20250123800614</t>
  </si>
  <si>
    <t>[기재정정]주주명부폐쇄기간또는기준일설정</t>
  </si>
  <si>
    <t>2025.01.23</t>
  </si>
  <si>
    <t>https://dart.fss.or.kr/dsaf001/main.do?rcpNo=20250123800577</t>
  </si>
  <si>
    <t>[기재정정]주권관련사채권의취득결정(자율공시)</t>
  </si>
  <si>
    <t>https://dart.fss.or.kr/dsaf001/main.do?rcpNo=20250123000376</t>
  </si>
  <si>
    <t>[기재정정]주요사항보고서(유상증자결정)</t>
  </si>
  <si>
    <t>https://dart.fss.or.kr/dsaf001/main.do?rcpNo=20250123000372</t>
  </si>
  <si>
    <t>[기재정정]주요사항보고서(타법인주식및출자증권양수결정)</t>
  </si>
  <si>
    <t>https://dart.fss.or.kr/dsaf001/main.do?rcpNo=20250106000148</t>
  </si>
  <si>
    <t>주식등의대량보유상황보고서(약식)</t>
  </si>
  <si>
    <t>국민연금공단</t>
  </si>
  <si>
    <t>2025.01.06</t>
  </si>
  <si>
    <t>https://dart.fss.or.kr/dsaf001/main.do?rcpNo=20250102800426</t>
  </si>
  <si>
    <t>풍문또는보도에대한해명(미확정)</t>
  </si>
  <si>
    <t>2025.01.02</t>
  </si>
  <si>
    <t>https://dart.fss.or.kr/dsaf001/main.do?rcpNo=20241223100079</t>
  </si>
  <si>
    <t>정정신고서제출요구 ( 2024.12.11. 제출 증권신고서(지분증권) )</t>
  </si>
  <si>
    <t>금융감독원</t>
  </si>
  <si>
    <t>2024.12.23</t>
  </si>
  <si>
    <t>https://dart.fss.or.kr/dsaf001/main.do?rcpNo=20241220800858</t>
  </si>
  <si>
    <t>기타경영사항(자율공시) (배당기준일 변경 안내)</t>
  </si>
  <si>
    <t>2024.12.20</t>
  </si>
  <si>
    <t>https://dart.fss.or.kr/dsaf001/main.do?rcpNo=20241211000410</t>
  </si>
  <si>
    <t>[정정제출요구][기재정정]증권신고서(지분증권) (2025.02)</t>
  </si>
  <si>
    <t>2024.12.11</t>
  </si>
  <si>
    <t>https://dart.fss.or.kr/dsaf001/main.do?rcpNo=20241203800178</t>
  </si>
  <si>
    <t>2024.12.03</t>
  </si>
  <si>
    <t>https://dart.fss.or.kr/dsaf001/main.do?rcpNo=20241202100004</t>
  </si>
  <si>
    <t>정정신고서제출요구 ( 2024.11.18. 제출 증권신고서(지분증권) )</t>
  </si>
  <si>
    <t>2024.12.02</t>
  </si>
  <si>
    <t>https://dart.fss.or.kr/dsaf001/main.do?rcpNo=20250124000818</t>
  </si>
  <si>
    <t>주식등의대량보유상황보고서(일반)</t>
  </si>
  <si>
    <t>스페코</t>
  </si>
  <si>
    <t>2025.01.24</t>
  </si>
  <si>
    <t>https://dart.fss.or.kr/dsaf001/main.do?rcpNo=20250121800152</t>
  </si>
  <si>
    <t>최대주주등소유주식변동신고서</t>
  </si>
  <si>
    <t>2025.01.21</t>
  </si>
  <si>
    <t>https://dart.fss.or.kr/dsaf001/main.do?rcpNo=20250120800843</t>
  </si>
  <si>
    <t>유형자산처분결정(종속회사의주요경영사항)</t>
  </si>
  <si>
    <t>2025.01.20</t>
  </si>
  <si>
    <t>https://dart.fss.or.kr/dsaf001/main.do?rcpNo=20250117000335</t>
  </si>
  <si>
    <t>2025.01.17</t>
  </si>
  <si>
    <t>https://dart.fss.or.kr/dsaf001/main.do?rcpNo=20250114800288</t>
  </si>
  <si>
    <t>2025.01.14</t>
  </si>
  <si>
    <t>https://dart.fss.or.kr/dsaf001/main.do?rcpNo=20250110000620</t>
  </si>
  <si>
    <t>2025.01.10</t>
  </si>
  <si>
    <t>https://dart.fss.or.kr/dsaf001/main.do?rcpNo=20250108800082</t>
  </si>
  <si>
    <t>2025.01.08</t>
  </si>
  <si>
    <t>https://dart.fss.or.kr/dsaf001/main.do?rcpNo=20250103000482</t>
  </si>
  <si>
    <t>2025.01.03</t>
  </si>
  <si>
    <t>https://dart.fss.or.kr/dsaf001/main.do?rcpNo=20241227800539</t>
  </si>
  <si>
    <t>2024.12.27</t>
  </si>
  <si>
    <t>https://dart.fss.or.kr/dsaf001/main.do?rcpNo=20241226000314</t>
  </si>
  <si>
    <t>2024.12.26</t>
  </si>
  <si>
    <t>https://dart.fss.or.kr/dsaf001/main.do?rcpNo=20241217800638</t>
  </si>
  <si>
    <t>2024.12.17</t>
  </si>
  <si>
    <t>https://dart.fss.or.kr/dsaf001/main.do?rcpNo=20241213000485</t>
  </si>
  <si>
    <t>2024.12.13</t>
  </si>
  <si>
    <t>https://dart.fss.or.kr/dsaf001/main.do?rcpNo=20241210800216</t>
  </si>
  <si>
    <t>2024.12.10</t>
  </si>
  <si>
    <t>https://dart.fss.or.kr/dsaf001/main.do?rcpNo=20241206000435</t>
  </si>
  <si>
    <t>2024.12.06</t>
  </si>
  <si>
    <t>https://dart.fss.or.kr/dsaf001/main.do?rcpNo=20241203800336</t>
  </si>
  <si>
    <t>https://dart.fss.or.kr/dsaf001/main.do?rcpNo=20250110800091</t>
  </si>
  <si>
    <t>조회공시요구(현저한시황변동)에대한답변(중요공시대상없음)</t>
  </si>
  <si>
    <t>https://dart.fss.or.kr/dsaf001/main.do?rcpNo=20241211800878</t>
  </si>
  <si>
    <t>[기재정정]조회공시요구(현저한시황변동)에대한답변(미확정)</t>
  </si>
  <si>
    <t>https://dart.fss.or.kr/dsaf001/main.do?rcpNo=20241210800611</t>
  </si>
  <si>
    <t>조회공시요구(현저한시황변동)</t>
  </si>
  <si>
    <t>유가증권시장본부</t>
  </si>
  <si>
    <t>https://dart.fss.or.kr/dsaf001/main.do?rcpNo=20250124800117</t>
  </si>
  <si>
    <t>현금ㆍ현물배당결정</t>
  </si>
  <si>
    <t>https://dart.fss.or.kr/dsaf001/main.do?rcpNo=20250124800045</t>
  </si>
  <si>
    <t>매출액또는손익구조30%(대규모법인은15%)이상변경</t>
  </si>
  <si>
    <t>https://dart.fss.or.kr/dsaf001/main.do?rcpNo=20250115800043</t>
  </si>
  <si>
    <t>[기재정정]단일판매ㆍ공급계약체결</t>
  </si>
  <si>
    <t>2025.01.15</t>
  </si>
  <si>
    <t>https://dart.fss.or.kr/dsaf001/main.do?rcpNo=20250106000111</t>
  </si>
  <si>
    <t>https://dart.fss.or.kr/dsaf001/main.do?rcpNo=20241230800049</t>
  </si>
  <si>
    <t>단일판매ㆍ공급계약체결</t>
  </si>
  <si>
    <t>2024.12.30</t>
  </si>
  <si>
    <t>https://dart.fss.or.kr/dsaf001/main.do?rcpNo=20241223800047</t>
  </si>
  <si>
    <t>https://dart.fss.or.kr/dsaf001/main.do?rcpNo=20241213800186</t>
  </si>
  <si>
    <t>https://n.news.naver.com/mnews/article/243/0000071951</t>
  </si>
  <si>
    <t>설 이후 IPO 시장 활기…수요예측?청약 활발</t>
  </si>
  <si>
    <t>이코노미스트</t>
  </si>
  <si>
    <t>2025.01.29 10:00</t>
  </si>
  <si>
    <t>https://n.news.naver.com/mnews/article/081/0003514193</t>
  </si>
  <si>
    <t>2024 공모주 성적표에 피눈물 흘린 개미들…새해엔 치킨값 벌까</t>
  </si>
  <si>
    <t>서울신문</t>
  </si>
  <si>
    <t>2025.01.28 10:01</t>
  </si>
  <si>
    <t>https://dart.fss.or.kr/dsaf001/main.do?rcpNo=20241226800286</t>
  </si>
  <si>
    <t>https://dart.fss.or.kr/dsaf001/main.do?rcpNo=20241223000452</t>
  </si>
  <si>
    <t>임원ㆍ주요주주특정증권등소유상황보고서</t>
  </si>
  <si>
    <t>소시어스웰투시인베스트먼트제2호기업재무안정</t>
  </si>
  <si>
    <t>https://dart.fss.or.kr/dsaf001/main.do?rcpNo=20241223000450</t>
  </si>
  <si>
    <t>https://dart.fss.or.kr/dsaf001/main.do?rcpNo=20241223800051</t>
  </si>
  <si>
    <t>https://dart.fss.or.kr/dsaf001/main.do?rcpNo=20241216801577</t>
  </si>
  <si>
    <t>https://dart.fss.or.kr/dsaf001/main.do?rcpNo=20241210000560</t>
  </si>
  <si>
    <t>증권발행실적보고서</t>
  </si>
  <si>
    <t>https://dart.fss.or.kr/dsaf001/main.do?rcpNo=20241204000172</t>
  </si>
  <si>
    <t>[기재정정]투자설명서</t>
  </si>
  <si>
    <t>2024.12.04</t>
  </si>
  <si>
    <t>https://dart.fss.or.kr/dsaf001/main.do?rcpNo=20241204000168</t>
  </si>
  <si>
    <t>[발행조건확정]증권신고서(지분증권)</t>
  </si>
  <si>
    <t>더팩트</t>
  </si>
  <si>
    <t>2025.01.30 20:34</t>
  </si>
  <si>
    <t>https://n.news.naver.com/mnews/article/018/0005933563</t>
  </si>
  <si>
    <t>[미리보는 이데일리 신문]中企에 선제 구조조정 길 열어주자</t>
  </si>
  <si>
    <t>https://n.news.naver.com/mnews/article/015/0005087648</t>
  </si>
  <si>
    <t>6兆 대어' 잡은 광장, 年매출 4000억 뚫었다</t>
  </si>
  <si>
    <t>한국경제</t>
  </si>
  <si>
    <t>2025.01.30 18:02</t>
  </si>
  <si>
    <t>행동주의·사모펀드 두려운 상장사들…정지원 삼일PwC 센터장[인터뷰...</t>
  </si>
  <si>
    <t>뉴시스</t>
  </si>
  <si>
    <t>2025.01.30 16:00</t>
  </si>
  <si>
    <t>비즈워치</t>
  </si>
  <si>
    <t>2025.01.30 12:00</t>
  </si>
  <si>
    <t>https://n.news.naver.com/mnews/article/374/0000422799</t>
  </si>
  <si>
    <t>[산업계 막전막후] '경영권 분쟁' 고려아연 혼돈의 임시주총…갈등 불.... 
동영상기사</t>
  </si>
  <si>
    <t>SBS Biz</t>
  </si>
  <si>
    <t>2025.01.29 07:12</t>
  </si>
  <si>
    <t>https://n.news.naver.com/mnews/article/018/0005932984</t>
  </si>
  <si>
    <t>재벌저격수' 김성영 "고려아연 분쟁 '상호주 제한' 법 허점 악용"</t>
  </si>
  <si>
    <t>2025.01.28 14:18</t>
  </si>
  <si>
    <t>https://n.news.naver.com/mnews/article/014/0005301272</t>
  </si>
  <si>
    <t>고려아연 대타협 제안 실현 가능성 낮아..장기전 돌입 불가피</t>
  </si>
  <si>
    <t>파이낸셜뉴스</t>
  </si>
  <si>
    <t>2025.01.28 10:17</t>
  </si>
  <si>
    <t>https://n.news.naver.com/mnews/article/081/0003514189</t>
  </si>
  <si>
    <t>‘실적 맑음’ 100분기 흑자 릴레이…숨은 ‘알짜 기업’은 어디?</t>
  </si>
  <si>
    <t>https://dart.fss.or.kr/dsaf001/main.do?rcpNo=20250124000866</t>
  </si>
  <si>
    <t>사외이사의선임ㆍ해임또는중도퇴임에관한신고</t>
  </si>
  <si>
    <t>https://dart.fss.or.kr/dsaf001/main.do?rcpNo=20250124800668</t>
  </si>
  <si>
    <t>[기재정정]소송등의제기ㆍ신청(경영권분쟁소송)</t>
  </si>
  <si>
    <t>https://dart.fss.or.kr/dsaf001/main.do?rcpNo=20250124000113</t>
  </si>
  <si>
    <t>https://dart.fss.or.kr/dsaf001/main.do?rcpNo=20250124800001</t>
  </si>
  <si>
    <t>임시주주총회결과</t>
  </si>
  <si>
    <t>https://dart.fss.or.kr/dsaf001/main.do?rcpNo=20250121800366</t>
  </si>
  <si>
    <t>소송등의판결ㆍ결정</t>
  </si>
  <si>
    <t>https://dart.fss.or.kr/dsaf001/main.do?rcpNo=20250120801029</t>
  </si>
  <si>
    <t>https://dart.fss.or.kr/dsaf001/main.do?rcpNo=20250120800751</t>
  </si>
  <si>
    <t>[기재정정]신규시설투자등(자율공시)</t>
  </si>
  <si>
    <t>https://dart.fss.or.kr/dsaf001/main.do?rcpNo=20250120800003</t>
  </si>
  <si>
    <t>https://dart.fss.or.kr/dsaf001/main.do?rcpNo=20250117800650</t>
  </si>
  <si>
    <t>기타경영사항(자율공시)</t>
  </si>
  <si>
    <t>https://dart.fss.or.kr/dsaf001/main.do?rcpNo=20250117000113</t>
  </si>
  <si>
    <t>동일인등출자계열회사와의상품ㆍ용역거래변경</t>
  </si>
  <si>
    <t>https://dart.fss.or.kr/dsaf001/main.do?rcpNo=20250115800628</t>
  </si>
  <si>
    <t>불성실공시법인지정</t>
  </si>
  <si>
    <t>https://dart.fss.or.kr/dsaf001/main.do?rcpNo=20250115800004</t>
  </si>
  <si>
    <t>https://dart.fss.or.kr/dsaf001/main.do?rcpNo=20250110800649</t>
  </si>
  <si>
    <t>소송등의제기ㆍ신청(경영권분쟁소송)</t>
  </si>
  <si>
    <t>https://dart.fss.or.kr/dsaf001/main.do?rcpNo=20250110800352</t>
  </si>
  <si>
    <t>https://dart.fss.or.kr/dsaf001/main.do?rcpNo=20250109000235</t>
  </si>
  <si>
    <t>[기재정정]의결권대리행사권유참고서류</t>
  </si>
  <si>
    <t>2025.01.09</t>
  </si>
  <si>
    <t>https://dart.fss.or.kr/dsaf001/main.do?rcpNo=20250121800390</t>
  </si>
  <si>
    <t>기업설명회(IR)개최(안내공시)</t>
  </si>
  <si>
    <t>https://dart.fss.or.kr/dsaf001/main.do?rcpNo=20250121800386</t>
  </si>
  <si>
    <t>결산실적공시예고(안내공시)</t>
  </si>
  <si>
    <t>https://dart.fss.or.kr/dsaf001/main.do?rcpNo=20250106000332</t>
  </si>
  <si>
    <t>https://dart.fss.or.kr/dsaf001/main.do?rcpNo=20250106000056</t>
  </si>
  <si>
    <t>강대중</t>
  </si>
  <si>
    <t>https://dart.fss.or.kr/dsaf001/main.do?rcpNo=20241217800662</t>
  </si>
  <si>
    <t>[기재정정]신규시설투자등</t>
  </si>
  <si>
    <t>https://dart.fss.or.kr/dsaf001/main.do?rcpNo=20241217800605</t>
  </si>
  <si>
    <t>기타경영사항(자율공시) (배당기준일 관련 안내)</t>
  </si>
  <si>
    <t>2025.01.30 18:09</t>
  </si>
  <si>
    <t>https://n.news.naver.com/mnews/article/015/0005087433</t>
  </si>
  <si>
    <t>코스피 끌어 올린 연기금…외국인과 함께 담은 종목 보니 [한경우의 .....</t>
  </si>
  <si>
    <t>2025.01.29 16:04</t>
  </si>
  <si>
    <t>https://dart.fss.or.kr/dsaf001/main.do?rcpNo=20250106000116</t>
  </si>
  <si>
    <t>https://dart.fss.or.kr/dsaf001/main.do?rcpNo=20241230800106</t>
  </si>
  <si>
    <t>대표이사(대표집행임원)변경(안내공시)</t>
  </si>
  <si>
    <t>https://dart.fss.or.kr/dsaf001/main.do?rcpNo=20241227800617</t>
  </si>
  <si>
    <t>https://dart.fss.or.kr/dsaf001/main.do?rcpNo=20241216800754</t>
  </si>
  <si>
    <t>현금ㆍ현물배당을위한주주명부폐쇄(기준일)결정</t>
  </si>
  <si>
    <t>https://dart.fss.or.kr/dsaf001/main.do?rcpNo=20241216800742</t>
  </si>
  <si>
    <t>https://n.news.naver.com/mnews/article/056/0011883605</t>
  </si>
  <si>
    <t>한화오션 영업이익 2,379억 원…4년 만 흑자 
동영상기사</t>
  </si>
  <si>
    <t>KBS</t>
  </si>
  <si>
    <t>2025.01.30 21:52</t>
  </si>
  <si>
    <t>2025.01.30 18:22</t>
  </si>
  <si>
    <t>디지털타임스</t>
  </si>
  <si>
    <t>2025.01.30 15:34</t>
  </si>
  <si>
    <t>https://n.news.naver.com/mnews/article/018/0005933502</t>
  </si>
  <si>
    <t>트럼프 2.0시대, 이 산업에 주목하라①</t>
  </si>
  <si>
    <t>2025.01.30 15:00</t>
  </si>
  <si>
    <t>https://n.news.naver.com/mnews/article/417/0001054772</t>
  </si>
  <si>
    <t>삼성전자 7000억 담은 개미… 외국인은 '여기'로 갈아탔다?</t>
  </si>
  <si>
    <t>머니S</t>
  </si>
  <si>
    <t>2025.01.30 13:20</t>
  </si>
  <si>
    <t>https://n.news.naver.com/mnews/article/366/0001050198</t>
  </si>
  <si>
    <t>선박 수주 쓸어가는 中, 한국 엔진 수입도 급증</t>
  </si>
  <si>
    <t>조선비즈</t>
  </si>
  <si>
    <t>2025.01.30 07:01</t>
  </si>
  <si>
    <t>2025.01.30 05:47</t>
  </si>
  <si>
    <t>https://n.news.naver.com/mnews/article/310/0000122585</t>
  </si>
  <si>
    <t>시총 1위 삼성그룹, 5년만에 최소…롯데그룹 급락</t>
  </si>
  <si>
    <t>여성신문</t>
  </si>
  <si>
    <t>2025.01.29 13:07</t>
  </si>
  <si>
    <t>https://n.news.naver.com/mnews/article/025/0003417558</t>
  </si>
  <si>
    <t>13년만에 흑자 돌아섰더니...'LNG선 왕좌' K조선, 中이 흔들다</t>
  </si>
  <si>
    <t>중앙일보</t>
  </si>
  <si>
    <t>2025.01.29 13:00</t>
  </si>
  <si>
    <t>https://dart.fss.or.kr/dsaf001/main.do?rcpNo=20250124800565</t>
  </si>
  <si>
    <t>타인에대한채무보증결정</t>
  </si>
  <si>
    <t>https://dart.fss.or.kr/dsaf001/main.do?rcpNo=20250124800294</t>
  </si>
  <si>
    <t>연결재무제표기준영업(잠정)실적(공정공시)</t>
  </si>
  <si>
    <t>https://dart.fss.or.kr/dsaf001/main.do?rcpNo=20250124800292</t>
  </si>
  <si>
    <t>https://dart.fss.or.kr/dsaf001/main.do?rcpNo=20250115800002</t>
  </si>
  <si>
    <t>소송등의판결ㆍ결정(일정금액이상의청구)</t>
  </si>
  <si>
    <t>https://dart.fss.or.kr/dsaf001/main.do?rcpNo=20250113800354</t>
  </si>
  <si>
    <t>2025.01.13</t>
  </si>
  <si>
    <t>https://dart.fss.or.kr/dsaf001/main.do?rcpNo=20250110000636</t>
  </si>
  <si>
    <t>김도완</t>
  </si>
  <si>
    <t>https://dart.fss.or.kr/dsaf001/main.do?rcpNo=20250110000523</t>
  </si>
  <si>
    <t>계열금융회사를거래상대방으로한단기금융상품거래의분기별공시</t>
  </si>
  <si>
    <t>https://dart.fss.or.kr/dsaf001/main.do?rcpNo=20250110800344</t>
  </si>
  <si>
    <t>https://dart.fss.or.kr/dsaf001/main.do?rcpNo=20250110800332</t>
  </si>
  <si>
    <t>https://dart.fss.or.kr/dsaf001/main.do?rcpNo=20250108800708</t>
  </si>
  <si>
    <t>[기재정정]타법인주식및출자증권취득결정</t>
  </si>
  <si>
    <t>https://dart.fss.or.kr/dsaf001/main.do?rcpNo=20250108800700</t>
  </si>
  <si>
    <t>[기재정정]금전대여결정</t>
  </si>
  <si>
    <t>https://dart.fss.or.kr/dsaf001/main.do?rcpNo=20241231800547</t>
  </si>
  <si>
    <t>[기재정정]기타경영사항(자율공시)</t>
  </si>
  <si>
    <t>2024.12.31</t>
  </si>
  <si>
    <t>https://dart.fss.or.kr/dsaf001/main.do?rcpNo=20241230800936</t>
  </si>
  <si>
    <t>[기재정정]유상증자결정(종속회사의주요경영사항)</t>
  </si>
  <si>
    <t>https://dart.fss.or.kr/dsaf001/main.do?rcpNo=20241230800875</t>
  </si>
  <si>
    <t>https://dart.fss.or.kr/dsaf001/main.do?rcpNo=20241230800747</t>
  </si>
  <si>
    <t>[기재정정]타법인주식및출자증권취득결정(종속회사의주요경영사항)</t>
  </si>
  <si>
    <t>코스닥</t>
  </si>
  <si>
    <t>2025.01.30 14:00</t>
  </si>
  <si>
    <t>https://n.news.naver.com/mnews/article/008/0005146783</t>
  </si>
  <si>
    <t>설 연휴 뒤 바이오 공모주 청약해볼까…주목할 기업은</t>
  </si>
  <si>
    <t>머니투데이</t>
  </si>
  <si>
    <t>2025.01.30 10:00</t>
  </si>
  <si>
    <t>https://dart.fss.or.kr/dsaf001/main.do?rcpNo=20250117000237</t>
  </si>
  <si>
    <t>https://dart.fss.or.kr/dsaf001/main.do?rcpNo=20250113000367</t>
  </si>
  <si>
    <t>https://dart.fss.or.kr/dsaf001/main.do?rcpNo=20250113000245</t>
  </si>
  <si>
    <t>https://dart.fss.or.kr/dsaf001/main.do?rcpNo=20241213901924</t>
  </si>
  <si>
    <t>https://n.news.naver.com/mnews/article/018/0005933147</t>
  </si>
  <si>
    <t>새해 한 달도 안 지났는데…불성실공시 상장사 속출</t>
  </si>
  <si>
    <t>2025.01.29 11:01</t>
  </si>
  <si>
    <t>https://dart.fss.or.kr/dsaf001/main.do?rcpNo=20250123000572</t>
  </si>
  <si>
    <t>주요사항보고서(유상증자결정)</t>
  </si>
  <si>
    <t>https://dart.fss.or.kr/dsaf001/main.do?rcpNo=20250123000571</t>
  </si>
  <si>
    <t>https://dart.fss.or.kr/dsaf001/main.do?rcpNo=20250123000218</t>
  </si>
  <si>
    <t>[기재정정]주식등의대량보유상황보고서(일반)</t>
  </si>
  <si>
    <t>아크솔루션스</t>
  </si>
  <si>
    <t>https://dart.fss.or.kr/dsaf001/main.do?rcpNo=20250121900530</t>
  </si>
  <si>
    <t>[기재정정]주주총회소집결의 (임시주주총회)</t>
  </si>
  <si>
    <t>https://dart.fss.or.kr/dsaf001/main.do?rcpNo=20250109900729</t>
  </si>
  <si>
    <t>불성실공시법인지정 (공시번복)</t>
  </si>
  <si>
    <t>코스닥시장본부</t>
  </si>
  <si>
    <t>https://dart.fss.or.kr/dsaf001/main.do?rcpNo=20241230000523</t>
  </si>
  <si>
    <t>[기재정정]주식등의대량보유상황보고서(약식)</t>
  </si>
  <si>
    <t>케이에스글로벌홀딩스</t>
  </si>
  <si>
    <t>https://dart.fss.or.kr/dsaf001/main.do?rcpNo=20241219900698</t>
  </si>
  <si>
    <t>불성실공시법인지정예고 (공시번복)</t>
  </si>
  <si>
    <t>2024.12.19</t>
  </si>
  <si>
    <t>https://dart.fss.or.kr/dsaf001/main.do?rcpNo=20241219900674</t>
  </si>
  <si>
    <t>https://dart.fss.or.kr/dsaf001/main.do?rcpNo=20241213000408</t>
  </si>
  <si>
    <t>[기재정정]주식매수선택권부여에관한신고</t>
  </si>
  <si>
    <t>https://dart.fss.or.kr/dsaf001/main.do?rcpNo=20241213901287</t>
  </si>
  <si>
    <t>https://dart.fss.or.kr/dsaf001/main.do?rcpNo=20241205900357</t>
  </si>
  <si>
    <t>전환사채(해외전환사채포함)발행후만기전사채취득 (제16회차)</t>
  </si>
  <si>
    <t>2024.12.05</t>
  </si>
  <si>
    <t>https://dart.fss.or.kr/dsaf001/main.do?rcpNo=20241203900447</t>
  </si>
  <si>
    <t>대표이사변경</t>
  </si>
  <si>
    <t>https://dart.fss.or.kr/dsaf001/main.do?rcpNo=20241216900141</t>
  </si>
  <si>
    <t>https://dart.fss.or.kr/dsaf001/main.do?rcpNo=20241209900580</t>
  </si>
  <si>
    <t>조회공시요구(현저한시황변동)에대한답변(중요정보없음)</t>
  </si>
  <si>
    <t>2024.12.09</t>
  </si>
  <si>
    <t>https://dart.fss.or.kr/dsaf001/main.do?rcpNo=20241206900551</t>
  </si>
  <si>
    <t>https://dart.fss.or.kr/dsaf001/main.do?rcpNo=20250124000535</t>
  </si>
  <si>
    <t>주주총회소집공고</t>
  </si>
  <si>
    <t>https://dart.fss.or.kr/dsaf001/main.do?rcpNo=20250123000438</t>
  </si>
  <si>
    <t>휴먼웰니스</t>
  </si>
  <si>
    <t>https://dart.fss.or.kr/dsaf001/main.do?rcpNo=20250123000431</t>
  </si>
  <si>
    <t>임신영</t>
  </si>
  <si>
    <t>https://dart.fss.or.kr/dsaf001/main.do?rcpNo=20250123000426</t>
  </si>
  <si>
    <t>임원ㆍ주요주주특정증권등거래계획보고서</t>
  </si>
  <si>
    <t>https://dart.fss.or.kr/dsaf001/main.do?rcpNo=20250108000517</t>
  </si>
  <si>
    <t>주요사항보고서(자기주식처분결정)</t>
  </si>
  <si>
    <t>https://dart.fss.or.kr/dsaf001/main.do?rcpNo=20241226900309</t>
  </si>
  <si>
    <t>https://dart.fss.or.kr/dsaf001/main.do?rcpNo=20241226900302</t>
  </si>
  <si>
    <t>주주총회소집결의 (임시주주총회)</t>
  </si>
  <si>
    <t>https://dart.fss.or.kr/dsaf001/main.do?rcpNo=20241213900924</t>
  </si>
  <si>
    <t>https://dart.fss.or.kr/dsaf001/main.do?rcpNo=20241211900120</t>
  </si>
  <si>
    <t>https://dart.fss.or.kr/dsaf001/main.do?rcpNo=20250124000924</t>
  </si>
  <si>
    <t>[기재정정]주요사항보고서(무상증자결정)</t>
  </si>
  <si>
    <t>https://dart.fss.or.kr/dsaf001/main.do?rcpNo=20250124900977</t>
  </si>
  <si>
    <t>권리락 (무상증자)</t>
  </si>
  <si>
    <t>https://dart.fss.or.kr/dsaf001/main.do?rcpNo=20250123900765</t>
  </si>
  <si>
    <t>[기재정정]주권매매거래정지해제 (액면분할 주권 변경상장)</t>
  </si>
  <si>
    <t>https://dart.fss.or.kr/dsaf001/main.do?rcpNo=20250123900493</t>
  </si>
  <si>
    <t>전환사채(해외전환사채포함)발행후만기전사채취득 (제2회차)</t>
  </si>
  <si>
    <t>https://dart.fss.or.kr/dsaf001/main.do?rcpNo=20250121900329</t>
  </si>
  <si>
    <t>증권발행결과(자율공시)</t>
  </si>
  <si>
    <t>https://dart.fss.or.kr/dsaf001/main.do?rcpNo=20250120000462</t>
  </si>
  <si>
    <t>주요사항보고서(전환사채권발행결정)</t>
  </si>
  <si>
    <t>https://dart.fss.or.kr/dsaf001/main.do?rcpNo=20250108900334</t>
  </si>
  <si>
    <t>[기재정정]임시주주총회결과</t>
  </si>
  <si>
    <t>https://dart.fss.or.kr/dsaf001/main.do?rcpNo=20250108900328</t>
  </si>
  <si>
    <t>[기재정정]주식분할결정</t>
  </si>
  <si>
    <t>https://dart.fss.or.kr/dsaf001/main.do?rcpNo=20250106000105</t>
  </si>
  <si>
    <t>김영진</t>
  </si>
  <si>
    <t>https://dart.fss.or.kr/dsaf001/main.do?rcpNo=20241230900744</t>
  </si>
  <si>
    <t>주권매매거래정지 (주식의 병합, 분할 등 전자등록 변경, 말소)</t>
  </si>
  <si>
    <t>https://dart.fss.or.kr/dsaf001/main.do?rcpNo=20241226900817</t>
  </si>
  <si>
    <t>증권발행결과(자율공시) (제4회차 CB)</t>
  </si>
  <si>
    <t>https://dart.fss.or.kr/dsaf001/main.do?rcpNo=20241223000209</t>
  </si>
  <si>
    <t>https://dart.fss.or.kr/dsaf001/main.do?rcpNo=20241223900245</t>
  </si>
  <si>
    <t>증권발행결과(자율공시) (제3회차 CB)</t>
  </si>
  <si>
    <t>https://dart.fss.or.kr/dsaf001/main.do?rcpNo=20241220900458</t>
  </si>
  <si>
    <t>상호변경안내</t>
  </si>
  <si>
    <t>https://dart.fss.or.kr/dsaf001/main.do?rcpNo=20241211900510</t>
  </si>
  <si>
    <t>https://dart.fss.or.kr/dsaf001/main.do?rcpNo=20250113000309</t>
  </si>
  <si>
    <t>https://dart.fss.or.kr/dsaf001/main.do?rcpNo=20241218000291</t>
  </si>
  <si>
    <t>정인약품</t>
  </si>
  <si>
    <t>2024.12.18</t>
  </si>
  <si>
    <t>https://dart.fss.or.kr/dsaf001/main.do?rcpNo=20241213900970</t>
  </si>
  <si>
    <t>https://dart.fss.or.kr/dsaf001/main.do?rcpNo=20241226900433</t>
  </si>
  <si>
    <t>https://dart.fss.or.kr/dsaf001/main.do?rcpNo=20241212900087</t>
  </si>
  <si>
    <t>2024.12.12</t>
  </si>
  <si>
    <t>https://dart.fss.or.kr/dsaf001/main.do?rcpNo=20241213900859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</si>
</sst>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_(* #,##0_);_(* \(#,##0\);_(* &quot;-&quot;_);_(@_)"/>
    <numFmt numFmtId="177" formatCode="#,##0;\-#,##0;"/>
  </numFmts>
  <fonts count="24"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u/>
      <sz val="11"/>
      <color theme="3" tint="0.499984740745262"/>
      <name val="맑은 고딕"/>
      <family val="3"/>
      <charset val="129"/>
      <scheme val="minor"/>
    </font>
    <font>
      <sz val="11"/>
      <color rgb="FFFF0000"/>
      <name val="맑은 고딕"/>
      <family val="3"/>
      <charset val="129"/>
      <scheme val="minor"/>
    </font>
    <font>
      <b/>
      <sz val="9"/>
      <color indexed="81"/>
      <name val="Tahoma"/>
      <family val="2"/>
    </font>
    <font>
      <b/>
      <sz val="9"/>
      <color indexed="81"/>
      <name val="돋움"/>
      <family val="3"/>
      <charset val="129"/>
    </font>
    <font>
      <sz val="9"/>
      <color theme="10"/>
      <name val="맑은 고딕"/>
      <family val="2"/>
      <charset val="129"/>
      <scheme val="minor"/>
    </font>
    <font>
      <b/>
      <sz val="11"/>
      <color theme="1"/>
      <name val="맑은 고딕"/>
      <family val="3"/>
      <charset val="129"/>
      <scheme val="major"/>
    </font>
    <font>
      <sz val="11"/>
      <color theme="1"/>
      <name val="맑은 고딕"/>
      <family val="3"/>
      <charset val="129"/>
      <scheme val="major"/>
    </font>
    <font>
      <sz val="11"/>
      <color rgb="FFFF0000"/>
      <name val="맑은 고딕"/>
      <family val="3"/>
      <charset val="129"/>
      <scheme val="major"/>
    </font>
    <font>
      <sz val="9"/>
      <color theme="1"/>
      <name val="맑은 고딕"/>
      <family val="3"/>
      <charset val="129"/>
      <scheme val="major"/>
    </font>
    <font>
      <sz val="9"/>
      <color rgb="FFFF0000"/>
      <name val="맑은 고딕"/>
      <family val="3"/>
      <charset val="129"/>
      <scheme val="major"/>
    </font>
    <font>
      <b/>
      <sz val="11"/>
      <color rgb="FF005DDE"/>
      <name val="맑은 고딕"/>
      <family val="3"/>
      <charset val="129"/>
      <scheme val="major"/>
    </font>
    <font>
      <b/>
      <sz val="6"/>
      <color rgb="FF005DDE"/>
      <name val="맑은 고딕"/>
      <family val="3"/>
      <charset val="129"/>
      <scheme val="major"/>
    </font>
    <font>
      <b/>
      <sz val="11"/>
      <color rgb="FFE00400"/>
      <name val="맑은 고딕"/>
      <family val="3"/>
      <charset val="129"/>
      <scheme val="major"/>
    </font>
    <font>
      <b/>
      <sz val="6"/>
      <color rgb="FFE00400"/>
      <name val="맑은 고딕"/>
      <family val="3"/>
      <charset val="129"/>
      <scheme val="major"/>
    </font>
    <font>
      <sz val="9"/>
      <color theme="10"/>
      <name val="맑은 고딕"/>
      <family val="3"/>
      <charset val="129"/>
      <scheme val="major"/>
    </font>
    <font>
      <sz val="6"/>
      <color theme="1"/>
      <name val="맑은 고딕"/>
      <family val="3"/>
      <charset val="129"/>
      <scheme val="major"/>
    </font>
    <font>
      <sz val="7"/>
      <color rgb="FF005DDE"/>
      <name val="맑은 고딕"/>
      <family val="3"/>
      <charset val="129"/>
      <scheme val="major"/>
    </font>
    <font>
      <sz val="9"/>
      <name val="맑은 고딕"/>
      <family val="3"/>
      <charset val="129"/>
      <scheme val="major"/>
    </font>
    <font>
      <sz val="10"/>
      <color theme="1"/>
      <name val="맑은 고딕"/>
      <family val="3"/>
      <charset val="129"/>
      <scheme val="major"/>
    </font>
  </fonts>
  <fills count="6">
    <fill>
      <patternFill patternType="none"/>
    </fill>
    <fill>
      <patternFill patternType="gray125"/>
    </fill>
    <fill>
      <patternFill patternType="solid">
        <fgColor theme="4" tint="0.79998168889431442"/>
        <bgColor indexed="65"/>
      </patternFill>
    </fill>
    <fill>
      <patternFill patternType="solid">
        <fgColor theme="0" tint="-0.499984740745262"/>
        <bgColor indexed="64"/>
      </patternFill>
    </fill>
    <fill>
      <patternFill patternType="solid">
        <fgColor theme="0" tint="-4.9989318521683403E-2"/>
        <bgColor indexed="64"/>
      </patternFill>
    </fill>
    <fill>
      <patternFill patternType="solid">
        <fgColor theme="0" tint="-0.14999847407452621"/>
        <bgColor indexed="64"/>
      </patternFill>
    </fill>
  </fills>
  <borders count="12">
    <border>
      <left/>
      <right/>
      <top/>
      <bottom/>
      <diagonal/>
    </border>
    <border>
      <left style="hair">
        <color indexed="64"/>
      </left>
      <right style="hair">
        <color indexed="64"/>
      </right>
      <top style="hair">
        <color indexed="64"/>
      </top>
      <bottom style="hair">
        <color indexed="64"/>
      </bottom>
      <diagonal/>
    </border>
    <border>
      <left/>
      <right/>
      <top style="medium">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medium">
        <color indexed="64"/>
      </top>
      <bottom style="medium">
        <color indexed="64"/>
      </bottom>
      <diagonal/>
    </border>
    <border>
      <left/>
      <right/>
      <top/>
      <bottom style="thick">
        <color theme="4" tint="0.499984740745262"/>
      </bottom>
      <diagonal/>
    </border>
    <border>
      <left/>
      <right/>
      <top style="medium">
        <color indexed="64"/>
      </top>
      <bottom/>
      <diagonal/>
    </border>
    <border>
      <left/>
      <right/>
      <top/>
      <bottom style="medium">
        <color indexed="64"/>
      </bottom>
      <diagonal/>
    </border>
    <border>
      <left/>
      <right style="hair">
        <color indexed="64"/>
      </right>
      <top style="medium">
        <color indexed="64"/>
      </top>
      <bottom style="medium">
        <color indexed="64"/>
      </bottom>
      <diagonal/>
    </border>
    <border>
      <left/>
      <right style="hair">
        <color indexed="64"/>
      </right>
      <top/>
      <bottom/>
      <diagonal/>
    </border>
  </borders>
  <cellStyleXfs count="5">
    <xf numFmtId="0" fontId="0" fillId="0" borderId="0">
      <alignment vertical="center"/>
    </xf>
    <xf numFmtId="176" fontId="3" fillId="0" borderId="0" applyFon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2" borderId="0" applyNumberFormat="0" applyBorder="0" applyAlignment="0" applyProtection="0">
      <alignment vertical="center"/>
    </xf>
  </cellStyleXfs>
  <cellXfs count="91">
    <xf numFmtId="0" fontId="0" fillId="0" borderId="0" xfId="0">
      <alignment vertical="center"/>
    </xf>
    <xf numFmtId="0" fontId="2" fillId="0" borderId="0" xfId="0" applyFont="1" applyAlignment="1">
      <alignment horizontal="center" vertical="center"/>
    </xf>
    <xf numFmtId="0" fontId="0" fillId="0" borderId="0" xfId="0" applyAlignment="1">
      <alignment horizontal="center" vertical="center"/>
    </xf>
    <xf numFmtId="10" fontId="0" fillId="0" borderId="0" xfId="0" applyNumberFormat="1">
      <alignment vertical="center"/>
    </xf>
    <xf numFmtId="9" fontId="0" fillId="0" borderId="0" xfId="0" applyNumberFormat="1">
      <alignment vertical="center"/>
    </xf>
    <xf numFmtId="0" fontId="0" fillId="0" borderId="0" xfId="0" applyAlignment="1">
      <alignment horizontal="left" vertical="center" indent="1"/>
    </xf>
    <xf numFmtId="0" fontId="4" fillId="0" borderId="0" xfId="0" applyFont="1" applyAlignment="1">
      <alignment horizontal="center" vertical="center"/>
    </xf>
    <xf numFmtId="0" fontId="9" fillId="0" borderId="0" xfId="3" applyAlignment="1">
      <alignment horizontal="center" vertical="center"/>
    </xf>
    <xf numFmtId="0" fontId="4" fillId="0" borderId="0" xfId="0" applyFont="1">
      <alignment vertical="center"/>
    </xf>
    <xf numFmtId="3" fontId="4" fillId="0" borderId="0" xfId="0" applyNumberFormat="1" applyFont="1" applyAlignment="1">
      <alignment horizontal="right" vertical="center"/>
    </xf>
    <xf numFmtId="0" fontId="4" fillId="0" borderId="0" xfId="0" applyFont="1" applyAlignment="1">
      <alignment horizontal="right" vertical="center"/>
    </xf>
    <xf numFmtId="4" fontId="4" fillId="0" borderId="0" xfId="0" applyNumberFormat="1" applyFont="1" applyAlignment="1">
      <alignment horizontal="right" vertical="center"/>
    </xf>
    <xf numFmtId="22" fontId="0" fillId="0" borderId="0" xfId="0" applyNumberFormat="1">
      <alignment vertical="center"/>
    </xf>
    <xf numFmtId="0" fontId="2" fillId="2" borderId="7" xfId="4" applyFont="1" applyBorder="1" applyAlignment="1">
      <alignment horizontal="center" vertical="center"/>
    </xf>
    <xf numFmtId="0" fontId="2" fillId="0" borderId="0" xfId="0" applyFont="1">
      <alignment vertical="center"/>
    </xf>
    <xf numFmtId="0" fontId="2" fillId="2" borderId="7" xfId="4"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indent="1"/>
    </xf>
    <xf numFmtId="0" fontId="0" fillId="0" borderId="0" xfId="0" quotePrefix="1" applyAlignment="1">
      <alignment horizontal="left" vertical="center" wrapText="1" indent="1"/>
    </xf>
    <xf numFmtId="49" fontId="2" fillId="2" borderId="7" xfId="4" applyNumberFormat="1" applyFont="1" applyBorder="1" applyAlignment="1">
      <alignment horizontal="center" vertical="center"/>
    </xf>
    <xf numFmtId="49" fontId="0" fillId="0" borderId="0" xfId="0" applyNumberFormat="1">
      <alignment vertical="center"/>
    </xf>
    <xf numFmtId="0" fontId="2" fillId="3" borderId="7" xfId="4" applyFont="1" applyFill="1" applyBorder="1" applyAlignment="1">
      <alignment horizontal="center" vertical="center"/>
    </xf>
    <xf numFmtId="0" fontId="0" fillId="3" borderId="0" xfId="0" applyFill="1" applyAlignment="1">
      <alignment horizontal="right" vertical="center"/>
    </xf>
    <xf numFmtId="0" fontId="0" fillId="3" borderId="0" xfId="0" applyFill="1">
      <alignment vertical="center"/>
    </xf>
    <xf numFmtId="0" fontId="0" fillId="3" borderId="0" xfId="0" applyFill="1" applyAlignment="1">
      <alignment horizontal="left" vertical="center" indent="1"/>
    </xf>
    <xf numFmtId="0" fontId="0" fillId="3" borderId="0" xfId="0" applyFill="1" applyAlignment="1">
      <alignment horizontal="center" vertical="center"/>
    </xf>
    <xf numFmtId="0" fontId="9" fillId="3" borderId="0" xfId="3" applyFill="1">
      <alignment vertical="center"/>
    </xf>
    <xf numFmtId="0" fontId="5" fillId="3" borderId="0" xfId="0" applyFont="1" applyFill="1" applyAlignment="1">
      <alignment horizontal="right" vertical="center"/>
    </xf>
    <xf numFmtId="0" fontId="4" fillId="3" borderId="0" xfId="0" applyFont="1" applyFill="1">
      <alignment vertical="center"/>
    </xf>
    <xf numFmtId="10" fontId="6" fillId="0" borderId="0" xfId="0" applyNumberFormat="1" applyFont="1" applyAlignment="1">
      <alignment horizontal="right" vertical="center"/>
    </xf>
    <xf numFmtId="0" fontId="6" fillId="0" borderId="0" xfId="0" applyFont="1" applyAlignment="1">
      <alignment horizontal="right" vertical="center"/>
    </xf>
    <xf numFmtId="22" fontId="0" fillId="0" borderId="0" xfId="0" applyNumberFormat="1" applyAlignment="1">
      <alignment horizontal="right" vertical="center"/>
    </xf>
    <xf numFmtId="0" fontId="0" fillId="0" borderId="0" xfId="0" applyAlignment="1">
      <alignment horizontal="right" vertical="center"/>
    </xf>
    <xf numFmtId="0" fontId="10" fillId="4" borderId="2" xfId="0" applyFont="1" applyFill="1" applyBorder="1" applyAlignment="1">
      <alignment horizontal="center" vertical="center"/>
    </xf>
    <xf numFmtId="0" fontId="10" fillId="4" borderId="10" xfId="0" applyFont="1" applyFill="1" applyBorder="1" applyAlignment="1">
      <alignment horizontal="center" vertical="center"/>
    </xf>
    <xf numFmtId="0" fontId="10" fillId="4" borderId="2" xfId="0" applyFont="1" applyFill="1" applyBorder="1">
      <alignment vertical="center"/>
    </xf>
    <xf numFmtId="0" fontId="11" fillId="0" borderId="0" xfId="0" applyFont="1">
      <alignment vertical="center"/>
    </xf>
    <xf numFmtId="0" fontId="12" fillId="0" borderId="0" xfId="0" applyFont="1">
      <alignment vertical="center"/>
    </xf>
    <xf numFmtId="0" fontId="10" fillId="0" borderId="2" xfId="0" applyFont="1" applyBorder="1" applyAlignment="1">
      <alignment horizontal="center" vertical="center"/>
    </xf>
    <xf numFmtId="0" fontId="11" fillId="0" borderId="0" xfId="0" quotePrefix="1" applyFont="1">
      <alignment vertical="center"/>
    </xf>
    <xf numFmtId="0" fontId="10" fillId="4" borderId="6" xfId="0" applyFont="1" applyFill="1" applyBorder="1" applyAlignment="1">
      <alignment horizontal="center" vertical="center"/>
    </xf>
    <xf numFmtId="0" fontId="11" fillId="4" borderId="5" xfId="0" applyFont="1" applyFill="1" applyBorder="1" applyAlignment="1">
      <alignment horizontal="center" vertical="center"/>
    </xf>
    <xf numFmtId="177" fontId="11" fillId="4" borderId="1" xfId="0" applyNumberFormat="1" applyFont="1" applyFill="1" applyBorder="1">
      <alignment vertical="center"/>
    </xf>
    <xf numFmtId="177" fontId="13" fillId="4" borderId="5" xfId="0" applyNumberFormat="1" applyFont="1" applyFill="1" applyBorder="1" applyAlignment="1">
      <alignment horizontal="center" vertical="center"/>
    </xf>
    <xf numFmtId="0" fontId="10" fillId="4" borderId="0" xfId="0" applyFont="1" applyFill="1" applyAlignment="1">
      <alignment horizontal="right" vertical="center" wrapText="1"/>
    </xf>
    <xf numFmtId="0" fontId="10" fillId="4" borderId="0" xfId="0" applyFont="1" applyFill="1">
      <alignment vertical="center"/>
    </xf>
    <xf numFmtId="176" fontId="11" fillId="4" borderId="0" xfId="1" applyFont="1" applyFill="1" applyAlignment="1">
      <alignment horizontal="right" vertical="center"/>
    </xf>
    <xf numFmtId="0" fontId="11" fillId="4" borderId="1" xfId="0" applyFont="1" applyFill="1" applyBorder="1" applyAlignment="1">
      <alignment horizontal="center" vertical="center"/>
    </xf>
    <xf numFmtId="0" fontId="11" fillId="4" borderId="0" xfId="0" applyFont="1" applyFill="1">
      <alignment vertical="center"/>
    </xf>
    <xf numFmtId="0" fontId="12" fillId="4" borderId="0" xfId="0" applyFont="1" applyFill="1" applyAlignment="1">
      <alignment horizontal="right" vertical="center"/>
    </xf>
    <xf numFmtId="9" fontId="12" fillId="4" borderId="0" xfId="2" applyFont="1" applyFill="1" applyAlignment="1">
      <alignment horizontal="right" vertical="center"/>
    </xf>
    <xf numFmtId="4" fontId="15" fillId="0" borderId="0" xfId="0" applyNumberFormat="1" applyFont="1" applyAlignment="1">
      <alignment horizontal="left" vertical="center" wrapText="1"/>
    </xf>
    <xf numFmtId="4" fontId="16" fillId="0" borderId="0" xfId="0" applyNumberFormat="1" applyFont="1" applyAlignment="1">
      <alignment horizontal="left" vertical="center" wrapText="1"/>
    </xf>
    <xf numFmtId="4" fontId="17" fillId="0" borderId="0" xfId="0" applyNumberFormat="1" applyFont="1" applyAlignment="1">
      <alignment horizontal="left" vertical="center" wrapText="1"/>
    </xf>
    <xf numFmtId="0" fontId="18" fillId="0" borderId="0" xfId="0" applyFont="1" applyAlignment="1">
      <alignment horizontal="left" vertical="center" wrapText="1"/>
    </xf>
    <xf numFmtId="0" fontId="11" fillId="4" borderId="0" xfId="0" applyFont="1" applyFill="1" applyAlignment="1">
      <alignment horizontal="right" vertical="center"/>
    </xf>
    <xf numFmtId="0" fontId="10" fillId="4" borderId="0" xfId="0" applyFont="1" applyFill="1" applyAlignment="1">
      <alignment horizontal="center" vertical="center"/>
    </xf>
    <xf numFmtId="177" fontId="11" fillId="4" borderId="0" xfId="0" applyNumberFormat="1" applyFont="1" applyFill="1">
      <alignment vertical="center"/>
    </xf>
    <xf numFmtId="0" fontId="13" fillId="4" borderId="11" xfId="0" applyFont="1" applyFill="1" applyBorder="1" applyAlignment="1">
      <alignment horizontal="center" vertical="center"/>
    </xf>
    <xf numFmtId="0" fontId="11" fillId="4" borderId="0" xfId="0" applyFont="1" applyFill="1" applyAlignment="1">
      <alignment horizontal="center" vertical="center"/>
    </xf>
    <xf numFmtId="0" fontId="11" fillId="0" borderId="0" xfId="0" applyFont="1" applyAlignment="1">
      <alignment horizontal="center" vertical="center"/>
    </xf>
    <xf numFmtId="177" fontId="11" fillId="0" borderId="0" xfId="0" applyNumberFormat="1" applyFont="1">
      <alignment vertical="center"/>
    </xf>
    <xf numFmtId="177" fontId="12" fillId="0" borderId="0" xfId="0" applyNumberFormat="1" applyFont="1" applyAlignment="1">
      <alignment horizontal="center" vertical="center"/>
    </xf>
    <xf numFmtId="177" fontId="20" fillId="0" borderId="0" xfId="0" applyNumberFormat="1" applyFont="1" applyAlignment="1">
      <alignment horizontal="right" vertical="center"/>
    </xf>
    <xf numFmtId="177" fontId="11" fillId="0" borderId="0" xfId="0" applyNumberFormat="1" applyFont="1" applyAlignment="1">
      <alignment horizontal="left" vertical="center"/>
    </xf>
    <xf numFmtId="177" fontId="11" fillId="0" borderId="0" xfId="0" applyNumberFormat="1" applyFont="1" applyAlignment="1">
      <alignment horizontal="center" vertical="center"/>
    </xf>
    <xf numFmtId="177" fontId="13" fillId="0" borderId="0" xfId="0" applyNumberFormat="1" applyFont="1" applyAlignment="1">
      <alignment horizontal="center" vertical="center"/>
    </xf>
    <xf numFmtId="0" fontId="21" fillId="0" borderId="0" xfId="0" applyFont="1" applyAlignment="1">
      <alignment horizontal="left" vertical="center" wrapText="1" indent="2"/>
    </xf>
    <xf numFmtId="0" fontId="11" fillId="0" borderId="0" xfId="0" applyFont="1" applyAlignment="1">
      <alignment horizontal="left" vertical="center" wrapText="1" indent="2"/>
    </xf>
    <xf numFmtId="0" fontId="13" fillId="0" borderId="0" xfId="0" applyFont="1">
      <alignment vertical="center"/>
    </xf>
    <xf numFmtId="0" fontId="10" fillId="0" borderId="2" xfId="0" applyFont="1" applyBorder="1">
      <alignment vertical="center"/>
    </xf>
    <xf numFmtId="0" fontId="22" fillId="0" borderId="0" xfId="3" applyFont="1" applyAlignment="1">
      <alignment horizontal="center" vertical="center"/>
    </xf>
    <xf numFmtId="177" fontId="13" fillId="4" borderId="1" xfId="0" applyNumberFormat="1" applyFont="1" applyFill="1" applyBorder="1" applyAlignment="1">
      <alignment horizontal="right" vertical="center"/>
    </xf>
    <xf numFmtId="177" fontId="14" fillId="4" borderId="1" xfId="0" applyNumberFormat="1" applyFont="1" applyFill="1" applyBorder="1" applyAlignment="1">
      <alignment horizontal="right" vertical="center"/>
    </xf>
    <xf numFmtId="9" fontId="14" fillId="4" borderId="1" xfId="2" applyFont="1" applyFill="1" applyBorder="1" applyAlignment="1">
      <alignment horizontal="right" vertical="center"/>
    </xf>
    <xf numFmtId="0" fontId="23" fillId="4" borderId="0" xfId="0" applyFont="1" applyFill="1" applyAlignment="1">
      <alignment horizontal="left" vertical="center"/>
    </xf>
    <xf numFmtId="0" fontId="10" fillId="5" borderId="2" xfId="0" applyFont="1" applyFill="1" applyBorder="1" applyAlignment="1">
      <alignment horizontal="center" vertical="center"/>
    </xf>
    <xf numFmtId="0" fontId="10" fillId="0" borderId="2" xfId="0" applyFont="1" applyBorder="1" applyAlignment="1">
      <alignment horizontal="center" vertical="center"/>
    </xf>
    <xf numFmtId="177" fontId="11" fillId="0" borderId="0" xfId="0" applyNumberFormat="1" applyFont="1" applyAlignment="1">
      <alignment horizontal="left" vertical="center"/>
    </xf>
    <xf numFmtId="177" fontId="13" fillId="4" borderId="8" xfId="0" applyNumberFormat="1" applyFont="1" applyFill="1" applyBorder="1" applyAlignment="1">
      <alignment horizontal="left" vertical="center" wrapText="1"/>
    </xf>
    <xf numFmtId="177" fontId="13" fillId="4" borderId="0" xfId="0" applyNumberFormat="1" applyFont="1" applyFill="1" applyAlignment="1">
      <alignment horizontal="left" vertical="center" wrapText="1"/>
    </xf>
    <xf numFmtId="177" fontId="13" fillId="4" borderId="9" xfId="0" applyNumberFormat="1" applyFont="1" applyFill="1" applyBorder="1" applyAlignment="1">
      <alignment horizontal="left" vertical="center" wrapText="1"/>
    </xf>
    <xf numFmtId="0" fontId="11" fillId="4" borderId="3" xfId="0" applyFont="1" applyFill="1" applyBorder="1" applyAlignment="1">
      <alignment horizontal="center" vertical="center"/>
    </xf>
    <xf numFmtId="0" fontId="11" fillId="4" borderId="4" xfId="0" applyFont="1" applyFill="1" applyBorder="1" applyAlignment="1">
      <alignment horizontal="center" vertical="center"/>
    </xf>
    <xf numFmtId="0" fontId="11" fillId="4" borderId="5" xfId="0" applyFont="1" applyFill="1" applyBorder="1" applyAlignment="1">
      <alignment horizontal="center" vertical="center"/>
    </xf>
    <xf numFmtId="0" fontId="10" fillId="4" borderId="0" xfId="0" applyFont="1" applyFill="1" applyAlignment="1">
      <alignment horizontal="center" vertical="center"/>
    </xf>
    <xf numFmtId="0" fontId="9" fillId="4" borderId="8" xfId="3" applyFill="1" applyBorder="1" applyAlignment="1">
      <alignment vertical="center" wrapText="1"/>
    </xf>
    <xf numFmtId="0" fontId="19" fillId="4" borderId="8" xfId="3" applyFont="1" applyFill="1" applyBorder="1" applyAlignment="1">
      <alignment vertical="center" wrapText="1"/>
    </xf>
    <xf numFmtId="0" fontId="19" fillId="4" borderId="0" xfId="3" applyFont="1" applyFill="1" applyAlignment="1">
      <alignment vertical="center" wrapText="1"/>
    </xf>
    <xf numFmtId="0" fontId="10" fillId="5" borderId="10" xfId="0" applyFont="1" applyFill="1" applyBorder="1" applyAlignment="1">
      <alignment horizontal="center" vertical="center"/>
    </xf>
    <xf numFmtId="177" fontId="10" fillId="4" borderId="2" xfId="0" applyNumberFormat="1" applyFont="1" applyFill="1" applyBorder="1" applyAlignment="1">
      <alignment horizontal="center" vertical="center"/>
    </xf>
  </cellXfs>
  <cellStyles count="5">
    <cellStyle name="20% - 강조색1" xfId="4" builtinId="30"/>
    <cellStyle name="백분율" xfId="2" builtinId="5"/>
    <cellStyle name="쉼표 [0]" xfId="1" builtinId="6"/>
    <cellStyle name="표준" xfId="0" builtinId="0"/>
    <cellStyle name="하이퍼링크" xfId="3" builtinId="8" customBuiltin="1"/>
  </cellStyles>
  <dxfs count="2">
    <dxf>
      <font>
        <color rgb="FFFF0000"/>
      </font>
    </dxf>
    <dxf>
      <font>
        <color rgb="FF0070C0"/>
      </font>
    </dxf>
  </dxfs>
  <tableStyles count="0" defaultTableStyle="TableStyleMedium2" defaultPivotStyle="PivotStyleLight16"/>
  <colors>
    <mruColors>
      <color rgb="FFDBF1C1"/>
      <color rgb="FF7F7F7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col"/>
        <c:grouping val="clustered"/>
        <c:varyColors val="0"/>
        <c:ser>
          <c:idx val="0"/>
          <c:order val="0"/>
          <c:tx>
            <c:strRef>
              <c:f>업종별시세!$C$1</c:f>
              <c:strCache>
                <c:ptCount val="1"/>
                <c:pt idx="0">
                  <c:v>전일대비</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delete val="1"/>
          </c:dLbls>
          <c:cat>
            <c:strRef>
              <c:f>업종별시세!$A$2:$A$28</c:f>
              <c:strCache>
                <c:ptCount val="27"/>
                <c:pt idx="0">
                  <c:v>비철금속</c:v>
                </c:pt>
                <c:pt idx="1">
                  <c:v>전기장비</c:v>
                </c:pt>
                <c:pt idx="2">
                  <c:v>레저용장비와제품</c:v>
                </c:pt>
                <c:pt idx="3">
                  <c:v>우주항공과국방</c:v>
                </c:pt>
                <c:pt idx="4">
                  <c:v>항공화물운송과물류</c:v>
                </c:pt>
                <c:pt idx="5">
                  <c:v>무역회사와판매업체</c:v>
                </c:pt>
                <c:pt idx="6">
                  <c:v>에너지장비및서비스</c:v>
                </c:pt>
                <c:pt idx="7">
                  <c:v>기계</c:v>
                </c:pt>
                <c:pt idx="8">
                  <c:v>조선</c:v>
                </c:pt>
                <c:pt idx="9">
                  <c:v>다각화된통신서비스</c:v>
                </c:pt>
                <c:pt idx="10">
                  <c:v>생물공학</c:v>
                </c:pt>
                <c:pt idx="11">
                  <c:v>전자장비와기기</c:v>
                </c:pt>
                <c:pt idx="12">
                  <c:v>건설</c:v>
                </c:pt>
                <c:pt idx="13">
                  <c:v>자동차부품</c:v>
                </c:pt>
                <c:pt idx="14">
                  <c:v>카드</c:v>
                </c:pt>
                <c:pt idx="15">
                  <c:v>문구류</c:v>
                </c:pt>
                <c:pt idx="16">
                  <c:v>전문소매</c:v>
                </c:pt>
                <c:pt idx="17">
                  <c:v>판매업체</c:v>
                </c:pt>
                <c:pt idx="18">
                  <c:v>항공사</c:v>
                </c:pt>
                <c:pt idx="19">
                  <c:v>통신장비</c:v>
                </c:pt>
                <c:pt idx="20">
                  <c:v>제약</c:v>
                </c:pt>
                <c:pt idx="21">
                  <c:v>방송과엔터테인먼트</c:v>
                </c:pt>
                <c:pt idx="22">
                  <c:v>건강관리기술</c:v>
                </c:pt>
                <c:pt idx="23">
                  <c:v>복합유틸리티</c:v>
                </c:pt>
                <c:pt idx="24">
                  <c:v>인터넷과카탈로그소매</c:v>
                </c:pt>
                <c:pt idx="25">
                  <c:v>건축제품</c:v>
                </c:pt>
                <c:pt idx="26">
                  <c:v>철강</c:v>
                </c:pt>
              </c:strCache>
            </c:strRef>
          </c:cat>
          <c:val>
            <c:numRef>
              <c:f>업종별시세!$C$2:$C$28</c:f>
              <c:numCache>
                <c:formatCode>0.00%</c:formatCode>
                <c:ptCount val="27"/>
                <c:pt idx="0">
                  <c:v>8.5599999999999996E-2</c:v>
                </c:pt>
                <c:pt idx="1">
                  <c:v>5.6899999999999999E-2</c:v>
                </c:pt>
                <c:pt idx="2">
                  <c:v>5.5199999999999999E-2</c:v>
                </c:pt>
                <c:pt idx="3">
                  <c:v>5.28E-2</c:v>
                </c:pt>
                <c:pt idx="4">
                  <c:v>5.2600000000000001E-2</c:v>
                </c:pt>
                <c:pt idx="5">
                  <c:v>3.5099999999999999E-2</c:v>
                </c:pt>
                <c:pt idx="6">
                  <c:v>3.4599999999999999E-2</c:v>
                </c:pt>
                <c:pt idx="7">
                  <c:v>3.2599999999999997E-2</c:v>
                </c:pt>
                <c:pt idx="8">
                  <c:v>3.0599999999999999E-2</c:v>
                </c:pt>
                <c:pt idx="9">
                  <c:v>2.8799999999999999E-2</c:v>
                </c:pt>
                <c:pt idx="10">
                  <c:v>2.76E-2</c:v>
                </c:pt>
                <c:pt idx="11">
                  <c:v>2.4299999999999999E-2</c:v>
                </c:pt>
                <c:pt idx="12">
                  <c:v>2.4E-2</c:v>
                </c:pt>
                <c:pt idx="13">
                  <c:v>2.3300000000000001E-2</c:v>
                </c:pt>
                <c:pt idx="14">
                  <c:v>2.12E-2</c:v>
                </c:pt>
                <c:pt idx="15">
                  <c:v>1.8800000000000001E-2</c:v>
                </c:pt>
                <c:pt idx="16">
                  <c:v>1.84E-2</c:v>
                </c:pt>
                <c:pt idx="17">
                  <c:v>1.7299999999999999E-2</c:v>
                </c:pt>
                <c:pt idx="18">
                  <c:v>1.6899999999999998E-2</c:v>
                </c:pt>
                <c:pt idx="19">
                  <c:v>1.66E-2</c:v>
                </c:pt>
                <c:pt idx="20">
                  <c:v>1.6299999999999999E-2</c:v>
                </c:pt>
                <c:pt idx="21">
                  <c:v>1.5100000000000001E-2</c:v>
                </c:pt>
                <c:pt idx="22">
                  <c:v>1.41E-2</c:v>
                </c:pt>
                <c:pt idx="23">
                  <c:v>1.3299999999999999E-2</c:v>
                </c:pt>
                <c:pt idx="24">
                  <c:v>1.09E-2</c:v>
                </c:pt>
                <c:pt idx="25">
                  <c:v>1.03E-2</c:v>
                </c:pt>
                <c:pt idx="26">
                  <c:v>0.01</c:v>
                </c:pt>
              </c:numCache>
            </c:numRef>
          </c:val>
          <c:extLst>
            <c:ext xmlns:c16="http://schemas.microsoft.com/office/drawing/2014/chart" uri="{C3380CC4-5D6E-409C-BE32-E72D297353CC}">
              <c16:uniqueId val="{00000000-BADB-4F76-9EAC-95266BCD9BAB}"/>
            </c:ext>
          </c:extLst>
        </c:ser>
        <c:dLbls>
          <c:dLblPos val="outEnd"/>
          <c:showLegendKey val="0"/>
          <c:showVal val="0"/>
          <c:showCatName val="1"/>
          <c:showSerName val="0"/>
          <c:showPercent val="1"/>
          <c:showBubbleSize val="0"/>
        </c:dLbls>
        <c:gapWidth val="355"/>
        <c:overlap val="-70"/>
        <c:axId val="1797666896"/>
        <c:axId val="1797663536"/>
      </c:barChart>
      <c:catAx>
        <c:axId val="179766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797663536"/>
        <c:crosses val="autoZero"/>
        <c:auto val="1"/>
        <c:lblAlgn val="ctr"/>
        <c:lblOffset val="100"/>
        <c:noMultiLvlLbl val="0"/>
      </c:catAx>
      <c:valAx>
        <c:axId val="179766353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766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chart" Target="../charts/chart1.xml"/><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25550</xdr:colOff>
      <xdr:row>27</xdr:row>
      <xdr:rowOff>68580</xdr:rowOff>
    </xdr:from>
    <xdr:to>
      <xdr:col>9</xdr:col>
      <xdr:colOff>4483</xdr:colOff>
      <xdr:row>48</xdr:row>
      <xdr:rowOff>9525</xdr:rowOff>
    </xdr:to>
    <xdr:graphicFrame macro="">
      <xdr:nvGraphicFramePr>
        <xdr:cNvPr id="3" name="차트 2">
          <a:extLst>
            <a:ext uri="{FF2B5EF4-FFF2-40B4-BE49-F238E27FC236}">
              <a16:creationId xmlns:a16="http://schemas.microsoft.com/office/drawing/2014/main" id="{F51ADE37-E0DF-40A1-BAF2-EDEA6EB78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12700</xdr:colOff>
      <xdr:row>3</xdr:row>
      <xdr:rowOff>25400</xdr:rowOff>
    </xdr:from>
    <xdr:to>
      <xdr:col>2</xdr:col>
      <xdr:colOff>981075</xdr:colOff>
      <xdr:row>7</xdr:row>
      <xdr:rowOff>209550</xdr:rowOff>
    </xdr:to>
    <xdr:pic>
      <xdr:nvPicPr>
        <xdr:cNvPr id="4" name="그림 3">
          <a:extLst>
            <a:ext uri="{FF2B5EF4-FFF2-40B4-BE49-F238E27FC236}">
              <a16:creationId xmlns:a16="http://schemas.microsoft.com/office/drawing/2014/main" id="{0CBE84CB-0350-43C6-A745-3CAA0DFE2626}"/>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7025" y="673100"/>
          <a:ext cx="1968500" cy="1041400"/>
        </a:xfrm>
        <a:prstGeom prst="rect">
          <a:avLst/>
        </a:prstGeom>
      </xdr:spPr>
    </xdr:pic>
    <xdr:clientData/>
  </xdr:twoCellAnchor>
  <xdr:twoCellAnchor editAs="oneCell">
    <xdr:from>
      <xdr:col>4</xdr:col>
      <xdr:colOff>12700</xdr:colOff>
      <xdr:row>3</xdr:row>
      <xdr:rowOff>25400</xdr:rowOff>
    </xdr:from>
    <xdr:to>
      <xdr:col>5</xdr:col>
      <xdr:colOff>981075</xdr:colOff>
      <xdr:row>7</xdr:row>
      <xdr:rowOff>209550</xdr:rowOff>
    </xdr:to>
    <xdr:pic>
      <xdr:nvPicPr>
        <xdr:cNvPr id="6" name="그림 5">
          <a:extLst>
            <a:ext uri="{FF2B5EF4-FFF2-40B4-BE49-F238E27FC236}">
              <a16:creationId xmlns:a16="http://schemas.microsoft.com/office/drawing/2014/main" id="{41B45E27-4FC4-449F-B786-DCC53B6AAA3F}"/>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03500" y="673100"/>
          <a:ext cx="1968500" cy="1041400"/>
        </a:xfrm>
        <a:prstGeom prst="rect">
          <a:avLst/>
        </a:prstGeom>
      </xdr:spPr>
    </xdr:pic>
    <xdr:clientData/>
  </xdr:twoCellAnchor>
  <xdr:twoCellAnchor editAs="oneCell">
    <xdr:from>
      <xdr:col>7</xdr:col>
      <xdr:colOff>12700</xdr:colOff>
      <xdr:row>3</xdr:row>
      <xdr:rowOff>25400</xdr:rowOff>
    </xdr:from>
    <xdr:to>
      <xdr:col>8</xdr:col>
      <xdr:colOff>981075</xdr:colOff>
      <xdr:row>7</xdr:row>
      <xdr:rowOff>209550</xdr:rowOff>
    </xdr:to>
    <xdr:pic>
      <xdr:nvPicPr>
        <xdr:cNvPr id="8" name="그림 7">
          <a:extLst>
            <a:ext uri="{FF2B5EF4-FFF2-40B4-BE49-F238E27FC236}">
              <a16:creationId xmlns:a16="http://schemas.microsoft.com/office/drawing/2014/main" id="{2BC1F1AD-3819-43E4-A349-FCC5D3616D12}"/>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79975" y="673100"/>
          <a:ext cx="1968500" cy="1041400"/>
        </a:xfrm>
        <a:prstGeom prst="rect">
          <a:avLst/>
        </a:prstGeom>
      </xdr:spPr>
    </xdr:pic>
    <xdr:clientData/>
  </xdr:twoCellAnchor>
  <xdr:twoCellAnchor editAs="oneCell">
    <xdr:from>
      <xdr:col>1</xdr:col>
      <xdr:colOff>12700</xdr:colOff>
      <xdr:row>9</xdr:row>
      <xdr:rowOff>25400</xdr:rowOff>
    </xdr:from>
    <xdr:to>
      <xdr:col>2</xdr:col>
      <xdr:colOff>981075</xdr:colOff>
      <xdr:row>14</xdr:row>
      <xdr:rowOff>0</xdr:rowOff>
    </xdr:to>
    <xdr:pic>
      <xdr:nvPicPr>
        <xdr:cNvPr id="5" name="그림 4">
          <a:extLst>
            <a:ext uri="{FF2B5EF4-FFF2-40B4-BE49-F238E27FC236}">
              <a16:creationId xmlns:a16="http://schemas.microsoft.com/office/drawing/2014/main" id="{C9553A7E-8194-4638-9489-3F7D18A35FD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7025" y="1968500"/>
          <a:ext cx="1968500" cy="1041400"/>
        </a:xfrm>
        <a:prstGeom prst="rect">
          <a:avLst/>
        </a:prstGeom>
      </xdr:spPr>
    </xdr:pic>
    <xdr:clientData/>
  </xdr:twoCellAnchor>
  <xdr:twoCellAnchor editAs="oneCell">
    <xdr:from>
      <xdr:col>4</xdr:col>
      <xdr:colOff>12700</xdr:colOff>
      <xdr:row>9</xdr:row>
      <xdr:rowOff>25400</xdr:rowOff>
    </xdr:from>
    <xdr:to>
      <xdr:col>5</xdr:col>
      <xdr:colOff>981075</xdr:colOff>
      <xdr:row>14</xdr:row>
      <xdr:rowOff>0</xdr:rowOff>
    </xdr:to>
    <xdr:pic>
      <xdr:nvPicPr>
        <xdr:cNvPr id="9" name="그림 8">
          <a:extLst>
            <a:ext uri="{FF2B5EF4-FFF2-40B4-BE49-F238E27FC236}">
              <a16:creationId xmlns:a16="http://schemas.microsoft.com/office/drawing/2014/main" id="{D1D3158A-099F-4352-A311-BDC1E85B6E86}"/>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03500" y="1968500"/>
          <a:ext cx="1968500" cy="1041400"/>
        </a:xfrm>
        <a:prstGeom prst="rect">
          <a:avLst/>
        </a:prstGeom>
      </xdr:spPr>
    </xdr:pic>
    <xdr:clientData/>
  </xdr:twoCellAnchor>
  <xdr:twoCellAnchor editAs="oneCell">
    <xdr:from>
      <xdr:col>7</xdr:col>
      <xdr:colOff>12700</xdr:colOff>
      <xdr:row>9</xdr:row>
      <xdr:rowOff>25400</xdr:rowOff>
    </xdr:from>
    <xdr:to>
      <xdr:col>8</xdr:col>
      <xdr:colOff>981075</xdr:colOff>
      <xdr:row>14</xdr:row>
      <xdr:rowOff>0</xdr:rowOff>
    </xdr:to>
    <xdr:pic>
      <xdr:nvPicPr>
        <xdr:cNvPr id="11" name="그림 10">
          <a:extLst>
            <a:ext uri="{FF2B5EF4-FFF2-40B4-BE49-F238E27FC236}">
              <a16:creationId xmlns:a16="http://schemas.microsoft.com/office/drawing/2014/main" id="{11234FFB-8A5B-4135-BC40-A75BDECC2DA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975" y="1968500"/>
          <a:ext cx="1968500" cy="1041400"/>
        </a:xfrm>
        <a:prstGeom prst="rect">
          <a:avLst/>
        </a:prstGeom>
      </xdr:spPr>
    </xdr:pic>
    <xdr:clientData/>
  </xdr:twoCellAnchor>
  <xdr:twoCellAnchor editAs="oneCell">
    <xdr:from>
      <xdr:col>1</xdr:col>
      <xdr:colOff>12700</xdr:colOff>
      <xdr:row>15</xdr:row>
      <xdr:rowOff>25400</xdr:rowOff>
    </xdr:from>
    <xdr:to>
      <xdr:col>2</xdr:col>
      <xdr:colOff>981075</xdr:colOff>
      <xdr:row>19</xdr:row>
      <xdr:rowOff>209550</xdr:rowOff>
    </xdr:to>
    <xdr:pic>
      <xdr:nvPicPr>
        <xdr:cNvPr id="7" name="그림 6">
          <a:extLst>
            <a:ext uri="{FF2B5EF4-FFF2-40B4-BE49-F238E27FC236}">
              <a16:creationId xmlns:a16="http://schemas.microsoft.com/office/drawing/2014/main" id="{F16AE87B-1FB5-4AE1-B7DA-0769F76106E8}"/>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27025" y="3254375"/>
          <a:ext cx="1968500" cy="1041400"/>
        </a:xfrm>
        <a:prstGeom prst="rect">
          <a:avLst/>
        </a:prstGeom>
      </xdr:spPr>
    </xdr:pic>
    <xdr:clientData/>
  </xdr:twoCellAnchor>
  <xdr:twoCellAnchor editAs="oneCell">
    <xdr:from>
      <xdr:col>4</xdr:col>
      <xdr:colOff>12700</xdr:colOff>
      <xdr:row>15</xdr:row>
      <xdr:rowOff>25400</xdr:rowOff>
    </xdr:from>
    <xdr:to>
      <xdr:col>5</xdr:col>
      <xdr:colOff>981075</xdr:colOff>
      <xdr:row>19</xdr:row>
      <xdr:rowOff>209550</xdr:rowOff>
    </xdr:to>
    <xdr:pic>
      <xdr:nvPicPr>
        <xdr:cNvPr id="12" name="그림 11">
          <a:extLst>
            <a:ext uri="{FF2B5EF4-FFF2-40B4-BE49-F238E27FC236}">
              <a16:creationId xmlns:a16="http://schemas.microsoft.com/office/drawing/2014/main" id="{F98A1DA4-B87A-4E7E-8538-C94FCCE7D873}"/>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03500" y="3254375"/>
          <a:ext cx="1968500" cy="1041400"/>
        </a:xfrm>
        <a:prstGeom prst="rect">
          <a:avLst/>
        </a:prstGeom>
      </xdr:spPr>
    </xdr:pic>
    <xdr:clientData/>
  </xdr:twoCellAnchor>
  <xdr:twoCellAnchor editAs="oneCell">
    <xdr:from>
      <xdr:col>7</xdr:col>
      <xdr:colOff>12700</xdr:colOff>
      <xdr:row>15</xdr:row>
      <xdr:rowOff>25400</xdr:rowOff>
    </xdr:from>
    <xdr:to>
      <xdr:col>8</xdr:col>
      <xdr:colOff>981075</xdr:colOff>
      <xdr:row>19</xdr:row>
      <xdr:rowOff>209550</xdr:rowOff>
    </xdr:to>
    <xdr:pic>
      <xdr:nvPicPr>
        <xdr:cNvPr id="14" name="그림 13">
          <a:extLst>
            <a:ext uri="{FF2B5EF4-FFF2-40B4-BE49-F238E27FC236}">
              <a16:creationId xmlns:a16="http://schemas.microsoft.com/office/drawing/2014/main" id="{30A86C82-9AC7-45B1-9AE5-D569CF24CB0A}"/>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879975" y="3254375"/>
          <a:ext cx="1968500" cy="1041400"/>
        </a:xfrm>
        <a:prstGeom prst="rect">
          <a:avLst/>
        </a:prstGeom>
      </xdr:spPr>
    </xdr:pic>
    <xdr:clientData/>
  </xdr:twoCellAnchor>
  <xdr:twoCellAnchor editAs="oneCell">
    <xdr:from>
      <xdr:col>1</xdr:col>
      <xdr:colOff>12700</xdr:colOff>
      <xdr:row>21</xdr:row>
      <xdr:rowOff>25400</xdr:rowOff>
    </xdr:from>
    <xdr:to>
      <xdr:col>2</xdr:col>
      <xdr:colOff>981075</xdr:colOff>
      <xdr:row>25</xdr:row>
      <xdr:rowOff>209550</xdr:rowOff>
    </xdr:to>
    <xdr:pic>
      <xdr:nvPicPr>
        <xdr:cNvPr id="16" name="그림 15">
          <a:extLst>
            <a:ext uri="{FF2B5EF4-FFF2-40B4-BE49-F238E27FC236}">
              <a16:creationId xmlns:a16="http://schemas.microsoft.com/office/drawing/2014/main" id="{DF40F641-9341-4C2C-B08B-E7F396D0951A}"/>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7025" y="4549775"/>
          <a:ext cx="1968500" cy="1041400"/>
        </a:xfrm>
        <a:prstGeom prst="rect">
          <a:avLst/>
        </a:prstGeom>
      </xdr:spPr>
    </xdr:pic>
    <xdr:clientData/>
  </xdr:twoCellAnchor>
  <xdr:twoCellAnchor editAs="oneCell">
    <xdr:from>
      <xdr:col>4</xdr:col>
      <xdr:colOff>12700</xdr:colOff>
      <xdr:row>21</xdr:row>
      <xdr:rowOff>25400</xdr:rowOff>
    </xdr:from>
    <xdr:to>
      <xdr:col>5</xdr:col>
      <xdr:colOff>981075</xdr:colOff>
      <xdr:row>25</xdr:row>
      <xdr:rowOff>209550</xdr:rowOff>
    </xdr:to>
    <xdr:pic>
      <xdr:nvPicPr>
        <xdr:cNvPr id="18" name="그림 17">
          <a:extLst>
            <a:ext uri="{FF2B5EF4-FFF2-40B4-BE49-F238E27FC236}">
              <a16:creationId xmlns:a16="http://schemas.microsoft.com/office/drawing/2014/main" id="{0679F1C8-A7F8-4930-9CC4-DCBEF9F96E5B}"/>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500" y="4549775"/>
          <a:ext cx="1968500" cy="1041400"/>
        </a:xfrm>
        <a:prstGeom prst="rect">
          <a:avLst/>
        </a:prstGeom>
      </xdr:spPr>
    </xdr:pic>
    <xdr:clientData/>
  </xdr:twoCellAnchor>
  <xdr:twoCellAnchor editAs="oneCell">
    <xdr:from>
      <xdr:col>7</xdr:col>
      <xdr:colOff>12700</xdr:colOff>
      <xdr:row>21</xdr:row>
      <xdr:rowOff>25400</xdr:rowOff>
    </xdr:from>
    <xdr:to>
      <xdr:col>8</xdr:col>
      <xdr:colOff>981075</xdr:colOff>
      <xdr:row>25</xdr:row>
      <xdr:rowOff>209550</xdr:rowOff>
    </xdr:to>
    <xdr:pic>
      <xdr:nvPicPr>
        <xdr:cNvPr id="20" name="그림 19">
          <a:extLst>
            <a:ext uri="{FF2B5EF4-FFF2-40B4-BE49-F238E27FC236}">
              <a16:creationId xmlns:a16="http://schemas.microsoft.com/office/drawing/2014/main" id="{543FD565-11F1-484C-93DD-E28254E8B979}"/>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879975" y="4549775"/>
          <a:ext cx="1968500" cy="10414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170B-7B14-4940-8056-14B1A3EDCD13}">
  <sheetPr codeName="Sheet3"/>
  <dimension ref="A1:AG51"/>
  <sheetViews>
    <sheetView showGridLines="0" tabSelected="1" topLeftCell="B1" zoomScaleNormal="100" workbookViewId="0">
      <selection activeCell="AC4" sqref="AC4:AF4"/>
    </sheetView>
  </sheetViews>
  <sheetFormatPr defaultRowHeight="16.5" x14ac:dyDescent="0.3"/>
  <cols>
    <col min="1" max="1" width="4.125" style="36" customWidth="1"/>
    <col min="2" max="3" width="13.125" style="36" customWidth="1"/>
    <col min="4" max="4" width="3.625" style="36" customWidth="1"/>
    <col min="5" max="6" width="13.125" style="36" customWidth="1"/>
    <col min="7" max="7" width="3.625" style="36" customWidth="1"/>
    <col min="8" max="9" width="13.125" style="36" customWidth="1"/>
    <col min="10" max="10" width="4.125" style="36" customWidth="1"/>
    <col min="11" max="11" width="4.75" style="36" customWidth="1"/>
    <col min="12" max="12" width="9" style="36"/>
    <col min="13" max="13" width="11.25" style="36" customWidth="1"/>
    <col min="14" max="14" width="31.25" style="36" customWidth="1"/>
    <col min="15" max="17" width="7.75" style="36" customWidth="1"/>
    <col min="18" max="25" width="8.75" style="36" hidden="1" customWidth="1"/>
    <col min="26" max="26" width="6.875" style="36" customWidth="1"/>
    <col min="27" max="27" width="4.125" style="36" customWidth="1"/>
    <col min="28" max="28" width="14.625" style="36" customWidth="1"/>
    <col min="29" max="30" width="4.75" style="36" customWidth="1"/>
    <col min="31" max="31" width="9" style="36"/>
    <col min="32" max="32" width="12.875" style="36" bestFit="1" customWidth="1"/>
    <col min="33" max="33" width="4.125" style="36" customWidth="1"/>
    <col min="34" max="16384" width="9" style="36"/>
  </cols>
  <sheetData>
    <row r="1" spans="2:32" x14ac:dyDescent="0.3">
      <c r="Z1" s="37"/>
    </row>
    <row r="2" spans="2:32" ht="17.25" thickBot="1" x14ac:dyDescent="0.35"/>
    <row r="3" spans="2:32" ht="17.25" thickBot="1" x14ac:dyDescent="0.35">
      <c r="B3" s="77" t="s">
        <v>2</v>
      </c>
      <c r="C3" s="77"/>
      <c r="E3" s="77" t="s">
        <v>27</v>
      </c>
      <c r="F3" s="77"/>
      <c r="H3" s="77" t="s">
        <v>28</v>
      </c>
      <c r="I3" s="77"/>
      <c r="K3" s="76" t="s">
        <v>29</v>
      </c>
      <c r="L3" s="76"/>
      <c r="M3" s="76"/>
      <c r="N3" s="76"/>
      <c r="O3" s="76"/>
      <c r="P3" s="76"/>
      <c r="Q3" s="76"/>
      <c r="R3" s="76"/>
      <c r="S3" s="76"/>
      <c r="T3" s="76"/>
      <c r="U3" s="76"/>
      <c r="V3" s="76"/>
      <c r="W3" s="76"/>
      <c r="X3" s="76"/>
      <c r="Y3" s="76"/>
      <c r="Z3" s="76"/>
      <c r="AB3" s="76" t="s">
        <v>30</v>
      </c>
      <c r="AC3" s="76"/>
      <c r="AD3" s="76"/>
      <c r="AE3" s="76"/>
      <c r="AF3" s="76"/>
    </row>
    <row r="4" spans="2:32" ht="18" customHeight="1" thickBot="1" x14ac:dyDescent="0.35">
      <c r="D4" s="39"/>
      <c r="K4" s="40" t="s">
        <v>8</v>
      </c>
      <c r="L4" s="40" t="s">
        <v>1</v>
      </c>
      <c r="M4" s="40" t="s">
        <v>75</v>
      </c>
      <c r="N4" s="40" t="s">
        <v>4</v>
      </c>
      <c r="O4" s="33" t="s">
        <v>17</v>
      </c>
      <c r="P4" s="33" t="s">
        <v>18</v>
      </c>
      <c r="Q4" s="33" t="s">
        <v>19</v>
      </c>
      <c r="R4" s="33" t="s">
        <v>20</v>
      </c>
      <c r="S4" s="33" t="s">
        <v>0</v>
      </c>
      <c r="T4" s="33" t="s">
        <v>21</v>
      </c>
      <c r="U4" s="33" t="s">
        <v>22</v>
      </c>
      <c r="V4" s="33" t="s">
        <v>23</v>
      </c>
      <c r="W4" s="33" t="s">
        <v>24</v>
      </c>
      <c r="X4" s="33" t="s">
        <v>25</v>
      </c>
      <c r="Y4" s="33" t="s">
        <v>37</v>
      </c>
      <c r="Z4" s="40" t="s">
        <v>5</v>
      </c>
      <c r="AB4" s="35" t="s">
        <v>4</v>
      </c>
      <c r="AC4" s="90" t="str">
        <f>N5</f>
        <v>한국무브넥스</v>
      </c>
      <c r="AD4" s="90"/>
      <c r="AE4" s="90"/>
      <c r="AF4" s="90"/>
    </row>
    <row r="5" spans="2:32" x14ac:dyDescent="0.3">
      <c r="K5" s="41">
        <v>1</v>
      </c>
      <c r="L5" s="83" t="s">
        <v>2</v>
      </c>
      <c r="M5" s="41" t="str">
        <f>IFERROR(RIGHT(KOSPI!C2,6),"")</f>
        <v>010100</v>
      </c>
      <c r="N5" s="42" t="str">
        <f>IFERROR(KOSPI!B2,"")</f>
        <v>한국무브넥스</v>
      </c>
      <c r="O5" s="72">
        <f>IFERROR(KOSPI!D2,"")</f>
        <v>4860</v>
      </c>
      <c r="P5" s="73" t="str">
        <f>IFERROR(KOSPI!E2,"")</f>
        <v>▲ 1,120</v>
      </c>
      <c r="Q5" s="74">
        <f>IF(ISBLANK(KOSPI!F2),"",KOSPI!F2)</f>
        <v>0.29949999999999999</v>
      </c>
      <c r="R5" s="42">
        <f>KOSPI!G2</f>
        <v>9318716</v>
      </c>
      <c r="S5" s="42">
        <f>KOSPI!H2</f>
        <v>1480</v>
      </c>
      <c r="T5" s="42">
        <f>KOSPI!I2</f>
        <v>593</v>
      </c>
      <c r="U5" s="42">
        <f>KOSPI!J2</f>
        <v>1.4</v>
      </c>
      <c r="V5" s="42">
        <f>KOSPI!K2</f>
        <v>3.96</v>
      </c>
      <c r="W5" s="42">
        <f>KOSPI!L2</f>
        <v>15.26</v>
      </c>
      <c r="X5" s="42">
        <f>KOSPI!M2</f>
        <v>0.41</v>
      </c>
      <c r="Y5" s="42" t="str">
        <f>IFERROR(IF(VLOOKUP(N15, 종목별전자공시!C:C, 2, FALSE)="전자공시", VLOOKUP(N15, 종목별전자공시!C:C, 1, FALSE), "일치 없음"), "결과 없음")</f>
        <v>결과 없음</v>
      </c>
      <c r="Z5" s="43" t="str">
        <f>IF(ISBLANK(KOSPI!C2),"",HYPERLINK(KOSPI!C2, "▶"))</f>
        <v>▶</v>
      </c>
      <c r="AB5" s="44" t="s">
        <v>43</v>
      </c>
      <c r="AC5" s="44"/>
      <c r="AD5" s="44"/>
      <c r="AE5" s="45"/>
      <c r="AF5" s="46">
        <f>IFERROR(VLOOKUP($AC$4,$N$5:$Y$24,2,0),"")</f>
        <v>4860</v>
      </c>
    </row>
    <row r="6" spans="2:32" x14ac:dyDescent="0.3">
      <c r="K6" s="47">
        <v>2</v>
      </c>
      <c r="L6" s="83"/>
      <c r="M6" s="41" t="str">
        <f>IFERROR(RIGHT(KOSPI!C3,6),"")</f>
        <v>007660</v>
      </c>
      <c r="N6" s="42" t="str">
        <f>IFERROR(KOSPI!B3,"")</f>
        <v>이수페타시스</v>
      </c>
      <c r="O6" s="72">
        <f>IFERROR(KOSPI!D3,"")</f>
        <v>40900</v>
      </c>
      <c r="P6" s="73" t="str">
        <f>IFERROR(KOSPI!E3,"")</f>
        <v>△ 8,950</v>
      </c>
      <c r="Q6" s="74">
        <f>IF(ISBLANK(KOSPI!F3),"",KOSPI!F3)</f>
        <v>0.28010000000000002</v>
      </c>
      <c r="R6" s="42">
        <f>KOSPI!G3</f>
        <v>13176595</v>
      </c>
      <c r="S6" s="42">
        <f>KOSPI!H3</f>
        <v>25868</v>
      </c>
      <c r="T6" s="42">
        <f>KOSPI!I3</f>
        <v>622</v>
      </c>
      <c r="U6" s="42">
        <f>KOSPI!J3</f>
        <v>12.98</v>
      </c>
      <c r="V6" s="42">
        <f>KOSPI!K3</f>
        <v>41.48</v>
      </c>
      <c r="W6" s="42">
        <f>KOSPI!L3</f>
        <v>19.510000000000002</v>
      </c>
      <c r="X6" s="42">
        <f>KOSPI!M3</f>
        <v>8.33</v>
      </c>
      <c r="Y6" s="42" t="str">
        <f>IFERROR(IF(VLOOKUP(N16, 종목별전자공시!C:C, 2, FALSE)="전자공시", VLOOKUP(N16, 종목별전자공시!C:C, 1, FALSE), "일치 없음"), "결과 없음")</f>
        <v>결과 없음</v>
      </c>
      <c r="Z6" s="43" t="str">
        <f>IF(ISBLANK(KOSPI!C3),"",HYPERLINK(KOSPI!C3, "▶"))</f>
        <v>▶</v>
      </c>
      <c r="AB6" s="44" t="s">
        <v>18</v>
      </c>
      <c r="AC6" s="44"/>
      <c r="AD6" s="44"/>
      <c r="AE6" s="48"/>
      <c r="AF6" s="49" t="str">
        <f>IFERROR(VLOOKUP($AC$4,$N$5:$Y$24,3,0),"")</f>
        <v>▲ 1,120</v>
      </c>
    </row>
    <row r="7" spans="2:32" x14ac:dyDescent="0.3">
      <c r="K7" s="47">
        <v>3</v>
      </c>
      <c r="L7" s="83"/>
      <c r="M7" s="41" t="str">
        <f>IFERROR(RIGHT(KOSPI!C4,6),"")</f>
        <v>002450</v>
      </c>
      <c r="N7" s="42" t="str">
        <f>IFERROR(KOSPI!B4,"")</f>
        <v>삼익악기</v>
      </c>
      <c r="O7" s="72">
        <f>IFERROR(KOSPI!D4,"")</f>
        <v>1501</v>
      </c>
      <c r="P7" s="73" t="str">
        <f>IFERROR(KOSPI!E4,"")</f>
        <v>△ 261</v>
      </c>
      <c r="Q7" s="74">
        <f>IF(ISBLANK(KOSPI!F4),"",KOSPI!F4)</f>
        <v>0.21049999999999999</v>
      </c>
      <c r="R7" s="42">
        <f>KOSPI!G4</f>
        <v>20435656</v>
      </c>
      <c r="S7" s="42">
        <f>KOSPI!H4</f>
        <v>1359</v>
      </c>
      <c r="T7" s="42">
        <f>KOSPI!I4</f>
        <v>65</v>
      </c>
      <c r="U7" s="42">
        <f>KOSPI!J4</f>
        <v>1.25</v>
      </c>
      <c r="V7" s="42">
        <f>KOSPI!K4</f>
        <v>46.91</v>
      </c>
      <c r="W7" s="42">
        <f>KOSPI!L4</f>
        <v>1.31</v>
      </c>
      <c r="X7" s="42">
        <f>KOSPI!M4</f>
        <v>0.44</v>
      </c>
      <c r="Y7" s="42" t="str">
        <f>IFERROR(IF(VLOOKUP(N17, 종목별전자공시!C:C, 2, FALSE)="전자공시", VLOOKUP(N17, 종목별전자공시!C:C, 1, FALSE), "일치 없음"), "결과 없음")</f>
        <v>결과 없음</v>
      </c>
      <c r="Z7" s="43" t="str">
        <f>IF(ISBLANK(KOSPI!C4),"",HYPERLINK(KOSPI!C4, "▶"))</f>
        <v>▶</v>
      </c>
      <c r="AB7" s="44" t="s">
        <v>19</v>
      </c>
      <c r="AC7" s="44"/>
      <c r="AD7" s="44"/>
      <c r="AE7" s="48"/>
      <c r="AF7" s="50">
        <f>IFERROR(VLOOKUP($AC$4,$N$5:$Y$24,4,0),"")</f>
        <v>0.29949999999999999</v>
      </c>
    </row>
    <row r="8" spans="2:32" ht="17.25" thickBot="1" x14ac:dyDescent="0.35">
      <c r="K8" s="47">
        <v>4</v>
      </c>
      <c r="L8" s="83"/>
      <c r="M8" s="41" t="str">
        <f>IFERROR(RIGHT(KOSPI!C5,6),"")</f>
        <v>002630</v>
      </c>
      <c r="N8" s="42" t="str">
        <f>IFERROR(KOSPI!B5,"")</f>
        <v>오리엔트바이오</v>
      </c>
      <c r="O8" s="72">
        <f>IFERROR(KOSPI!D5,"")</f>
        <v>1455</v>
      </c>
      <c r="P8" s="73" t="str">
        <f>IFERROR(KOSPI!E5,"")</f>
        <v>△ 183</v>
      </c>
      <c r="Q8" s="74">
        <f>IF(ISBLANK(KOSPI!F5),"",KOSPI!F5)</f>
        <v>0.1439</v>
      </c>
      <c r="R8" s="42">
        <f>KOSPI!G5</f>
        <v>63955316</v>
      </c>
      <c r="S8" s="42">
        <f>KOSPI!H5</f>
        <v>1725</v>
      </c>
      <c r="T8" s="42">
        <f>KOSPI!I5</f>
        <v>-6</v>
      </c>
      <c r="U8" s="42">
        <f>KOSPI!J5</f>
        <v>0.71</v>
      </c>
      <c r="V8" s="42">
        <f>KOSPI!K5</f>
        <v>51.96</v>
      </c>
      <c r="W8" s="42">
        <f>KOSPI!L5</f>
        <v>16.45</v>
      </c>
      <c r="X8" s="42">
        <f>KOSPI!M5</f>
        <v>2.2200000000000002</v>
      </c>
      <c r="Y8" s="42" t="str">
        <f>IFERROR(IF(VLOOKUP(N18, 종목별전자공시!C:C, 2, FALSE)="전자공시", VLOOKUP(N18, 종목별전자공시!C:C, 1, FALSE), "일치 없음"), "결과 없음")</f>
        <v>결과 없음</v>
      </c>
      <c r="Z8" s="43" t="str">
        <f>IF(ISBLANK(KOSPI!C5),"",HYPERLINK(KOSPI!C5, "▶"))</f>
        <v>▶</v>
      </c>
      <c r="AB8" s="44" t="s">
        <v>20</v>
      </c>
      <c r="AC8" s="44"/>
      <c r="AD8" s="44"/>
      <c r="AE8" s="48"/>
      <c r="AF8" s="46">
        <f>IFERROR(VLOOKUP($AC$4,$N$5:$Y$24,5,0),"")</f>
        <v>9318716</v>
      </c>
    </row>
    <row r="9" spans="2:32" ht="17.25" thickBot="1" x14ac:dyDescent="0.35">
      <c r="B9" s="77" t="s">
        <v>9</v>
      </c>
      <c r="C9" s="77"/>
      <c r="E9" s="77" t="s">
        <v>10</v>
      </c>
      <c r="F9" s="77"/>
      <c r="H9" s="77" t="s">
        <v>11</v>
      </c>
      <c r="I9" s="77"/>
      <c r="K9" s="47">
        <v>5</v>
      </c>
      <c r="L9" s="83"/>
      <c r="M9" s="41" t="str">
        <f>IFERROR(RIGHT(KOSPI!C6,6),"")</f>
        <v>100840</v>
      </c>
      <c r="N9" s="42" t="str">
        <f>IFERROR(KOSPI!B6,"")</f>
        <v>SNT에너지</v>
      </c>
      <c r="O9" s="72">
        <f>IFERROR(KOSPI!D6,"")</f>
        <v>30400</v>
      </c>
      <c r="P9" s="73" t="str">
        <f>IFERROR(KOSPI!E6,"")</f>
        <v>△ 3,600</v>
      </c>
      <c r="Q9" s="74">
        <f>IF(ISBLANK(KOSPI!F6),"",KOSPI!F6)</f>
        <v>0.1343</v>
      </c>
      <c r="R9" s="42">
        <f>KOSPI!G6</f>
        <v>1436474</v>
      </c>
      <c r="S9" s="42">
        <f>KOSPI!H6</f>
        <v>6287</v>
      </c>
      <c r="T9" s="42">
        <f>KOSPI!I6</f>
        <v>208</v>
      </c>
      <c r="U9" s="42">
        <f>KOSPI!J6</f>
        <v>1.03</v>
      </c>
      <c r="V9" s="42">
        <f>KOSPI!K6</f>
        <v>48.72</v>
      </c>
      <c r="W9" s="42">
        <f>KOSPI!L6</f>
        <v>8.49</v>
      </c>
      <c r="X9" s="42">
        <f>KOSPI!M6</f>
        <v>2.11</v>
      </c>
      <c r="Y9" s="42" t="str">
        <f>IFERROR(IF(VLOOKUP(N19, 종목별전자공시!C:C, 2, FALSE)="전자공시", VLOOKUP(N19, 종목별전자공시!C:C, 1, FALSE), "일치 없음"), "결과 없음")</f>
        <v>결과 없음</v>
      </c>
      <c r="Z9" s="43" t="str">
        <f>IF(ISBLANK(KOSPI!C6),"",HYPERLINK(KOSPI!C6, "▶"))</f>
        <v>▶</v>
      </c>
      <c r="AB9" s="44" t="s">
        <v>44</v>
      </c>
      <c r="AC9" s="44"/>
      <c r="AD9" s="44"/>
      <c r="AE9" s="48"/>
      <c r="AF9" s="46">
        <f>IFERROR(VLOOKUP($AC$4,$N$5:$Y$24,6,0),"")</f>
        <v>1480</v>
      </c>
    </row>
    <row r="10" spans="2:32" x14ac:dyDescent="0.3">
      <c r="B10" s="51"/>
      <c r="C10" s="52"/>
      <c r="E10" s="53"/>
      <c r="F10" s="54"/>
      <c r="K10" s="47">
        <v>6</v>
      </c>
      <c r="L10" s="83"/>
      <c r="M10" s="41" t="str">
        <f>IFERROR(RIGHT(KOSPI!C7,6),"")</f>
        <v>484870</v>
      </c>
      <c r="N10" s="42" t="str">
        <f>IFERROR(KOSPI!B7,"")</f>
        <v>엠앤씨솔루션</v>
      </c>
      <c r="O10" s="72">
        <f>IFERROR(KOSPI!D7,"")</f>
        <v>58000</v>
      </c>
      <c r="P10" s="73" t="str">
        <f>IFERROR(KOSPI!E7,"")</f>
        <v>△ 6,700</v>
      </c>
      <c r="Q10" s="74">
        <f>IF(ISBLANK(KOSPI!F7),"",KOSPI!F7)</f>
        <v>0.13059999999999999</v>
      </c>
      <c r="R10" s="42">
        <f>KOSPI!G7</f>
        <v>384910</v>
      </c>
      <c r="S10" s="42">
        <f>KOSPI!H7</f>
        <v>5309</v>
      </c>
      <c r="T10" s="42">
        <f>KOSPI!I7</f>
        <v>215</v>
      </c>
      <c r="U10" s="42">
        <f>KOSPI!J7</f>
        <v>0.73</v>
      </c>
      <c r="V10" s="42">
        <f>KOSPI!K7</f>
        <v>155.5</v>
      </c>
      <c r="W10" s="42">
        <f>KOSPI!L7</f>
        <v>7.93</v>
      </c>
      <c r="X10" s="42">
        <f>KOSPI!M7</f>
        <v>6.11</v>
      </c>
      <c r="Y10" s="42" t="str">
        <f>IFERROR(IF(VLOOKUP(N20, 종목별전자공시!C:C, 2, FALSE)="전자공시", VLOOKUP(N20, 종목별전자공시!C:C, 1, FALSE), "일치 없음"), "결과 없음")</f>
        <v>결과 없음</v>
      </c>
      <c r="Z10" s="43" t="str">
        <f>IF(ISBLANK(KOSPI!C7),"",HYPERLINK(KOSPI!C7, "▶"))</f>
        <v>▶</v>
      </c>
      <c r="AB10" s="44" t="s">
        <v>47</v>
      </c>
      <c r="AC10" s="44"/>
      <c r="AD10" s="44"/>
      <c r="AE10" s="48"/>
      <c r="AF10" s="55">
        <f>IFERROR(VLOOKUP($AC$4,$N$5:$Y$24,7,0),"")</f>
        <v>593</v>
      </c>
    </row>
    <row r="11" spans="2:32" ht="17.45" customHeight="1" x14ac:dyDescent="0.3">
      <c r="K11" s="47">
        <v>7</v>
      </c>
      <c r="L11" s="83"/>
      <c r="M11" s="41" t="str">
        <f>IFERROR(RIGHT(KOSPI!C8,6),"")</f>
        <v>010130</v>
      </c>
      <c r="N11" s="42" t="str">
        <f>IFERROR(KOSPI!B8,"")</f>
        <v>고려아연</v>
      </c>
      <c r="O11" s="72">
        <f>IFERROR(KOSPI!D8,"")</f>
        <v>845000</v>
      </c>
      <c r="P11" s="73" t="str">
        <f>IFERROR(KOSPI!E8,"")</f>
        <v>△ 88,000</v>
      </c>
      <c r="Q11" s="74">
        <f>IF(ISBLANK(KOSPI!F8),"",KOSPI!F8)</f>
        <v>0.1162</v>
      </c>
      <c r="R11" s="42">
        <f>KOSPI!G8</f>
        <v>98516</v>
      </c>
      <c r="S11" s="42">
        <f>KOSPI!H8</f>
        <v>174943</v>
      </c>
      <c r="T11" s="42">
        <f>KOSPI!I8</f>
        <v>6599</v>
      </c>
      <c r="U11" s="42">
        <f>KOSPI!J8</f>
        <v>12.72</v>
      </c>
      <c r="V11" s="42">
        <f>KOSPI!K8</f>
        <v>27.95</v>
      </c>
      <c r="W11" s="42">
        <f>KOSPI!L8</f>
        <v>5.72</v>
      </c>
      <c r="X11" s="42">
        <f>KOSPI!M8</f>
        <v>1.86</v>
      </c>
      <c r="Y11" s="42" t="str">
        <f>IFERROR(IF(VLOOKUP(N21, 종목별전자공시!C:C, 2, FALSE)="전자공시", VLOOKUP(N21, 종목별전자공시!C:C, 1, FALSE), "일치 없음"), "결과 없음")</f>
        <v>결과 없음</v>
      </c>
      <c r="Z11" s="43" t="str">
        <f>IF(ISBLANK(KOSPI!C8),"",HYPERLINK(KOSPI!C8, "▶"))</f>
        <v>▶</v>
      </c>
      <c r="AB11" s="44" t="s">
        <v>50</v>
      </c>
      <c r="AC11" s="44"/>
      <c r="AD11" s="44"/>
      <c r="AE11" s="48"/>
      <c r="AF11" s="55">
        <f>IFERROR(VLOOKUP($AC$4,$N$5:$Y$24,8,0),"")</f>
        <v>1.4</v>
      </c>
    </row>
    <row r="12" spans="2:32" x14ac:dyDescent="0.3">
      <c r="K12" s="47">
        <v>8</v>
      </c>
      <c r="L12" s="83"/>
      <c r="M12" s="41" t="str">
        <f>IFERROR(RIGHT(KOSPI!C9,6),"")</f>
        <v>353200</v>
      </c>
      <c r="N12" s="42" t="str">
        <f>IFERROR(KOSPI!B9,"")</f>
        <v>대덕전자</v>
      </c>
      <c r="O12" s="72">
        <f>IFERROR(KOSPI!D9,"")</f>
        <v>20000</v>
      </c>
      <c r="P12" s="73" t="str">
        <f>IFERROR(KOSPI!E9,"")</f>
        <v>△ 2,000</v>
      </c>
      <c r="Q12" s="74">
        <f>IF(ISBLANK(KOSPI!F9),"",KOSPI!F9)</f>
        <v>0.1111</v>
      </c>
      <c r="R12" s="42">
        <f>KOSPI!G9</f>
        <v>3065755</v>
      </c>
      <c r="S12" s="42">
        <f>KOSPI!H9</f>
        <v>9883</v>
      </c>
      <c r="T12" s="42">
        <f>KOSPI!I9</f>
        <v>237</v>
      </c>
      <c r="U12" s="42">
        <f>KOSPI!J9</f>
        <v>11.45</v>
      </c>
      <c r="V12" s="42">
        <f>KOSPI!K9</f>
        <v>40.49</v>
      </c>
      <c r="W12" s="42">
        <f>KOSPI!L9</f>
        <v>2.95</v>
      </c>
      <c r="X12" s="42">
        <f>KOSPI!M9</f>
        <v>1.18</v>
      </c>
      <c r="Y12" s="42" t="str">
        <f>IFERROR(IF(VLOOKUP(N22, 종목별전자공시!C:C, 2, FALSE)="전자공시", VLOOKUP(N22, 종목별전자공시!C:C, 1, FALSE), "일치 없음"), "결과 없음")</f>
        <v>결과 없음</v>
      </c>
      <c r="Z12" s="43" t="str">
        <f>IF(ISBLANK(KOSPI!C9),"",HYPERLINK(KOSPI!C9, "▶"))</f>
        <v>▶</v>
      </c>
      <c r="AB12" s="44" t="s">
        <v>48</v>
      </c>
      <c r="AC12" s="44"/>
      <c r="AD12" s="44"/>
      <c r="AE12" s="48"/>
      <c r="AF12" s="55">
        <f>IFERROR(VLOOKUP($AC$4,$N$5:$Y$24,9,0),"")</f>
        <v>3.96</v>
      </c>
    </row>
    <row r="13" spans="2:32" x14ac:dyDescent="0.3">
      <c r="K13" s="47">
        <v>9</v>
      </c>
      <c r="L13" s="83"/>
      <c r="M13" s="41" t="str">
        <f>IFERROR(RIGHT(KOSPI!C10,6),"")</f>
        <v>103590</v>
      </c>
      <c r="N13" s="42" t="str">
        <f>IFERROR(KOSPI!B10,"")</f>
        <v>일진전기</v>
      </c>
      <c r="O13" s="72">
        <f>IFERROR(KOSPI!D10,"")</f>
        <v>36250</v>
      </c>
      <c r="P13" s="73" t="str">
        <f>IFERROR(KOSPI!E10,"")</f>
        <v>△ 3,450</v>
      </c>
      <c r="Q13" s="74">
        <f>IF(ISBLANK(KOSPI!F10),"",KOSPI!F10)</f>
        <v>0.1052</v>
      </c>
      <c r="R13" s="42">
        <f>KOSPI!G10</f>
        <v>4054907</v>
      </c>
      <c r="S13" s="42">
        <f>KOSPI!H10</f>
        <v>17286</v>
      </c>
      <c r="T13" s="42">
        <f>KOSPI!I10</f>
        <v>608</v>
      </c>
      <c r="U13" s="42">
        <f>KOSPI!J10</f>
        <v>8.17</v>
      </c>
      <c r="V13" s="42">
        <f>KOSPI!K10</f>
        <v>40.64</v>
      </c>
      <c r="W13" s="42">
        <f>KOSPI!L10</f>
        <v>9.65</v>
      </c>
      <c r="X13" s="42">
        <f>KOSPI!M10</f>
        <v>3.5</v>
      </c>
      <c r="Y13" s="42" t="str">
        <f>IFERROR(IF(VLOOKUP(N23, 종목별전자공시!C:C, 2, FALSE)="전자공시", VLOOKUP(N23, 종목별전자공시!C:C, 1, FALSE), "일치 없음"), "결과 없음")</f>
        <v>결과 없음</v>
      </c>
      <c r="Z13" s="43" t="str">
        <f>IF(ISBLANK(KOSPI!C10),"",HYPERLINK(KOSPI!C10, "▶"))</f>
        <v>▶</v>
      </c>
      <c r="AB13" s="44" t="s">
        <v>49</v>
      </c>
      <c r="AC13" s="44"/>
      <c r="AD13" s="44"/>
      <c r="AE13" s="48"/>
      <c r="AF13" s="55">
        <f>IFERROR(VLOOKUP($AC$4,$N$5:$Y$24,10,0),"")</f>
        <v>15.26</v>
      </c>
    </row>
    <row r="14" spans="2:32" ht="17.25" thickBot="1" x14ac:dyDescent="0.35">
      <c r="K14" s="47">
        <v>10</v>
      </c>
      <c r="L14" s="84"/>
      <c r="M14" s="41" t="str">
        <f>IFERROR(RIGHT(KOSPI!C11,6),"")</f>
        <v>042660</v>
      </c>
      <c r="N14" s="42" t="str">
        <f>IFERROR(KOSPI!B11,"")</f>
        <v>한화오션</v>
      </c>
      <c r="O14" s="72">
        <f>IFERROR(KOSPI!D11,"")</f>
        <v>56700</v>
      </c>
      <c r="P14" s="73" t="str">
        <f>IFERROR(KOSPI!E11,"")</f>
        <v>△ 5,200</v>
      </c>
      <c r="Q14" s="74">
        <f>IF(ISBLANK(KOSPI!F11),"",KOSPI!F11)</f>
        <v>0.10100000000000001</v>
      </c>
      <c r="R14" s="42">
        <f>KOSPI!G11</f>
        <v>10224370</v>
      </c>
      <c r="S14" s="42">
        <f>KOSPI!H11</f>
        <v>173736</v>
      </c>
      <c r="T14" s="42">
        <f>KOSPI!I11</f>
        <v>-1965</v>
      </c>
      <c r="U14" s="42">
        <f>KOSPI!J11</f>
        <v>19.34</v>
      </c>
      <c r="V14" s="42">
        <f>KOSPI!K11</f>
        <v>70.88</v>
      </c>
      <c r="W14" s="42">
        <f>KOSPI!L11</f>
        <v>6.33</v>
      </c>
      <c r="X14" s="42">
        <f>KOSPI!M11</f>
        <v>4.16</v>
      </c>
      <c r="Y14" s="42" t="str">
        <f>IFERROR(IF(VLOOKUP(N24, 종목별전자공시!C:C, 2, FALSE)="전자공시", VLOOKUP(N24, 종목별전자공시!C:C, 1, FALSE), "일치 없음"), "결과 없음")</f>
        <v>결과 없음</v>
      </c>
      <c r="Z14" s="43" t="str">
        <f>IF(ISBLANK(KOSPI!C11),"",HYPERLINK(KOSPI!C11, "▶"))</f>
        <v>▶</v>
      </c>
      <c r="AB14" s="44" t="s">
        <v>51</v>
      </c>
      <c r="AC14" s="44"/>
      <c r="AD14" s="44"/>
      <c r="AE14" s="48"/>
      <c r="AF14" s="55">
        <f>IFERROR(VLOOKUP($AC$4,$N$5:$Y$24,11,0),"")</f>
        <v>0.41</v>
      </c>
    </row>
    <row r="15" spans="2:32" ht="17.25" thickBot="1" x14ac:dyDescent="0.35">
      <c r="B15" s="77" t="s">
        <v>12</v>
      </c>
      <c r="C15" s="77"/>
      <c r="E15" s="77" t="s">
        <v>13</v>
      </c>
      <c r="F15" s="77"/>
      <c r="H15" s="77" t="s">
        <v>14</v>
      </c>
      <c r="I15" s="77"/>
      <c r="K15" s="41">
        <v>1</v>
      </c>
      <c r="L15" s="82" t="s">
        <v>3</v>
      </c>
      <c r="M15" s="47" t="str">
        <f>IFERROR(RIGHT(KOSDAQ!C2,6),"")</f>
        <v>450950</v>
      </c>
      <c r="N15" s="42" t="str">
        <f>IFERROR(KOSDAQ!B2,"")</f>
        <v>아스테라시스</v>
      </c>
      <c r="O15" s="72">
        <f>IFERROR(KOSDAQ!D2,"")</f>
        <v>6640</v>
      </c>
      <c r="P15" s="73" t="str">
        <f>IFERROR(KOSDAQ!E2,"")</f>
        <v>△ 2,040</v>
      </c>
      <c r="Q15" s="74">
        <f>IF(ISBLANK(KOSDAQ!F2),"",KOSDAQ!F2)</f>
        <v>0.44350000000000001</v>
      </c>
      <c r="R15" s="42">
        <f>KOSDAQ!G7</f>
        <v>2349188</v>
      </c>
      <c r="S15" s="42">
        <f>KOSDAQ!H7</f>
        <v>9714</v>
      </c>
      <c r="T15" s="42">
        <f>KOSDAQ!I7</f>
        <v>43</v>
      </c>
      <c r="U15" s="42">
        <f>KOSDAQ!J7</f>
        <v>4.1100000000000003</v>
      </c>
      <c r="V15" s="42">
        <f>KOSDAQ!K7</f>
        <v>593.4</v>
      </c>
      <c r="W15" s="42">
        <f>KOSDAQ!L7</f>
        <v>5.98</v>
      </c>
      <c r="X15" s="42">
        <f>KOSDAQ!M7</f>
        <v>12.67</v>
      </c>
      <c r="Y15" s="42" t="str">
        <f>IFERROR(IF(VLOOKUP(N25, 종목별전자공시!C:C, 2, FALSE)="전자공시", VLOOKUP(N25, 종목별전자공시!C:C, 1, FALSE), "일치 없음"), "결과 없음")</f>
        <v>결과 없음</v>
      </c>
      <c r="Z15" s="43" t="str">
        <f>IF(ISBLANK(KOSDAQ!C2),"",HYPERLINK(KOSDAQ!C2, "▶"))</f>
        <v>▶</v>
      </c>
      <c r="AB15" s="85"/>
      <c r="AC15" s="85"/>
      <c r="AD15" s="85"/>
      <c r="AE15" s="48"/>
      <c r="AF15" s="55"/>
    </row>
    <row r="16" spans="2:32" ht="17.25" thickBot="1" x14ac:dyDescent="0.35">
      <c r="K16" s="47">
        <v>2</v>
      </c>
      <c r="L16" s="83"/>
      <c r="M16" s="47" t="str">
        <f>IFERROR(RIGHT(KOSDAQ!C3,6),"")</f>
        <v>274090</v>
      </c>
      <c r="N16" s="42" t="str">
        <f>IFERROR(KOSDAQ!B3,"")</f>
        <v>켄코아에어로스페이스</v>
      </c>
      <c r="O16" s="72">
        <f>IFERROR(KOSDAQ!D3,"")</f>
        <v>14620</v>
      </c>
      <c r="P16" s="73" t="str">
        <f>IFERROR(KOSDAQ!E3,"")</f>
        <v>△ 3,080</v>
      </c>
      <c r="Q16" s="74">
        <f>IF(ISBLANK(KOSDAQ!F3),"",KOSDAQ!F3)</f>
        <v>0.26690000000000003</v>
      </c>
      <c r="R16" s="42">
        <f>KOSDAQ!G8</f>
        <v>409102</v>
      </c>
      <c r="S16" s="42">
        <f>KOSDAQ!H8</f>
        <v>810</v>
      </c>
      <c r="T16" s="42">
        <f>KOSDAQ!I8</f>
        <v>-5</v>
      </c>
      <c r="U16" s="42">
        <f>KOSDAQ!J8</f>
        <v>0</v>
      </c>
      <c r="V16" s="42">
        <f>KOSDAQ!K8</f>
        <v>-16.829999999999998</v>
      </c>
      <c r="W16" s="42">
        <f>KOSDAQ!L8</f>
        <v>-1.4</v>
      </c>
      <c r="X16" s="42">
        <f>KOSDAQ!M8</f>
        <v>4.5999999999999996</v>
      </c>
      <c r="Y16" s="42" t="str">
        <f>IFERROR(IF(VLOOKUP(N26, 종목별전자공시!C:C, 2, FALSE)="전자공시", VLOOKUP(N26, 종목별전자공시!C:C, 1, FALSE), "일치 없음"), "결과 없음")</f>
        <v>결과 없음</v>
      </c>
      <c r="Z16" s="43" t="str">
        <f>IF(ISBLANK(KOSDAQ!C3),"",HYPERLINK(KOSDAQ!C3, "▶"))</f>
        <v>▶</v>
      </c>
      <c r="AB16" s="76" t="s">
        <v>82</v>
      </c>
      <c r="AC16" s="76"/>
      <c r="AD16" s="89"/>
      <c r="AE16" s="76" t="s">
        <v>33</v>
      </c>
      <c r="AF16" s="76"/>
    </row>
    <row r="17" spans="1:33" ht="17.25" thickBot="1" x14ac:dyDescent="0.35">
      <c r="K17" s="47">
        <v>3</v>
      </c>
      <c r="L17" s="83"/>
      <c r="M17" s="47" t="str">
        <f>IFERROR(RIGHT(KOSDAQ!C4,6),"")</f>
        <v>101000</v>
      </c>
      <c r="N17" s="42" t="str">
        <f>IFERROR(KOSDAQ!B4,"")</f>
        <v>KS인더스트리</v>
      </c>
      <c r="O17" s="72">
        <f>IFERROR(KOSDAQ!D4,"")</f>
        <v>2200</v>
      </c>
      <c r="P17" s="73" t="str">
        <f>IFERROR(KOSDAQ!E4,"")</f>
        <v>△ 427</v>
      </c>
      <c r="Q17" s="74">
        <f>IF(ISBLANK(KOSDAQ!F4),"",KOSDAQ!F4)</f>
        <v>0.24079999999999999</v>
      </c>
      <c r="R17" s="42">
        <f>KOSDAQ!G9</f>
        <v>416899</v>
      </c>
      <c r="S17" s="42">
        <f>KOSDAQ!H9</f>
        <v>1188</v>
      </c>
      <c r="T17" s="42">
        <f>KOSDAQ!I9</f>
        <v>-80</v>
      </c>
      <c r="U17" s="42">
        <f>KOSDAQ!J9</f>
        <v>0.42</v>
      </c>
      <c r="V17" s="42">
        <f>KOSDAQ!K9</f>
        <v>-6.45</v>
      </c>
      <c r="W17" s="42">
        <f>KOSDAQ!L9</f>
        <v>-33.67</v>
      </c>
      <c r="X17" s="42">
        <f>KOSDAQ!M9</f>
        <v>2.12</v>
      </c>
      <c r="Y17" s="42" t="str">
        <f>IFERROR(IF(VLOOKUP(N27, 종목별전자공시!C:C, 2, FALSE)="전자공시", VLOOKUP(N27, 종목별전자공시!C:C, 1, FALSE), "일치 없음"), "결과 없음")</f>
        <v>결과 없음</v>
      </c>
      <c r="Z17" s="43" t="str">
        <f>IF(ISBLANK(KOSDAQ!C4),"",HYPERLINK(KOSDAQ!C4, "▶"))</f>
        <v>▶</v>
      </c>
      <c r="AB17" s="33" t="s">
        <v>6</v>
      </c>
      <c r="AC17" s="33"/>
      <c r="AD17" s="34" t="s">
        <v>5</v>
      </c>
      <c r="AE17" s="33" t="s">
        <v>1</v>
      </c>
      <c r="AF17" s="33" t="s">
        <v>31</v>
      </c>
    </row>
    <row r="18" spans="1:33" x14ac:dyDescent="0.3">
      <c r="K18" s="47">
        <v>4</v>
      </c>
      <c r="L18" s="83"/>
      <c r="M18" s="47" t="str">
        <f>IFERROR(RIGHT(KOSDAQ!C5,6),"")</f>
        <v>065500</v>
      </c>
      <c r="N18" s="42" t="str">
        <f>IFERROR(KOSDAQ!B5,"")</f>
        <v>오리엔트정공</v>
      </c>
      <c r="O18" s="72">
        <f>IFERROR(KOSDAQ!D5,"")</f>
        <v>5150</v>
      </c>
      <c r="P18" s="73" t="str">
        <f>IFERROR(KOSDAQ!E5,"")</f>
        <v>△ 970</v>
      </c>
      <c r="Q18" s="74">
        <f>IF(ISBLANK(KOSDAQ!F5),"",KOSDAQ!F5)</f>
        <v>0.2321</v>
      </c>
      <c r="R18" s="42">
        <f>KOSDAQ!G10</f>
        <v>1691057</v>
      </c>
      <c r="S18" s="42">
        <f>KOSDAQ!H10</f>
        <v>4465</v>
      </c>
      <c r="T18" s="42">
        <f>KOSDAQ!I10</f>
        <v>-84</v>
      </c>
      <c r="U18" s="42">
        <f>KOSDAQ!J10</f>
        <v>2.4900000000000002</v>
      </c>
      <c r="V18" s="42">
        <f>KOSDAQ!K10</f>
        <v>-42.26</v>
      </c>
      <c r="W18" s="42">
        <f>KOSDAQ!L10</f>
        <v>-10.02</v>
      </c>
      <c r="X18" s="42">
        <f>KOSDAQ!M10</f>
        <v>8.23</v>
      </c>
      <c r="Y18" s="42" t="str">
        <f>IFERROR(IF(VLOOKUP(N28, 종목별전자공시!C:C, 2, FALSE)="전자공시", VLOOKUP(N28, 종목별전자공시!C:C, 1, FALSE), "일치 없음"), "결과 없음")</f>
        <v>결과 없음</v>
      </c>
      <c r="Z18" s="43" t="str">
        <f>IF(ISBLANK(KOSDAQ!C5),"",HYPERLINK(KOSDAQ!C5, "▶"))</f>
        <v>▶</v>
      </c>
      <c r="AB18" s="75" t="str">
        <f t="array" ref="AB18">IFERROR(INDEX(종목별전자공시!$E$2:$E$200, MATCH(1,--($AC$4=종목별전자공시!$C$2:$C$200)*(ROWS($A$1:A1)=종목별전자공시!$A$2:$A$200),0)),"")</f>
        <v>주주명부폐쇄기간또는기준일설정</v>
      </c>
      <c r="AC18" s="57"/>
      <c r="AD18" s="58" t="str">
        <f t="array" ref="AD18">IFERROR(HYPERLINK(INDEX(종목별전자공시!$D$2:$D$200, MATCH(1,--($AC$4=종목별전자공시!$C$2:$C$200)*(ROWS($A$1:A1)=종목별전자공시!$A$2:$A$200),0)),"▶"),"")</f>
        <v>▶</v>
      </c>
      <c r="AE18" s="56" t="s">
        <v>32</v>
      </c>
      <c r="AF18" s="59">
        <f>COUNTA(시황정보!$A$2:$A$200)</f>
        <v>0</v>
      </c>
    </row>
    <row r="19" spans="1:33" x14ac:dyDescent="0.3">
      <c r="K19" s="47">
        <v>5</v>
      </c>
      <c r="L19" s="83"/>
      <c r="M19" s="47" t="str">
        <f>IFERROR(RIGHT(KOSDAQ!C6,6),"")</f>
        <v>064090</v>
      </c>
      <c r="N19" s="42" t="str">
        <f>IFERROR(KOSDAQ!B6,"")</f>
        <v>인크레더블버즈</v>
      </c>
      <c r="O19" s="72">
        <f>IFERROR(KOSDAQ!D6,"")</f>
        <v>2370</v>
      </c>
      <c r="P19" s="73" t="str">
        <f>IFERROR(KOSDAQ!E6,"")</f>
        <v>△ 393</v>
      </c>
      <c r="Q19" s="74">
        <f>IF(ISBLANK(KOSDAQ!F6),"",KOSDAQ!F6)</f>
        <v>0.1988</v>
      </c>
      <c r="R19" s="42">
        <f>KOSDAQ!G11</f>
        <v>300410</v>
      </c>
      <c r="S19" s="42">
        <f>KOSDAQ!H11</f>
        <v>1771</v>
      </c>
      <c r="T19" s="42">
        <f>KOSDAQ!I11</f>
        <v>-98</v>
      </c>
      <c r="U19" s="42">
        <f>KOSDAQ!J11</f>
        <v>1.1599999999999999</v>
      </c>
      <c r="V19" s="42">
        <f>KOSDAQ!K11</f>
        <v>-15.59</v>
      </c>
      <c r="W19" s="42">
        <f>KOSDAQ!L11</f>
        <v>-75.94</v>
      </c>
      <c r="X19" s="42">
        <f>KOSDAQ!M11</f>
        <v>8.25</v>
      </c>
      <c r="Y19" s="42" t="str">
        <f>IFERROR(IF(VLOOKUP(N29, 종목별전자공시!C:C, 2, FALSE)="전자공시", VLOOKUP(N29, 종목별전자공시!C:C, 1, FALSE), "일치 없음"), "결과 없음")</f>
        <v>결과 없음</v>
      </c>
      <c r="Z19" s="43" t="str">
        <f>IF(ISBLANK(KOSDAQ!C6),"",HYPERLINK(KOSDAQ!C6, "▶"))</f>
        <v>▶</v>
      </c>
      <c r="AB19" s="75" t="str">
        <f t="array" ref="AB19">IFERROR(INDEX(종목별전자공시!$E$2:$E$200, MATCH(1,--($AC$4=종목별전자공시!$C$2:$C$200)*(ROWS($A$1:A2)=종목별전자공시!$A$2:$A$200),0)),"")</f>
        <v/>
      </c>
      <c r="AC19" s="48"/>
      <c r="AD19" s="58" t="str">
        <f t="array" ref="AD19">IFERROR(HYPERLINK(INDEX(종목별전자공시!$D$2:$D$200, MATCH(1,--($AC$4=종목별전자공시!$C$2:$C$200)*(ROWS($A$1:A2)=종목별전자공시!$A$2:$A$200),0)),"▶"),"")</f>
        <v/>
      </c>
      <c r="AE19" s="56" t="s">
        <v>34</v>
      </c>
      <c r="AF19" s="59">
        <f>COUNTA(투자정보!$A$2:$A$200)</f>
        <v>0</v>
      </c>
    </row>
    <row r="20" spans="1:33" ht="17.25" thickBot="1" x14ac:dyDescent="0.35">
      <c r="K20" s="47">
        <v>6</v>
      </c>
      <c r="L20" s="83"/>
      <c r="M20" s="47" t="str">
        <f>IFERROR(RIGHT(KOSDAQ!C7,6),"")</f>
        <v>160190</v>
      </c>
      <c r="N20" s="42" t="str">
        <f>IFERROR(KOSDAQ!B7,"")</f>
        <v>하이젠알앤엠</v>
      </c>
      <c r="O20" s="72">
        <f>IFERROR(KOSDAQ!D7,"")</f>
        <v>31450</v>
      </c>
      <c r="P20" s="73" t="str">
        <f>IFERROR(KOSDAQ!E7,"")</f>
        <v>△ 5,150</v>
      </c>
      <c r="Q20" s="74">
        <f>IF(ISBLANK(KOSDAQ!F7),"",KOSDAQ!F7)</f>
        <v>0.1958</v>
      </c>
      <c r="R20" s="42">
        <f>KOSDAQ!G12</f>
        <v>7334763</v>
      </c>
      <c r="S20" s="42">
        <f>KOSDAQ!H12</f>
        <v>470</v>
      </c>
      <c r="T20" s="42">
        <f>KOSDAQ!I12</f>
        <v>30</v>
      </c>
      <c r="U20" s="42">
        <f>KOSDAQ!J12</f>
        <v>1.57</v>
      </c>
      <c r="V20" s="42">
        <f>KOSDAQ!K12</f>
        <v>12</v>
      </c>
      <c r="W20" s="42">
        <f>KOSDAQ!L12</f>
        <v>17.46</v>
      </c>
      <c r="X20" s="42">
        <f>KOSDAQ!M12</f>
        <v>2.1800000000000002</v>
      </c>
      <c r="Y20" s="42" t="str">
        <f>IFERROR(IF(VLOOKUP(N30, 종목별전자공시!C:C, 2, FALSE)="전자공시", VLOOKUP(N30, 종목별전자공시!C:C, 1, FALSE), "일치 없음"), "결과 없음")</f>
        <v>결과 없음</v>
      </c>
      <c r="Z20" s="43" t="str">
        <f>IF(ISBLANK(KOSDAQ!C7),"",HYPERLINK(KOSDAQ!C7, "▶"))</f>
        <v>▶</v>
      </c>
      <c r="AB20" s="75" t="str">
        <f t="array" ref="AB20">IFERROR(INDEX(종목별전자공시!$E$2:$E$200, MATCH(1,--($AC$4=종목별전자공시!$C$2:$C$200)*(ROWS($A$1:A3)=종목별전자공시!$A$2:$A$200),0)),"")</f>
        <v/>
      </c>
      <c r="AC20" s="48"/>
      <c r="AD20" s="58" t="str">
        <f t="array" ref="AD20">IFERROR(HYPERLINK(INDEX(종목별전자공시!$D$2:$D$200, MATCH(1,--($AC$4=종목별전자공시!$C$2:$C$200)*(ROWS($A$1:A3)=종목별전자공시!$A$2:$A$200),0)),"▶"),"")</f>
        <v/>
      </c>
      <c r="AE20" s="56" t="s">
        <v>35</v>
      </c>
      <c r="AF20" s="59">
        <f>COUNTA(종목분석!$B$2:$B$200)</f>
        <v>0</v>
      </c>
    </row>
    <row r="21" spans="1:33" ht="17.25" thickBot="1" x14ac:dyDescent="0.35">
      <c r="B21" s="77" t="s">
        <v>80</v>
      </c>
      <c r="C21" s="77"/>
      <c r="E21" s="77" t="s">
        <v>15</v>
      </c>
      <c r="F21" s="77"/>
      <c r="H21" s="77" t="s">
        <v>16</v>
      </c>
      <c r="I21" s="77"/>
      <c r="K21" s="47">
        <v>7</v>
      </c>
      <c r="L21" s="83"/>
      <c r="M21" s="47" t="str">
        <f>IFERROR(RIGHT(KOSDAQ!C8,6),"")</f>
        <v>210120</v>
      </c>
      <c r="N21" s="42" t="str">
        <f>IFERROR(KOSDAQ!B8,"")</f>
        <v>빅텐츠</v>
      </c>
      <c r="O21" s="72">
        <f>IFERROR(KOSDAQ!D8,"")</f>
        <v>10300</v>
      </c>
      <c r="P21" s="73" t="str">
        <f>IFERROR(KOSDAQ!E8,"")</f>
        <v>△ 1,660</v>
      </c>
      <c r="Q21" s="74">
        <f>IF(ISBLANK(KOSDAQ!F8),"",KOSDAQ!F8)</f>
        <v>0.19209999999999999</v>
      </c>
      <c r="R21" s="42">
        <f>KOSDAQ!G13</f>
        <v>9587152</v>
      </c>
      <c r="S21" s="42">
        <f>KOSDAQ!H13</f>
        <v>7272</v>
      </c>
      <c r="T21" s="42">
        <f>KOSDAQ!I13</f>
        <v>151</v>
      </c>
      <c r="U21" s="42">
        <f>KOSDAQ!J13</f>
        <v>4.63</v>
      </c>
      <c r="V21" s="42">
        <f>KOSDAQ!K13</f>
        <v>41.08</v>
      </c>
      <c r="W21" s="42">
        <f>KOSDAQ!L13</f>
        <v>12.23</v>
      </c>
      <c r="X21" s="42">
        <f>KOSDAQ!M13</f>
        <v>6.88</v>
      </c>
      <c r="Y21" s="42" t="str">
        <f>IFERROR(IF(VLOOKUP(N31, 종목별전자공시!C:C, 2, FALSE)="전자공시", VLOOKUP(N31, 종목별전자공시!C:C, 1, FALSE), "일치 없음"), "결과 없음")</f>
        <v>결과 없음</v>
      </c>
      <c r="Z21" s="43" t="str">
        <f>IF(ISBLANK(KOSDAQ!C8),"",HYPERLINK(KOSDAQ!C8, "▶"))</f>
        <v>▶</v>
      </c>
      <c r="AB21" s="75" t="str">
        <f t="array" ref="AB21">IFERROR(INDEX(종목별전자공시!$E$2:$E$200, MATCH(1,--($AC$4=종목별전자공시!$C$2:$C$200)*(ROWS($A$1:A4)=종목별전자공시!$A$2:$A$200),0)),"")</f>
        <v/>
      </c>
      <c r="AC21" s="48"/>
      <c r="AD21" s="58" t="str">
        <f t="array" ref="AD21">IFERROR(HYPERLINK(INDEX(종목별전자공시!$D$2:$D$200, MATCH(1,--($AC$4=종목별전자공시!$C$2:$C$200)*(ROWS($A$1:A4)=종목별전자공시!$A$2:$A$200),0)),"▶"),"")</f>
        <v/>
      </c>
      <c r="AE21" s="56" t="s">
        <v>45</v>
      </c>
      <c r="AF21" s="59">
        <f>COUNTA(산업분석!$B$2:$B$200)</f>
        <v>0</v>
      </c>
    </row>
    <row r="22" spans="1:33" ht="17.25" thickBot="1" x14ac:dyDescent="0.35">
      <c r="K22" s="47">
        <v>8</v>
      </c>
      <c r="L22" s="83"/>
      <c r="M22" s="47" t="str">
        <f>IFERROR(RIGHT(KOSDAQ!C9,6),"")</f>
        <v>175140</v>
      </c>
      <c r="N22" s="42" t="str">
        <f>IFERROR(KOSDAQ!B9,"")</f>
        <v>휴먼테크놀로지</v>
      </c>
      <c r="O22" s="72">
        <f>IFERROR(KOSDAQ!D9,"")</f>
        <v>5520</v>
      </c>
      <c r="P22" s="73" t="str">
        <f>IFERROR(KOSDAQ!E9,"")</f>
        <v>△ 830</v>
      </c>
      <c r="Q22" s="74">
        <f>IF(ISBLANK(KOSDAQ!F9),"",KOSDAQ!F9)</f>
        <v>0.17699999999999999</v>
      </c>
      <c r="R22" s="42">
        <f>KOSDAQ!G14</f>
        <v>291307</v>
      </c>
      <c r="S22" s="42">
        <f>KOSDAQ!H14</f>
        <v>598</v>
      </c>
      <c r="T22" s="42">
        <f>KOSDAQ!I14</f>
        <v>-61</v>
      </c>
      <c r="U22" s="42">
        <f>KOSDAQ!J14</f>
        <v>1.2</v>
      </c>
      <c r="V22" s="42">
        <f>KOSDAQ!K14</f>
        <v>-9.19</v>
      </c>
      <c r="W22" s="42">
        <f>KOSDAQ!L14</f>
        <v>-21.75</v>
      </c>
      <c r="X22" s="42">
        <f>KOSDAQ!M14</f>
        <v>3.24</v>
      </c>
      <c r="Y22" s="42" t="str">
        <f>IFERROR(IF(VLOOKUP(N32, 종목별전자공시!C:C, 2, FALSE)="전자공시", VLOOKUP(N32, 종목별전자공시!C:C, 1, FALSE), "일치 없음"), "결과 없음")</f>
        <v>결과 없음</v>
      </c>
      <c r="Z22" s="43" t="str">
        <f>IF(ISBLANK(KOSDAQ!C9),"",HYPERLINK(KOSDAQ!C9, "▶"))</f>
        <v>▶</v>
      </c>
      <c r="AB22" s="75" t="str">
        <f t="array" ref="AB22">IFERROR(INDEX(종목별전자공시!$E$2:$E$200, MATCH(1,--($AC$4=종목별전자공시!$C$2:$C$200)*(ROWS($A$1:A5)=종목별전자공시!$A$2:$A$200),0)),"")</f>
        <v/>
      </c>
      <c r="AC22" s="48"/>
      <c r="AD22" s="58" t="str">
        <f t="array" ref="AD22">IFERROR(HYPERLINK(INDEX(종목별전자공시!$D$2:$D$200, MATCH(1,--($AC$4=종목별전자공시!$C$2:$C$200)*(ROWS($A$1:A5)=종목별전자공시!$A$2:$A$200),0)),"▶"),"")</f>
        <v/>
      </c>
      <c r="AE22" s="56" t="s">
        <v>46</v>
      </c>
      <c r="AF22" s="59">
        <f>COUNTA(경제분석!$A$2:$A$200)</f>
        <v>0</v>
      </c>
    </row>
    <row r="23" spans="1:33" ht="17.25" thickBot="1" x14ac:dyDescent="0.35">
      <c r="K23" s="47">
        <v>9</v>
      </c>
      <c r="L23" s="83"/>
      <c r="M23" s="47" t="str">
        <f>IFERROR(RIGHT(KOSDAQ!C10,6),"")</f>
        <v>220100</v>
      </c>
      <c r="N23" s="42" t="str">
        <f>IFERROR(KOSDAQ!B10,"")</f>
        <v>퓨쳐켐</v>
      </c>
      <c r="O23" s="72">
        <f>IFERROR(KOSDAQ!D10,"")</f>
        <v>20200</v>
      </c>
      <c r="P23" s="73" t="str">
        <f>IFERROR(KOSDAQ!E10,"")</f>
        <v>△ 2,800</v>
      </c>
      <c r="Q23" s="74">
        <f>IF(ISBLANK(KOSDAQ!F10),"",KOSDAQ!F10)</f>
        <v>0.16089999999999999</v>
      </c>
      <c r="R23" s="42">
        <f>KOSDAQ!G15</f>
        <v>55193155</v>
      </c>
      <c r="S23" s="42">
        <f>KOSDAQ!H15</f>
        <v>476</v>
      </c>
      <c r="T23" s="42">
        <f>KOSDAQ!I15</f>
        <v>2</v>
      </c>
      <c r="U23" s="42">
        <f>KOSDAQ!J15</f>
        <v>0.2</v>
      </c>
      <c r="V23" s="42">
        <f>KOSDAQ!K15</f>
        <v>311.67</v>
      </c>
      <c r="W23" s="42">
        <f>KOSDAQ!L15</f>
        <v>3.37</v>
      </c>
      <c r="X23" s="42">
        <f>KOSDAQ!M15</f>
        <v>1.57</v>
      </c>
      <c r="Y23" s="42" t="str">
        <f>IFERROR(IF(VLOOKUP(N33, 종목별전자공시!C:C, 2, FALSE)="전자공시", VLOOKUP(N33, 종목별전자공시!C:C, 1, FALSE), "일치 없음"), "결과 없음")</f>
        <v>결과 없음</v>
      </c>
      <c r="Z23" s="43" t="str">
        <f>IF(ISBLANK(KOSDAQ!C10),"",HYPERLINK(KOSDAQ!C10, "▶"))</f>
        <v>▶</v>
      </c>
      <c r="AB23" s="75" t="str">
        <f t="array" ref="AB23">IFERROR(INDEX(종목별전자공시!$E$2:$E$200, MATCH(1,--($AC$4=종목별전자공시!$C$2:$C$200)*(ROWS($A$1:A6)=종목별전자공시!$A$2:$A$200),0)),"")</f>
        <v/>
      </c>
      <c r="AC23" s="48"/>
      <c r="AD23" s="58" t="str">
        <f t="array" ref="AD23">IFERROR(HYPERLINK(INDEX(종목별전자공시!$D$2:$D$200, MATCH(1,--($AC$4=종목별전자공시!$C$2:$C$200)*(ROWS($A$1:A6)=종목별전자공시!$A$2:$A$200),0)),"▶"),"")</f>
        <v/>
      </c>
      <c r="AE23" s="76" t="s">
        <v>36</v>
      </c>
      <c r="AF23" s="76"/>
    </row>
    <row r="24" spans="1:33" x14ac:dyDescent="0.3">
      <c r="K24" s="47">
        <v>10</v>
      </c>
      <c r="L24" s="84"/>
      <c r="M24" s="47" t="str">
        <f>IFERROR(RIGHT(KOSDAQ!C11,6),"")</f>
        <v>458870</v>
      </c>
      <c r="N24" s="42" t="str">
        <f>IFERROR(KOSDAQ!B11,"")</f>
        <v>씨어스테크놀로지</v>
      </c>
      <c r="O24" s="72">
        <f>IFERROR(KOSDAQ!D11,"")</f>
        <v>14110</v>
      </c>
      <c r="P24" s="73" t="str">
        <f>IFERROR(KOSDAQ!E11,"")</f>
        <v>△ 1,940</v>
      </c>
      <c r="Q24" s="74">
        <f>IF(ISBLANK(KOSDAQ!F11),"",KOSDAQ!F11)</f>
        <v>0.15939999999999999</v>
      </c>
      <c r="R24" s="42">
        <f>KOSDAQ!G16</f>
        <v>4048908</v>
      </c>
      <c r="S24" s="42">
        <f>KOSDAQ!H16</f>
        <v>3621</v>
      </c>
      <c r="T24" s="42">
        <f>KOSDAQ!I16</f>
        <v>183</v>
      </c>
      <c r="U24" s="42">
        <f>KOSDAQ!J16</f>
        <v>6.64</v>
      </c>
      <c r="V24" s="42">
        <f>KOSDAQ!K16</f>
        <v>19.079999999999998</v>
      </c>
      <c r="W24" s="42">
        <f>KOSDAQ!L16</f>
        <v>4.43</v>
      </c>
      <c r="X24" s="42">
        <f>KOSDAQ!M16</f>
        <v>0.52</v>
      </c>
      <c r="Y24" s="42" t="str">
        <f>IFERROR(IF(VLOOKUP(N34, 종목별전자공시!C:C, 2, FALSE)="전자공시", VLOOKUP(N34, 종목별전자공시!C:C, 1, FALSE), "일치 없음"), "결과 없음")</f>
        <v>결과 없음</v>
      </c>
      <c r="Z24" s="43" t="str">
        <f>IF(ISBLANK(KOSDAQ!C11),"",HYPERLINK(KOSDAQ!C11, "▶"))</f>
        <v>▶</v>
      </c>
      <c r="AB24" s="75" t="str">
        <f t="array" ref="AB24">IFERROR(INDEX(종목별전자공시!$E$2:$E$200, MATCH(1,--($AC$4=종목별전자공시!$C$2:$C$200)*(ROWS($A$1:A7)=종목별전자공시!$A$2:$A$200),0)),"")</f>
        <v/>
      </c>
      <c r="AC24" s="48"/>
      <c r="AD24" s="58" t="str">
        <f t="array" ref="AD24">IFERROR(HYPERLINK(INDEX(종목별전자공시!$D$2:$D$200, MATCH(1,--($AC$4=종목별전자공시!$C$2:$C$200)*(ROWS($A$1:A7)=종목별전자공시!$A$2:$A$200),0)),"▶"),"")</f>
        <v/>
      </c>
      <c r="AE24" s="86" t="str">
        <f>HYPERLINK("https://www.bok.or.kr/static/jslibrary/pdfjs/viewer.html?file=%2FfileSrc%2Fportal%2F686e75f27bf04f44a8c7c8ad6d32b4bf%2F1%2F65da0166f8334cfe95c57a6e0ea6c4af.pdf","2024년 11월 경제전망보고서(Indigo Book)_FFFFF.pdf")</f>
        <v>2024년 11월 경제전망보고서(Indigo Book)_FFFFF.pdf</v>
      </c>
      <c r="AF24" s="87"/>
    </row>
    <row r="25" spans="1:33" x14ac:dyDescent="0.3">
      <c r="K25" s="60"/>
      <c r="L25" s="60"/>
      <c r="M25" s="60"/>
      <c r="N25" s="61"/>
      <c r="O25" s="61"/>
      <c r="P25" s="62"/>
      <c r="Q25" s="62"/>
      <c r="R25" s="61"/>
      <c r="S25" s="61"/>
      <c r="T25" s="61"/>
      <c r="U25" s="61"/>
      <c r="V25" s="61"/>
      <c r="W25" s="61"/>
      <c r="X25" s="61"/>
      <c r="Y25" s="61"/>
      <c r="Z25" s="63"/>
      <c r="AB25" s="75" t="str">
        <f t="array" ref="AB25">IFERROR(INDEX(종목별전자공시!$E$2:$E$200, MATCH(1,--($AC$4=종목별전자공시!$C$2:$C$200)*(ROWS($A$1:A8)=종목별전자공시!$A$2:$A$200),0)),"")</f>
        <v/>
      </c>
      <c r="AC25" s="48"/>
      <c r="AD25" s="58" t="str">
        <f t="array" ref="AD25">IFERROR(HYPERLINK(INDEX(종목별전자공시!$D$2:$D$200, MATCH(1,--($AC$4=종목별전자공시!$C$2:$C$200)*(ROWS($A$1:A8)=종목별전자공시!$A$2:$A$200),0)),"▶"),"")</f>
        <v/>
      </c>
      <c r="AE25" s="88"/>
      <c r="AF25" s="88"/>
    </row>
    <row r="26" spans="1:33" ht="30" customHeight="1" thickBot="1" x14ac:dyDescent="0.35"/>
    <row r="27" spans="1:33" ht="17.25" thickBot="1" x14ac:dyDescent="0.35">
      <c r="B27" s="76" t="s">
        <v>81</v>
      </c>
      <c r="C27" s="76"/>
      <c r="D27" s="76"/>
      <c r="E27" s="76"/>
      <c r="F27" s="76"/>
      <c r="G27" s="76"/>
      <c r="H27" s="76"/>
      <c r="I27" s="76"/>
      <c r="K27" s="76" t="s">
        <v>38</v>
      </c>
      <c r="L27" s="76"/>
      <c r="M27" s="76"/>
      <c r="N27" s="76"/>
      <c r="O27" s="76"/>
      <c r="P27" s="76"/>
      <c r="Q27" s="76"/>
      <c r="R27" s="76"/>
      <c r="S27" s="76"/>
      <c r="T27" s="76"/>
      <c r="U27" s="76"/>
      <c r="V27" s="76"/>
      <c r="W27" s="76"/>
      <c r="X27" s="76"/>
      <c r="Y27" s="76"/>
      <c r="Z27" s="76"/>
      <c r="AB27" s="76" t="s">
        <v>79</v>
      </c>
      <c r="AC27" s="76"/>
      <c r="AD27" s="76"/>
      <c r="AE27" s="76"/>
      <c r="AF27" s="76"/>
    </row>
    <row r="28" spans="1:33" ht="17.25" thickBot="1" x14ac:dyDescent="0.35">
      <c r="K28" s="79" t="s">
        <v>479</v>
      </c>
      <c r="L28" s="79"/>
      <c r="M28" s="79"/>
      <c r="N28" s="79"/>
      <c r="O28" s="79"/>
      <c r="P28" s="79"/>
      <c r="Q28" s="79"/>
      <c r="R28" s="79"/>
      <c r="S28" s="79"/>
      <c r="T28" s="79"/>
      <c r="U28" s="79"/>
      <c r="V28" s="79"/>
      <c r="W28" s="79"/>
      <c r="X28" s="79"/>
      <c r="Y28" s="79"/>
      <c r="Z28" s="79"/>
      <c r="AB28" s="38" t="s">
        <v>26</v>
      </c>
      <c r="AC28" s="70"/>
      <c r="AD28" s="70"/>
      <c r="AE28" s="70" t="s">
        <v>74</v>
      </c>
      <c r="AF28" s="70" t="s">
        <v>4</v>
      </c>
    </row>
    <row r="29" spans="1:33" x14ac:dyDescent="0.3">
      <c r="A29" s="60"/>
      <c r="B29" s="60"/>
      <c r="C29" s="60"/>
      <c r="D29" s="60"/>
      <c r="E29" s="60"/>
      <c r="F29" s="60"/>
      <c r="G29" s="60"/>
      <c r="H29" s="60"/>
      <c r="I29" s="60"/>
      <c r="J29" s="60"/>
      <c r="K29" s="80"/>
      <c r="L29" s="80"/>
      <c r="M29" s="80"/>
      <c r="N29" s="80"/>
      <c r="O29" s="80"/>
      <c r="P29" s="80"/>
      <c r="Q29" s="80"/>
      <c r="R29" s="80"/>
      <c r="S29" s="80"/>
      <c r="T29" s="80"/>
      <c r="U29" s="80"/>
      <c r="V29" s="80"/>
      <c r="W29" s="80"/>
      <c r="X29" s="80"/>
      <c r="Y29" s="80"/>
      <c r="Z29" s="80"/>
      <c r="AA29" s="61"/>
      <c r="AB29" s="64" t="str">
        <f t="array" ref="AB29">IFERROR(INDEX(종목별뉴스공시!E:E, SMALL(IF(종목별뉴스공시!A:A=1,ROW(종목별뉴스공시!A:A)),ROWS($A$1:A1))),"")</f>
        <v>경기침체 '나비효과'?…현금 유동화 나서는 코스닥 상장사 ↑</v>
      </c>
      <c r="AC29" s="65"/>
      <c r="AD29" s="65"/>
      <c r="AE29" s="66" t="str">
        <f t="array" ref="AE29">IFERROR(HYPERLINK(INDEX(종목별뉴스공시!D:D, SMALL(IF(종목별뉴스공시!A:A=1,ROW(종목별뉴스공시!A:A)),ROWS($A$1:A1))),"▶"),"")</f>
        <v>▶</v>
      </c>
      <c r="AF29" s="64" t="str">
        <f t="array" ref="AF29">IFERROR(INDEX(종목별뉴스공시!C:C, SMALL(IF(종목별뉴스공시!A:A=1,ROW(종목별뉴스공시!A:A)),ROWS($A$1:A1))),"")</f>
        <v>이수페타시스</v>
      </c>
    </row>
    <row r="30" spans="1:33" x14ac:dyDescent="0.3">
      <c r="K30" s="80"/>
      <c r="L30" s="80"/>
      <c r="M30" s="80"/>
      <c r="N30" s="80"/>
      <c r="O30" s="80"/>
      <c r="P30" s="80"/>
      <c r="Q30" s="80"/>
      <c r="R30" s="80"/>
      <c r="S30" s="80"/>
      <c r="T30" s="80"/>
      <c r="U30" s="80"/>
      <c r="V30" s="80"/>
      <c r="W30" s="80"/>
      <c r="X30" s="80"/>
      <c r="Y30" s="80"/>
      <c r="Z30" s="80"/>
      <c r="AA30" s="61"/>
      <c r="AB30" s="64" t="str">
        <f t="array" ref="AB30">IFERROR(INDEX(종목별뉴스공시!E:E, SMALL(IF(종목별뉴스공시!A:A=1,ROW(종목별뉴스공시!A:A)),ROWS($A$1:A2))),"")</f>
        <v>설 이후 IPO 시장 활기…수요예측?청약 활발</v>
      </c>
      <c r="AC30" s="65"/>
      <c r="AD30" s="65"/>
      <c r="AE30" s="66" t="str">
        <f t="array" ref="AE30">IFERROR(HYPERLINK(INDEX(종목별뉴스공시!D:D, SMALL(IF(종목별뉴스공시!A:A=1,ROW(종목별뉴스공시!A:A)),ROWS($A$1:A2))),"▶"),"")</f>
        <v>▶</v>
      </c>
      <c r="AF30" s="64" t="str">
        <f t="array" ref="AF30">IFERROR(INDEX(종목별뉴스공시!C:C, SMALL(IF(종목별뉴스공시!A:A=1,ROW(종목별뉴스공시!A:A)),ROWS($A$1:A2))),"")</f>
        <v>엠앤씨솔루션</v>
      </c>
      <c r="AG30" s="61"/>
    </row>
    <row r="31" spans="1:33" ht="17.25" thickBot="1" x14ac:dyDescent="0.35">
      <c r="K31" s="81"/>
      <c r="L31" s="81"/>
      <c r="M31" s="81"/>
      <c r="N31" s="81"/>
      <c r="O31" s="81"/>
      <c r="P31" s="81"/>
      <c r="Q31" s="81"/>
      <c r="R31" s="81"/>
      <c r="S31" s="81"/>
      <c r="T31" s="81"/>
      <c r="U31" s="81"/>
      <c r="V31" s="81"/>
      <c r="W31" s="81"/>
      <c r="X31" s="81"/>
      <c r="Y31" s="81"/>
      <c r="Z31" s="81"/>
      <c r="AA31" s="61"/>
      <c r="AB31" s="64" t="str">
        <f t="array" ref="AB31">IFERROR(INDEX(종목별뉴스공시!E:E, SMALL(IF(종목별뉴스공시!A:A=1,ROW(종목별뉴스공시!A:A)),ROWS($A$1:A3))),"")</f>
        <v>MBK·영풍 "고려아연 순환출자 구축, 탈법행위 첫 사례"</v>
      </c>
      <c r="AC31" s="65"/>
      <c r="AD31" s="65"/>
      <c r="AE31" s="66" t="str">
        <f t="array" ref="AE31">IFERROR(HYPERLINK(INDEX(종목별뉴스공시!D:D, SMALL(IF(종목별뉴스공시!A:A=1,ROW(종목별뉴스공시!A:A)),ROWS($A$1:A3))),"▶"),"")</f>
        <v>▶</v>
      </c>
      <c r="AF31" s="64" t="str">
        <f t="array" ref="AF31">IFERROR(INDEX(종목별뉴스공시!C:C, SMALL(IF(종목별뉴스공시!A:A=1,ROW(종목별뉴스공시!A:A)),ROWS($A$1:A3))),"")</f>
        <v>고려아연</v>
      </c>
      <c r="AG31" s="61"/>
    </row>
    <row r="32" spans="1:33" ht="17.25" thickBot="1" x14ac:dyDescent="0.35">
      <c r="K32" s="77" t="s">
        <v>7</v>
      </c>
      <c r="L32" s="77"/>
      <c r="M32" s="77" t="s">
        <v>26</v>
      </c>
      <c r="N32" s="77"/>
      <c r="O32" s="77"/>
      <c r="P32" s="77"/>
      <c r="Q32" s="77"/>
      <c r="R32" s="38"/>
      <c r="S32" s="38"/>
      <c r="T32" s="38"/>
      <c r="U32" s="38"/>
      <c r="V32" s="38"/>
      <c r="W32" s="38"/>
      <c r="X32" s="38"/>
      <c r="Y32" s="38"/>
      <c r="Z32" s="38" t="s">
        <v>5</v>
      </c>
      <c r="AA32" s="61"/>
      <c r="AB32" s="64" t="str">
        <f t="array" ref="AB32">IFERROR(INDEX(종목별뉴스공시!E:E, SMALL(IF(종목별뉴스공시!A:A=1,ROW(종목별뉴스공시!A:A)),ROWS($A$1:A4))),"")</f>
        <v>AI·원전·우주 '트럼프 수혜주' 담는 외국인</v>
      </c>
      <c r="AC32" s="65"/>
      <c r="AD32" s="65"/>
      <c r="AE32" s="66" t="str">
        <f t="array" ref="AE32">IFERROR(HYPERLINK(INDEX(종목별뉴스공시!D:D, SMALL(IF(종목별뉴스공시!A:A=1,ROW(종목별뉴스공시!A:A)),ROWS($A$1:A4))),"▶"),"")</f>
        <v>▶</v>
      </c>
      <c r="AF32" s="64" t="str">
        <f t="array" ref="AF32">IFERROR(INDEX(종목별뉴스공시!C:C, SMALL(IF(종목별뉴스공시!A:A=1,ROW(종목별뉴스공시!A:A)),ROWS($A$1:A4))),"")</f>
        <v>일진전기</v>
      </c>
      <c r="AG32" s="61"/>
    </row>
    <row r="33" spans="1:33" x14ac:dyDescent="0.3">
      <c r="K33" s="78" t="str">
        <f>IFERROR(주요뉴스!$D2,"")</f>
        <v xml:space="preserve">더팩트 </v>
      </c>
      <c r="L33" s="78"/>
      <c r="M33" s="61" t="str">
        <f>IFERROR(주요뉴스!$A2,"")</f>
        <v>MBK·영풍 "고려아연 순환출자 구축, 탈법행위 첫 사례"</v>
      </c>
      <c r="N33" s="61"/>
      <c r="O33" s="61"/>
      <c r="P33" s="61"/>
      <c r="Q33" s="61"/>
      <c r="R33" s="65"/>
      <c r="S33" s="65"/>
      <c r="T33" s="65"/>
      <c r="U33" s="65"/>
      <c r="V33" s="65"/>
      <c r="W33" s="65"/>
      <c r="X33" s="65"/>
      <c r="Y33" s="65"/>
      <c r="Z33" s="71" t="str">
        <f>IF(주요뉴스!$B2="","",HYPERLINK(주요뉴스!$B2,"▶"))</f>
        <v>▶</v>
      </c>
      <c r="AA33" s="61"/>
      <c r="AB33" s="64" t="str">
        <f t="array" ref="AB33">IFERROR(INDEX(종목별뉴스공시!E:E, SMALL(IF(종목별뉴스공시!A:A=1,ROW(종목별뉴스공시!A:A)),ROWS($A$1:A5))),"")</f>
        <v>한화오션 영업이익 2,379억 원…4년 만 흑자 
동영상기사</v>
      </c>
      <c r="AC33" s="65"/>
      <c r="AD33" s="65"/>
      <c r="AE33" s="66" t="str">
        <f t="array" ref="AE33">IFERROR(HYPERLINK(INDEX(종목별뉴스공시!D:D, SMALL(IF(종목별뉴스공시!A:A=1,ROW(종목별뉴스공시!A:A)),ROWS($A$1:A5))),"▶"),"")</f>
        <v>▶</v>
      </c>
      <c r="AF33" s="64" t="str">
        <f t="array" ref="AF33">IFERROR(INDEX(종목별뉴스공시!C:C, SMALL(IF(종목별뉴스공시!A:A=1,ROW(종목별뉴스공시!A:A)),ROWS($A$1:A5))),"")</f>
        <v>한화오션</v>
      </c>
      <c r="AG33" s="61"/>
    </row>
    <row r="34" spans="1:33" x14ac:dyDescent="0.3">
      <c r="K34" s="78" t="str">
        <f>IFERROR(주요뉴스!$D3,"")</f>
        <v xml:space="preserve">한국경제 </v>
      </c>
      <c r="L34" s="78"/>
      <c r="M34" s="61" t="str">
        <f>IFERROR(주요뉴스!$A3,"")</f>
        <v>"엔비디아 저가매수 기회"…설연휴 美 반도체주 사들인 서학개미</v>
      </c>
      <c r="N34" s="61"/>
      <c r="O34" s="61"/>
      <c r="P34" s="61"/>
      <c r="Q34" s="61"/>
      <c r="R34" s="65"/>
      <c r="S34" s="65"/>
      <c r="T34" s="65"/>
      <c r="U34" s="65"/>
      <c r="V34" s="65"/>
      <c r="W34" s="65"/>
      <c r="X34" s="65"/>
      <c r="Y34" s="65"/>
      <c r="Z34" s="71" t="str">
        <f>IF(주요뉴스!$B3="","",HYPERLINK(주요뉴스!$B3,"▶"))</f>
        <v>▶</v>
      </c>
      <c r="AA34" s="61"/>
      <c r="AB34" s="64" t="str">
        <f t="array" ref="AB34">IFERROR(INDEX(종목별뉴스공시!E:E, SMALL(IF(종목별뉴스공시!A:A=1,ROW(종목별뉴스공시!A:A)),ROWS($A$1:A6))),"")</f>
        <v>연휴 지나자 IPO 슈퍼위크…‘이것’ 보면 옥석 가린다</v>
      </c>
      <c r="AC34" s="65"/>
      <c r="AD34" s="65"/>
      <c r="AE34" s="66" t="str">
        <f t="array" ref="AE34">IFERROR(HYPERLINK(INDEX(종목별뉴스공시!D:D, SMALL(IF(종목별뉴스공시!A:A=1,ROW(종목별뉴스공시!A:A)),ROWS($A$1:A6))),"▶"),"")</f>
        <v>▶</v>
      </c>
      <c r="AF34" s="64" t="str">
        <f t="array" ref="AF34">IFERROR(INDEX(종목별뉴스공시!C:C, SMALL(IF(종목별뉴스공시!A:A=1,ROW(종목별뉴스공시!A:A)),ROWS($A$1:A6))),"")</f>
        <v>아스테라시스</v>
      </c>
      <c r="AG34" s="61"/>
    </row>
    <row r="35" spans="1:33" x14ac:dyDescent="0.3">
      <c r="K35" s="78" t="str">
        <f>IFERROR(주요뉴스!$D4,"")</f>
        <v xml:space="preserve">MBN </v>
      </c>
      <c r="L35" s="78"/>
      <c r="M35" s="61" t="str">
        <f>IFERROR(주요뉴스!$A4,"")</f>
        <v>시중은행 가려면 20km…점점 넓어지는 '은행 사막'[경제기자M]</v>
      </c>
      <c r="N35" s="61"/>
      <c r="O35" s="61"/>
      <c r="P35" s="61"/>
      <c r="Q35" s="61"/>
      <c r="R35" s="65"/>
      <c r="S35" s="65"/>
      <c r="T35" s="65"/>
      <c r="U35" s="65"/>
      <c r="V35" s="65"/>
      <c r="W35" s="65"/>
      <c r="X35" s="65"/>
      <c r="Y35" s="65"/>
      <c r="Z35" s="71" t="str">
        <f>IF(주요뉴스!$B4="","",HYPERLINK(주요뉴스!$B4,"▶"))</f>
        <v>▶</v>
      </c>
      <c r="AA35" s="61"/>
      <c r="AB35" s="64" t="str">
        <f t="array" ref="AB35">IFERROR(INDEX(종목별뉴스공시!E:E, SMALL(IF(종목별뉴스공시!A:A=1,ROW(종목별뉴스공시!A:A)),ROWS($A$1:A7))),"")</f>
        <v>새해 한 달도 안 지났는데…불성실공시 상장사 속출</v>
      </c>
      <c r="AC35" s="65"/>
      <c r="AD35" s="65"/>
      <c r="AE35" s="66" t="str">
        <f t="array" ref="AE35">IFERROR(HYPERLINK(INDEX(종목별뉴스공시!D:D, SMALL(IF(종목별뉴스공시!A:A=1,ROW(종목별뉴스공시!A:A)),ROWS($A$1:A7))),"▶"),"")</f>
        <v>▶</v>
      </c>
      <c r="AF35" s="64" t="str">
        <f t="array" ref="AF35">IFERROR(INDEX(종목별뉴스공시!C:C, SMALL(IF(종목별뉴스공시!A:A=1,ROW(종목별뉴스공시!A:A)),ROWS($A$1:A7))),"")</f>
        <v>KS인더스트리</v>
      </c>
      <c r="AG35" s="61"/>
    </row>
    <row r="36" spans="1:33" x14ac:dyDescent="0.3">
      <c r="K36" s="78" t="str">
        <f>IFERROR(주요뉴스!$D5,"")</f>
        <v xml:space="preserve">MBN </v>
      </c>
      <c r="L36" s="78"/>
      <c r="M36" s="61" t="str">
        <f>IFERROR(주요뉴스!$A5,"")</f>
        <v>연휴에도 로또 사러 긴 줄…작년 판매액 6조 '역대 최대'</v>
      </c>
      <c r="N36" s="61"/>
      <c r="O36" s="61"/>
      <c r="P36" s="61"/>
      <c r="Q36" s="61"/>
      <c r="R36" s="65"/>
      <c r="S36" s="65"/>
      <c r="T36" s="65"/>
      <c r="U36" s="65"/>
      <c r="V36" s="65"/>
      <c r="W36" s="65"/>
      <c r="X36" s="65"/>
      <c r="Y36" s="65"/>
      <c r="Z36" s="71" t="str">
        <f>IF(주요뉴스!$B5="","",HYPERLINK(주요뉴스!$B5,"▶"))</f>
        <v>▶</v>
      </c>
      <c r="AA36" s="61"/>
      <c r="AB36" s="64" t="str">
        <f t="array" ref="AB36">IFERROR(INDEX(종목별뉴스공시!E:E, SMALL(IF(종목별뉴스공시!A:A=1,ROW(종목별뉴스공시!A:A)),ROWS($A$1:A8))),"")</f>
        <v/>
      </c>
      <c r="AC36" s="65"/>
      <c r="AD36" s="65"/>
      <c r="AE36" s="66" t="str">
        <f t="array" ref="AE36">IFERROR(HYPERLINK(INDEX(종목별뉴스공시!D:D, SMALL(IF(종목별뉴스공시!A:A=1,ROW(종목별뉴스공시!A:A)),ROWS($A$1:A8))),"▶"),"")</f>
        <v/>
      </c>
      <c r="AF36" s="64" t="str">
        <f t="array" ref="AF36">IFERROR(INDEX(종목별뉴스공시!C:C, SMALL(IF(종목별뉴스공시!A:A=1,ROW(종목별뉴스공시!A:A)),ROWS($A$1:A8))),"")</f>
        <v/>
      </c>
      <c r="AG36" s="61"/>
    </row>
    <row r="37" spans="1:33" x14ac:dyDescent="0.3">
      <c r="K37" s="78" t="str">
        <f>IFERROR(주요뉴스!$D6,"")</f>
        <v xml:space="preserve">MBN </v>
      </c>
      <c r="L37" s="78"/>
      <c r="M37" s="61" t="str">
        <f>IFERROR(주요뉴스!$A6,"")</f>
        <v>에어부산 화재 여객기 블랙박스 회수…"승무원 진술 중요"</v>
      </c>
      <c r="N37" s="61"/>
      <c r="O37" s="61"/>
      <c r="P37" s="61"/>
      <c r="Q37" s="61"/>
      <c r="R37" s="65"/>
      <c r="S37" s="65"/>
      <c r="T37" s="65"/>
      <c r="U37" s="65"/>
      <c r="V37" s="65"/>
      <c r="W37" s="65"/>
      <c r="X37" s="65"/>
      <c r="Y37" s="65"/>
      <c r="Z37" s="71" t="str">
        <f>IF(주요뉴스!$B6="","",HYPERLINK(주요뉴스!$B6,"▶"))</f>
        <v>▶</v>
      </c>
      <c r="AA37" s="61"/>
      <c r="AB37" s="64" t="str">
        <f t="array" ref="AB37">IFERROR(INDEX(종목별뉴스공시!E:E, SMALL(IF(종목별뉴스공시!A:A=1,ROW(종목별뉴스공시!A:A)),ROWS($A$1:A9))),"")</f>
        <v/>
      </c>
      <c r="AC37" s="65"/>
      <c r="AD37" s="65"/>
      <c r="AE37" s="66" t="str">
        <f t="array" ref="AE37">IFERROR(HYPERLINK(INDEX(종목별뉴스공시!D:D, SMALL(IF(종목별뉴스공시!A:A=1,ROW(종목별뉴스공시!A:A)),ROWS($A$1:A9))),"▶"),"")</f>
        <v/>
      </c>
      <c r="AF37" s="64" t="str">
        <f t="array" ref="AF37">IFERROR(INDEX(종목별뉴스공시!C:C, SMALL(IF(종목별뉴스공시!A:A=1,ROW(종목별뉴스공시!A:A)),ROWS($A$1:A9))),"")</f>
        <v/>
      </c>
      <c r="AG37" s="61"/>
    </row>
    <row r="38" spans="1:33" x14ac:dyDescent="0.3">
      <c r="A38" s="67"/>
      <c r="K38" s="78" t="str">
        <f>IFERROR(주요뉴스!$D7,"")</f>
        <v xml:space="preserve">매일경제 </v>
      </c>
      <c r="L38" s="78"/>
      <c r="M38" s="61" t="str">
        <f>IFERROR(주요뉴스!$A7,"")</f>
        <v>“미국 주식 한다던 삼촌, 연휴 내내 표정이”…딥시크 쇼크에 증시 휘청</v>
      </c>
      <c r="N38" s="61"/>
      <c r="O38" s="61"/>
      <c r="P38" s="61"/>
      <c r="Q38" s="61"/>
      <c r="R38" s="65"/>
      <c r="S38" s="65"/>
      <c r="T38" s="65"/>
      <c r="U38" s="65"/>
      <c r="V38" s="65"/>
      <c r="W38" s="65"/>
      <c r="X38" s="65"/>
      <c r="Y38" s="65"/>
      <c r="Z38" s="71" t="str">
        <f>IF(주요뉴스!$B7="","",HYPERLINK(주요뉴스!$B7,"▶"))</f>
        <v>▶</v>
      </c>
      <c r="AA38" s="61"/>
      <c r="AB38" s="64" t="str">
        <f t="array" ref="AB38">IFERROR(INDEX(종목별뉴스공시!E:E, SMALL(IF(종목별뉴스공시!A:A=1,ROW(종목별뉴스공시!A:A)),ROWS($A$1:A10))),"")</f>
        <v/>
      </c>
      <c r="AC38" s="65"/>
      <c r="AD38" s="65"/>
      <c r="AE38" s="66" t="str">
        <f t="array" ref="AE38">IFERROR(HYPERLINK(INDEX(종목별뉴스공시!D:D, SMALL(IF(종목별뉴스공시!A:A=1,ROW(종목별뉴스공시!A:A)),ROWS($A$1:A10))),"▶"),"")</f>
        <v/>
      </c>
      <c r="AF38" s="64" t="str">
        <f t="array" ref="AF38">IFERROR(INDEX(종목별뉴스공시!C:C, SMALL(IF(종목별뉴스공시!A:A=1,ROW(종목별뉴스공시!A:A)),ROWS($A$1:A10))),"")</f>
        <v/>
      </c>
      <c r="AG38" s="61"/>
    </row>
    <row r="39" spans="1:33" x14ac:dyDescent="0.3">
      <c r="A39" s="68"/>
      <c r="K39" s="78" t="str">
        <f>IFERROR(주요뉴스!$D8,"")</f>
        <v xml:space="preserve">파이낸셜뉴스 </v>
      </c>
      <c r="L39" s="78"/>
      <c r="M39" s="61" t="str">
        <f>IFERROR(주요뉴스!$A8,"")</f>
        <v>금리인하기 '회사채 흥행' 이어질까</v>
      </c>
      <c r="N39" s="61"/>
      <c r="O39" s="61"/>
      <c r="P39" s="61"/>
      <c r="Q39" s="61"/>
      <c r="R39" s="65"/>
      <c r="S39" s="65"/>
      <c r="T39" s="65"/>
      <c r="U39" s="65"/>
      <c r="V39" s="65"/>
      <c r="W39" s="65"/>
      <c r="X39" s="65"/>
      <c r="Y39" s="65"/>
      <c r="Z39" s="71" t="str">
        <f>IF(주요뉴스!$B8="","",HYPERLINK(주요뉴스!$B8,"▶"))</f>
        <v>▶</v>
      </c>
      <c r="AA39" s="61"/>
      <c r="AB39" s="64" t="str">
        <f t="array" ref="AB39">IFERROR(INDEX(종목별뉴스공시!E:E, SMALL(IF(종목별뉴스공시!A:A=1,ROW(종목별뉴스공시!A:A)),ROWS($A$1:A11))),"")</f>
        <v/>
      </c>
      <c r="AC39" s="65"/>
      <c r="AD39" s="65"/>
      <c r="AE39" s="66" t="str">
        <f t="array" ref="AE39">IFERROR(HYPERLINK(INDEX(종목별뉴스공시!D:D, SMALL(IF(종목별뉴스공시!A:A=1,ROW(종목별뉴스공시!A:A)),ROWS($A$1:A11))),"▶"),"")</f>
        <v/>
      </c>
      <c r="AF39" s="64" t="str">
        <f t="array" ref="AF39">IFERROR(INDEX(종목별뉴스공시!C:C, SMALL(IF(종목별뉴스공시!A:A=1,ROW(종목별뉴스공시!A:A)),ROWS($A$1:A11))),"")</f>
        <v/>
      </c>
      <c r="AG39" s="61"/>
    </row>
    <row r="40" spans="1:33" x14ac:dyDescent="0.3">
      <c r="A40" s="68"/>
      <c r="K40" s="78" t="str">
        <f>IFERROR(주요뉴스!$D9,"")</f>
        <v xml:space="preserve">파이낸셜뉴스 </v>
      </c>
      <c r="L40" s="78"/>
      <c r="M40" s="61" t="str">
        <f>IFERROR(주요뉴스!$A9,"")</f>
        <v>잘 나갔던 양매도 ETN, 성과 부진에 쇠락의 길</v>
      </c>
      <c r="N40" s="61"/>
      <c r="O40" s="61"/>
      <c r="P40" s="61"/>
      <c r="Q40" s="61"/>
      <c r="R40" s="65"/>
      <c r="S40" s="65"/>
      <c r="T40" s="65"/>
      <c r="U40" s="65"/>
      <c r="V40" s="65"/>
      <c r="W40" s="65"/>
      <c r="X40" s="65"/>
      <c r="Y40" s="65"/>
      <c r="Z40" s="71" t="str">
        <f>IF(주요뉴스!$B9="","",HYPERLINK(주요뉴스!$B9,"▶"))</f>
        <v>▶</v>
      </c>
      <c r="AA40" s="61"/>
      <c r="AB40" s="64" t="str">
        <f t="array" ref="AB40">IFERROR(INDEX(종목별뉴스공시!E:E, SMALL(IF(종목별뉴스공시!A:A=1,ROW(종목별뉴스공시!A:A)),ROWS($A$1:A12))),"")</f>
        <v/>
      </c>
      <c r="AC40" s="65"/>
      <c r="AD40" s="65"/>
      <c r="AE40" s="66" t="str">
        <f t="array" ref="AE40">IFERROR(HYPERLINK(INDEX(종목별뉴스공시!D:D, SMALL(IF(종목별뉴스공시!A:A=1,ROW(종목별뉴스공시!A:A)),ROWS($A$1:A12))),"▶"),"")</f>
        <v/>
      </c>
      <c r="AF40" s="64" t="str">
        <f t="array" ref="AF40">IFERROR(INDEX(종목별뉴스공시!C:C, SMALL(IF(종목별뉴스공시!A:A=1,ROW(종목별뉴스공시!A:A)),ROWS($A$1:A12))),"")</f>
        <v/>
      </c>
      <c r="AG40" s="61"/>
    </row>
    <row r="41" spans="1:33" x14ac:dyDescent="0.3">
      <c r="A41" s="68"/>
      <c r="K41" s="78" t="str">
        <f>IFERROR(주요뉴스!$D10,"")</f>
        <v xml:space="preserve">한국경제 </v>
      </c>
      <c r="L41" s="78"/>
      <c r="M41" s="61" t="str">
        <f>IFERROR(주요뉴스!$A10,"")</f>
        <v>작년에만 237% 급등…'벼락부자' 서학개미 3.9조 쓸어담았다</v>
      </c>
      <c r="N41" s="61"/>
      <c r="O41" s="61"/>
      <c r="P41" s="61"/>
      <c r="Q41" s="61"/>
      <c r="R41" s="65"/>
      <c r="S41" s="65"/>
      <c r="T41" s="65"/>
      <c r="U41" s="65"/>
      <c r="V41" s="65"/>
      <c r="W41" s="65"/>
      <c r="X41" s="65"/>
      <c r="Y41" s="65"/>
      <c r="Z41" s="71" t="str">
        <f>IF(주요뉴스!$B10="","",HYPERLINK(주요뉴스!$B10,"▶"))</f>
        <v>▶</v>
      </c>
      <c r="AA41" s="61"/>
      <c r="AB41" s="64" t="str">
        <f t="array" ref="AB41">IFERROR(INDEX(종목별뉴스공시!E:E, SMALL(IF(종목별뉴스공시!A:A=1,ROW(종목별뉴스공시!A:A)),ROWS($A$1:A13))),"")</f>
        <v/>
      </c>
      <c r="AC41" s="65"/>
      <c r="AD41" s="65"/>
      <c r="AE41" s="66" t="str">
        <f t="array" ref="AE41">IFERROR(HYPERLINK(INDEX(종목별뉴스공시!D:D, SMALL(IF(종목별뉴스공시!A:A=1,ROW(종목별뉴스공시!A:A)),ROWS($A$1:A13))),"▶"),"")</f>
        <v/>
      </c>
      <c r="AF41" s="64" t="str">
        <f t="array" ref="AF41">IFERROR(INDEX(종목별뉴스공시!C:C, SMALL(IF(종목별뉴스공시!A:A=1,ROW(종목별뉴스공시!A:A)),ROWS($A$1:A13))),"")</f>
        <v/>
      </c>
      <c r="AG41" s="61"/>
    </row>
    <row r="42" spans="1:33" x14ac:dyDescent="0.3">
      <c r="A42" s="68"/>
      <c r="K42" s="78" t="str">
        <f>IFERROR(주요뉴스!$D11,"")</f>
        <v xml:space="preserve">파이낸셜뉴스 </v>
      </c>
      <c r="L42" s="78"/>
      <c r="M42" s="61" t="str">
        <f>IFERROR(주요뉴스!$A11,"")</f>
        <v>AI·원전·우주 '트럼프 수혜주' 담는 외국인</v>
      </c>
      <c r="N42" s="61"/>
      <c r="O42" s="61"/>
      <c r="P42" s="61"/>
      <c r="Q42" s="61"/>
      <c r="R42" s="65"/>
      <c r="S42" s="65"/>
      <c r="T42" s="65"/>
      <c r="U42" s="65"/>
      <c r="V42" s="65"/>
      <c r="W42" s="65"/>
      <c r="X42" s="65"/>
      <c r="Y42" s="65"/>
      <c r="Z42" s="71" t="str">
        <f>IF(주요뉴스!$B11="","",HYPERLINK(주요뉴스!$B11,"▶"))</f>
        <v>▶</v>
      </c>
      <c r="AA42" s="61"/>
      <c r="AB42" s="64" t="str">
        <f t="array" ref="AB42">IFERROR(INDEX(종목별뉴스공시!E:E, SMALL(IF(종목별뉴스공시!A:A=1,ROW(종목별뉴스공시!A:A)),ROWS($A$1:A14))),"")</f>
        <v/>
      </c>
      <c r="AC42" s="65"/>
      <c r="AD42" s="65"/>
      <c r="AE42" s="66" t="str">
        <f t="array" ref="AE42">IFERROR(HYPERLINK(INDEX(종목별뉴스공시!D:D, SMALL(IF(종목별뉴스공시!A:A=1,ROW(종목별뉴스공시!A:A)),ROWS($A$1:A14))),"▶"),"")</f>
        <v/>
      </c>
      <c r="AF42" s="64" t="str">
        <f t="array" ref="AF42">IFERROR(INDEX(종목별뉴스공시!C:C, SMALL(IF(종목별뉴스공시!A:A=1,ROW(종목별뉴스공시!A:A)),ROWS($A$1:A14))),"")</f>
        <v/>
      </c>
      <c r="AG42" s="61"/>
    </row>
    <row r="43" spans="1:33" s="60" customFormat="1" x14ac:dyDescent="0.3">
      <c r="A43" s="36"/>
      <c r="B43" s="36"/>
      <c r="C43" s="36"/>
      <c r="D43" s="36"/>
      <c r="E43" s="36"/>
      <c r="F43" s="36"/>
      <c r="G43" s="36"/>
      <c r="H43" s="36"/>
      <c r="I43" s="36"/>
      <c r="J43" s="36"/>
      <c r="K43" s="78" t="str">
        <f>IFERROR(주요뉴스!$D12,"")</f>
        <v xml:space="preserve">한국경제 </v>
      </c>
      <c r="L43" s="78"/>
      <c r="M43" s="61" t="str">
        <f>IFERROR(주요뉴스!$A12,"")</f>
        <v>K푸드에 바이오까지…오리온 '리가켐 효과' 볼까</v>
      </c>
      <c r="N43" s="61"/>
      <c r="O43" s="61"/>
      <c r="P43" s="61"/>
      <c r="Q43" s="61"/>
      <c r="R43" s="65"/>
      <c r="S43" s="65"/>
      <c r="T43" s="65"/>
      <c r="U43" s="65"/>
      <c r="V43" s="65"/>
      <c r="W43" s="65"/>
      <c r="X43" s="65"/>
      <c r="Y43" s="65"/>
      <c r="Z43" s="71" t="str">
        <f>IF(주요뉴스!$B12="","",HYPERLINK(주요뉴스!$B12,"▶"))</f>
        <v>▶</v>
      </c>
      <c r="AA43" s="61"/>
      <c r="AB43" s="64" t="str">
        <f t="array" ref="AB43">IFERROR(INDEX(종목별뉴스공시!E:E, SMALL(IF(종목별뉴스공시!A:A=1,ROW(종목별뉴스공시!A:A)),ROWS($A$1:A15))),"")</f>
        <v/>
      </c>
      <c r="AC43" s="65"/>
      <c r="AD43" s="65"/>
      <c r="AE43" s="66" t="str">
        <f t="array" ref="AE43">IFERROR(HYPERLINK(INDEX(종목별뉴스공시!D:D, SMALL(IF(종목별뉴스공시!A:A=1,ROW(종목별뉴스공시!A:A)),ROWS($A$1:A15))),"▶"),"")</f>
        <v/>
      </c>
      <c r="AF43" s="64" t="str">
        <f t="array" ref="AF43">IFERROR(INDEX(종목별뉴스공시!C:C, SMALL(IF(종목별뉴스공시!A:A=1,ROW(종목별뉴스공시!A:A)),ROWS($A$1:A15))),"")</f>
        <v/>
      </c>
      <c r="AG43" s="61"/>
    </row>
    <row r="44" spans="1:33" x14ac:dyDescent="0.3">
      <c r="K44" s="78" t="str">
        <f>IFERROR(주요뉴스!$D13,"")</f>
        <v xml:space="preserve">파이낸셜뉴스 </v>
      </c>
      <c r="L44" s="78"/>
      <c r="M44" s="61" t="str">
        <f>IFERROR(주요뉴스!$A13,"")</f>
        <v>2월 공모주 큰 장 열린다… 13곳 출격 '옥석 가리기' 심화</v>
      </c>
      <c r="N44" s="61"/>
      <c r="O44" s="61"/>
      <c r="P44" s="61"/>
      <c r="Q44" s="61"/>
      <c r="R44" s="65"/>
      <c r="S44" s="65"/>
      <c r="T44" s="65"/>
      <c r="U44" s="65"/>
      <c r="V44" s="65"/>
      <c r="W44" s="65"/>
      <c r="X44" s="65"/>
      <c r="Y44" s="65"/>
      <c r="Z44" s="71" t="str">
        <f>IF(주요뉴스!$B13="","",HYPERLINK(주요뉴스!$B13,"▶"))</f>
        <v>▶</v>
      </c>
      <c r="AA44" s="61"/>
      <c r="AB44" s="64" t="str">
        <f t="array" ref="AB44">IFERROR(INDEX(종목별뉴스공시!E:E, SMALL(IF(종목별뉴스공시!A:A=1,ROW(종목별뉴스공시!A:A)),ROWS($A$1:A16))),"")</f>
        <v/>
      </c>
      <c r="AC44" s="65"/>
      <c r="AD44" s="65"/>
      <c r="AE44" s="66" t="str">
        <f t="array" ref="AE44">IFERROR(HYPERLINK(INDEX(종목별뉴스공시!D:D, SMALL(IF(종목별뉴스공시!A:A=1,ROW(종목별뉴스공시!A:A)),ROWS($A$1:A16))),"▶"),"")</f>
        <v/>
      </c>
      <c r="AF44" s="64" t="str">
        <f t="array" ref="AF44">IFERROR(INDEX(종목별뉴스공시!C:C, SMALL(IF(종목별뉴스공시!A:A=1,ROW(종목별뉴스공시!A:A)),ROWS($A$1:A16))),"")</f>
        <v/>
      </c>
      <c r="AG44" s="61"/>
    </row>
    <row r="45" spans="1:33" x14ac:dyDescent="0.3">
      <c r="K45" s="78" t="str">
        <f>IFERROR(주요뉴스!$D14,"")</f>
        <v xml:space="preserve">한국경제 </v>
      </c>
      <c r="L45" s="78"/>
      <c r="M45" s="61" t="str">
        <f>IFERROR(주요뉴스!$A14,"")</f>
        <v>반도체주 '딥시크' 충격…"中사업 소부장株엔 기회"</v>
      </c>
      <c r="N45" s="61"/>
      <c r="O45" s="61"/>
      <c r="P45" s="61"/>
      <c r="Q45" s="61"/>
      <c r="R45" s="65"/>
      <c r="S45" s="65"/>
      <c r="T45" s="65"/>
      <c r="U45" s="65"/>
      <c r="V45" s="65"/>
      <c r="W45" s="65"/>
      <c r="X45" s="65"/>
      <c r="Y45" s="65"/>
      <c r="Z45" s="71" t="str">
        <f>IF(주요뉴스!$B14="","",HYPERLINK(주요뉴스!$B14,"▶"))</f>
        <v>▶</v>
      </c>
      <c r="AA45" s="61"/>
      <c r="AB45" s="64" t="str">
        <f t="array" ref="AB45">IFERROR(INDEX(종목별뉴스공시!E:E, SMALL(IF(종목별뉴스공시!A:A=1,ROW(종목별뉴스공시!A:A)),ROWS($A$1:A17))),"")</f>
        <v/>
      </c>
      <c r="AC45" s="65"/>
      <c r="AD45" s="65"/>
      <c r="AE45" s="66" t="str">
        <f t="array" ref="AE45">IFERROR(HYPERLINK(INDEX(종목별뉴스공시!D:D, SMALL(IF(종목별뉴스공시!A:A=1,ROW(종목별뉴스공시!A:A)),ROWS($A$1:A17))),"▶"),"")</f>
        <v/>
      </c>
      <c r="AF45" s="64" t="str">
        <f t="array" ref="AF45">IFERROR(INDEX(종목별뉴스공시!C:C, SMALL(IF(종목별뉴스공시!A:A=1,ROW(종목별뉴스공시!A:A)),ROWS($A$1:A17))),"")</f>
        <v/>
      </c>
      <c r="AG45" s="61"/>
    </row>
    <row r="46" spans="1:33" ht="18" customHeight="1" x14ac:dyDescent="0.3">
      <c r="K46" s="78" t="str">
        <f>IFERROR(주요뉴스!$D15,"")</f>
        <v xml:space="preserve">한국경제 </v>
      </c>
      <c r="L46" s="78"/>
      <c r="M46" s="61" t="str">
        <f>IFERROR(주요뉴스!$A15,"")</f>
        <v>中, 명절에도 술 안마시나…맥주株 '비실'</v>
      </c>
      <c r="N46" s="61"/>
      <c r="O46" s="61"/>
      <c r="P46" s="61"/>
      <c r="Q46" s="61"/>
      <c r="R46" s="65"/>
      <c r="S46" s="65"/>
      <c r="T46" s="65"/>
      <c r="U46" s="65"/>
      <c r="V46" s="65"/>
      <c r="W46" s="65"/>
      <c r="X46" s="65"/>
      <c r="Y46" s="65"/>
      <c r="Z46" s="71" t="str">
        <f>IF(주요뉴스!$B15="","",HYPERLINK(주요뉴스!$B15,"▶"))</f>
        <v>▶</v>
      </c>
      <c r="AA46" s="61"/>
      <c r="AB46" s="64" t="str">
        <f t="array" ref="AB46">IFERROR(INDEX(종목별뉴스공시!E:E, SMALL(IF(종목별뉴스공시!A:A=1,ROW(종목별뉴스공시!A:A)),ROWS($A$1:A18))),"")</f>
        <v/>
      </c>
      <c r="AC46" s="65"/>
      <c r="AD46" s="65"/>
      <c r="AE46" s="66" t="str">
        <f t="array" ref="AE46">IFERROR(HYPERLINK(INDEX(종목별뉴스공시!D:D, SMALL(IF(종목별뉴스공시!A:A=1,ROW(종목별뉴스공시!A:A)),ROWS($A$1:A18))),"▶"),"")</f>
        <v/>
      </c>
      <c r="AF46" s="64" t="str">
        <f t="array" ref="AF46">IFERROR(INDEX(종목별뉴스공시!C:C, SMALL(IF(종목별뉴스공시!A:A=1,ROW(종목별뉴스공시!A:A)),ROWS($A$1:A18))),"")</f>
        <v/>
      </c>
      <c r="AG46" s="61"/>
    </row>
    <row r="47" spans="1:33" x14ac:dyDescent="0.3">
      <c r="K47" s="78" t="str">
        <f>IFERROR(주요뉴스!$D16,"")</f>
        <v xml:space="preserve">한국경제 </v>
      </c>
      <c r="L47" s="78"/>
      <c r="M47" s="61" t="str">
        <f>IFERROR(주요뉴스!$A16,"")</f>
        <v>"돈 보인다" 분위기 '好好'…증시 데뷔 노리는 '핀테크 맏형들'</v>
      </c>
      <c r="N47" s="61"/>
      <c r="O47" s="61"/>
      <c r="P47" s="61"/>
      <c r="Q47" s="61"/>
      <c r="R47" s="65"/>
      <c r="S47" s="65"/>
      <c r="T47" s="65"/>
      <c r="U47" s="65"/>
      <c r="V47" s="65"/>
      <c r="W47" s="65"/>
      <c r="X47" s="65"/>
      <c r="Y47" s="65"/>
      <c r="Z47" s="71" t="str">
        <f>IF(주요뉴스!$B16="","",HYPERLINK(주요뉴스!$B16,"▶"))</f>
        <v>▶</v>
      </c>
      <c r="AA47" s="61"/>
      <c r="AB47" s="64" t="str">
        <f t="array" ref="AB47">IFERROR(INDEX(종목별뉴스공시!E:E, SMALL(IF(종목별뉴스공시!A:A=1,ROW(종목별뉴스공시!A:A)),ROWS($A$1:A19))),"")</f>
        <v/>
      </c>
      <c r="AC47" s="65"/>
      <c r="AD47" s="65"/>
      <c r="AE47" s="66" t="str">
        <f t="array" ref="AE47">IFERROR(HYPERLINK(INDEX(종목별뉴스공시!D:D, SMALL(IF(종목별뉴스공시!A:A=1,ROW(종목별뉴스공시!A:A)),ROWS($A$1:A19))),"▶"),"")</f>
        <v/>
      </c>
      <c r="AF47" s="64" t="str">
        <f t="array" ref="AF47">IFERROR(INDEX(종목별뉴스공시!C:C, SMALL(IF(종목별뉴스공시!A:A=1,ROW(종목별뉴스공시!A:A)),ROWS($A$1:A19))),"")</f>
        <v/>
      </c>
      <c r="AG47" s="61"/>
    </row>
    <row r="48" spans="1:33" x14ac:dyDescent="0.3">
      <c r="K48" s="78" t="str">
        <f>IFERROR(주요뉴스!$D17,"")</f>
        <v xml:space="preserve">서울경제 </v>
      </c>
      <c r="L48" s="78"/>
      <c r="M48" s="61" t="str">
        <f>IFERROR(주요뉴스!$A17,"")</f>
        <v>출혈경쟁' 과했나…운용사 순익 4년來 최저</v>
      </c>
      <c r="N48" s="61"/>
      <c r="O48" s="61"/>
      <c r="P48" s="61"/>
      <c r="Q48" s="61"/>
      <c r="R48" s="61"/>
      <c r="S48" s="61"/>
      <c r="T48" s="61"/>
      <c r="U48" s="61"/>
      <c r="V48" s="61"/>
      <c r="W48" s="61"/>
      <c r="X48" s="61"/>
      <c r="Y48" s="61"/>
      <c r="Z48" s="71" t="str">
        <f>IF(주요뉴스!$B17="","",HYPERLINK(주요뉴스!$B17,"▶"))</f>
        <v>▶</v>
      </c>
      <c r="AA48" s="61"/>
      <c r="AB48" s="64" t="str">
        <f t="array" ref="AB48">IFERROR(INDEX(종목별뉴스공시!E:E, SMALL(IF(종목별뉴스공시!A:A=1,ROW(종목별뉴스공시!A:A)),ROWS($A$1:A20))),"")</f>
        <v/>
      </c>
      <c r="AC48" s="65"/>
      <c r="AD48" s="65"/>
      <c r="AE48" s="66" t="str">
        <f t="array" ref="AE48">IFERROR(HYPERLINK(INDEX(종목별뉴스공시!D:D, SMALL(IF(종목별뉴스공시!A:A=1,ROW(종목별뉴스공시!A:A)),ROWS($A$1:A20))),"▶"),"")</f>
        <v/>
      </c>
      <c r="AF48" s="64" t="str">
        <f t="array" ref="AF48">IFERROR(INDEX(종목별뉴스공시!C:C, SMALL(IF(종목별뉴스공시!A:A=1,ROW(종목별뉴스공시!A:A)),ROWS($A$1:A20))),"")</f>
        <v/>
      </c>
      <c r="AG48" s="61"/>
    </row>
    <row r="49" spans="31:31" x14ac:dyDescent="0.3">
      <c r="AE49" s="69"/>
    </row>
    <row r="51" spans="31:31" ht="19.149999999999999" customHeight="1" x14ac:dyDescent="0.3"/>
  </sheetData>
  <mergeCells count="44">
    <mergeCell ref="K38:L38"/>
    <mergeCell ref="K39:L39"/>
    <mergeCell ref="K48:L48"/>
    <mergeCell ref="K43:L43"/>
    <mergeCell ref="K47:L47"/>
    <mergeCell ref="K46:L46"/>
    <mergeCell ref="K44:L44"/>
    <mergeCell ref="K45:L45"/>
    <mergeCell ref="K40:L40"/>
    <mergeCell ref="K41:L41"/>
    <mergeCell ref="K42:L42"/>
    <mergeCell ref="B3:C3"/>
    <mergeCell ref="AC4:AF4"/>
    <mergeCell ref="E3:F3"/>
    <mergeCell ref="H3:I3"/>
    <mergeCell ref="B21:C21"/>
    <mergeCell ref="E21:F21"/>
    <mergeCell ref="H21:I21"/>
    <mergeCell ref="B9:C9"/>
    <mergeCell ref="E9:F9"/>
    <mergeCell ref="H9:I9"/>
    <mergeCell ref="E15:F15"/>
    <mergeCell ref="H15:I15"/>
    <mergeCell ref="B15:C15"/>
    <mergeCell ref="AE16:AF16"/>
    <mergeCell ref="K3:Z3"/>
    <mergeCell ref="AB3:AF3"/>
    <mergeCell ref="L15:L24"/>
    <mergeCell ref="L5:L14"/>
    <mergeCell ref="AE23:AF23"/>
    <mergeCell ref="AB27:AF27"/>
    <mergeCell ref="AB15:AD15"/>
    <mergeCell ref="AE24:AF25"/>
    <mergeCell ref="AB16:AD16"/>
    <mergeCell ref="B27:I27"/>
    <mergeCell ref="K32:L32"/>
    <mergeCell ref="K33:L33"/>
    <mergeCell ref="K37:L37"/>
    <mergeCell ref="K36:L36"/>
    <mergeCell ref="K35:L35"/>
    <mergeCell ref="K34:L34"/>
    <mergeCell ref="K27:Z27"/>
    <mergeCell ref="M32:Q32"/>
    <mergeCell ref="K28:Z31"/>
  </mergeCells>
  <phoneticPr fontId="1" type="noConversion"/>
  <dataValidations count="1">
    <dataValidation type="list" allowBlank="1" showInputMessage="1" showErrorMessage="1" sqref="AC4:AF4" xr:uid="{C7EF9015-2813-4AA2-90D5-46E233F4CB5C}">
      <formula1>$N$5:$N$24</formula1>
    </dataValidation>
  </dataValidations>
  <pageMargins left="0.7" right="0.7" top="0.75" bottom="0.75" header="0.3" footer="0.3"/>
  <pageSetup paperSize="9" orientation="portrait" horizontalDpi="4294967292" r:id="rId1"/>
  <drawing r:id="rId2"/>
  <legacyDrawing r:id="rId3"/>
  <pictur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E79F4-DF2B-4028-9A72-0EFCD91B3155}">
  <sheetPr codeName="Sheet1"/>
  <dimension ref="A1:N200"/>
  <sheetViews>
    <sheetView zoomScaleNormal="100" workbookViewId="0">
      <pane xSplit="2" ySplit="1" topLeftCell="C2" activePane="bottomRight" state="frozen"/>
      <selection pane="topRight" activeCell="C1" sqref="C1"/>
      <selection pane="bottomLeft" activeCell="A2" sqref="A2"/>
      <selection pane="bottomRight" activeCell="N1" sqref="N1"/>
    </sheetView>
  </sheetViews>
  <sheetFormatPr defaultRowHeight="16.5" x14ac:dyDescent="0.3"/>
  <cols>
    <col min="1" max="1" width="5.25" style="6" customWidth="1"/>
    <col min="2" max="2" width="30.625" style="8" customWidth="1"/>
    <col min="3" max="3" width="0.875" style="28" customWidth="1"/>
    <col min="4" max="6" width="12.5" style="10" customWidth="1"/>
    <col min="7" max="7" width="13.75" style="10" customWidth="1"/>
    <col min="8" max="9" width="13.125" style="10" customWidth="1"/>
    <col min="10" max="10" width="10.625" style="10" bestFit="1" customWidth="1"/>
    <col min="11" max="13" width="8.625" style="10" customWidth="1"/>
    <col min="14" max="14" width="9" style="6"/>
    <col min="15" max="16384" width="9" style="8"/>
  </cols>
  <sheetData>
    <row r="1" spans="1:14" s="1" customFormat="1" ht="17.25" thickBot="1" x14ac:dyDescent="0.35">
      <c r="A1" s="13" t="s">
        <v>59</v>
      </c>
      <c r="B1" s="13" t="s">
        <v>4</v>
      </c>
      <c r="C1" s="21" t="s">
        <v>77</v>
      </c>
      <c r="D1" s="13" t="s">
        <v>43</v>
      </c>
      <c r="E1" s="13" t="s">
        <v>60</v>
      </c>
      <c r="F1" s="13" t="s">
        <v>61</v>
      </c>
      <c r="G1" s="13" t="s">
        <v>62</v>
      </c>
      <c r="H1" s="13" t="s">
        <v>63</v>
      </c>
      <c r="I1" s="13" t="s">
        <v>64</v>
      </c>
      <c r="J1" s="13" t="s">
        <v>65</v>
      </c>
      <c r="K1" s="13" t="s">
        <v>66</v>
      </c>
      <c r="L1" s="13" t="s">
        <v>67</v>
      </c>
      <c r="M1" s="13" t="s">
        <v>68</v>
      </c>
      <c r="N1" s="13" t="s">
        <v>39</v>
      </c>
    </row>
    <row r="2" spans="1:14" ht="17.25" thickTop="1" x14ac:dyDescent="0.3">
      <c r="A2" s="6">
        <v>1</v>
      </c>
      <c r="B2" s="8" t="s">
        <v>480</v>
      </c>
      <c r="C2" s="27" t="s">
        <v>481</v>
      </c>
      <c r="D2" s="9">
        <v>4860</v>
      </c>
      <c r="E2" s="30" t="s">
        <v>482</v>
      </c>
      <c r="F2" s="29">
        <v>0.29949999999999999</v>
      </c>
      <c r="G2" s="9">
        <v>9318716</v>
      </c>
      <c r="H2" s="9">
        <v>1480</v>
      </c>
      <c r="I2" s="10">
        <v>593</v>
      </c>
      <c r="J2" s="9">
        <v>1.4</v>
      </c>
      <c r="K2" s="10">
        <v>3.96</v>
      </c>
      <c r="L2" s="10">
        <v>15.26</v>
      </c>
      <c r="M2" s="10">
        <v>0.41</v>
      </c>
      <c r="N2" s="7" t="str">
        <f>IF(ISBLANK($C2),"",HYPERLINK($C2,"▶"))</f>
        <v>▶</v>
      </c>
    </row>
    <row r="3" spans="1:14" x14ac:dyDescent="0.3">
      <c r="A3" s="6">
        <v>2</v>
      </c>
      <c r="B3" s="8" t="s">
        <v>483</v>
      </c>
      <c r="C3" s="27" t="s">
        <v>484</v>
      </c>
      <c r="D3" s="9">
        <v>40900</v>
      </c>
      <c r="E3" s="30" t="s">
        <v>485</v>
      </c>
      <c r="F3" s="29">
        <v>0.28010000000000002</v>
      </c>
      <c r="G3" s="9">
        <v>13176595</v>
      </c>
      <c r="H3" s="9">
        <v>25868</v>
      </c>
      <c r="I3" s="10">
        <v>622</v>
      </c>
      <c r="J3" s="9">
        <v>12.98</v>
      </c>
      <c r="K3" s="10">
        <v>41.48</v>
      </c>
      <c r="L3" s="10">
        <v>19.510000000000002</v>
      </c>
      <c r="M3" s="10">
        <v>8.33</v>
      </c>
      <c r="N3" s="7" t="str">
        <f t="shared" ref="N3:N66" si="0">IF(ISBLANK($C3),"",HYPERLINK($C3,"▶"))</f>
        <v>▶</v>
      </c>
    </row>
    <row r="4" spans="1:14" x14ac:dyDescent="0.3">
      <c r="A4" s="6">
        <v>3</v>
      </c>
      <c r="B4" s="8" t="s">
        <v>486</v>
      </c>
      <c r="C4" s="27" t="s">
        <v>487</v>
      </c>
      <c r="D4" s="9">
        <v>1501</v>
      </c>
      <c r="E4" s="30" t="s">
        <v>488</v>
      </c>
      <c r="F4" s="29">
        <v>0.21049999999999999</v>
      </c>
      <c r="G4" s="9">
        <v>20435656</v>
      </c>
      <c r="H4" s="9">
        <v>1359</v>
      </c>
      <c r="I4" s="9">
        <v>65</v>
      </c>
      <c r="J4" s="9">
        <v>1.25</v>
      </c>
      <c r="K4" s="9">
        <v>46.91</v>
      </c>
      <c r="L4" s="10">
        <v>1.31</v>
      </c>
      <c r="M4" s="10">
        <v>0.44</v>
      </c>
      <c r="N4" s="7" t="str">
        <f t="shared" si="0"/>
        <v>▶</v>
      </c>
    </row>
    <row r="5" spans="1:14" x14ac:dyDescent="0.3">
      <c r="A5" s="6">
        <v>4</v>
      </c>
      <c r="B5" s="8" t="s">
        <v>489</v>
      </c>
      <c r="C5" s="27" t="s">
        <v>490</v>
      </c>
      <c r="D5" s="9">
        <v>1455</v>
      </c>
      <c r="E5" s="30" t="s">
        <v>491</v>
      </c>
      <c r="F5" s="29">
        <v>0.1439</v>
      </c>
      <c r="G5" s="9">
        <v>63955316</v>
      </c>
      <c r="H5" s="9">
        <v>1725</v>
      </c>
      <c r="I5" s="9">
        <v>-6</v>
      </c>
      <c r="J5" s="9">
        <v>0.71</v>
      </c>
      <c r="K5" s="9">
        <v>51.96</v>
      </c>
      <c r="L5" s="10">
        <v>16.45</v>
      </c>
      <c r="M5" s="10">
        <v>2.2200000000000002</v>
      </c>
      <c r="N5" s="7" t="str">
        <f t="shared" si="0"/>
        <v>▶</v>
      </c>
    </row>
    <row r="6" spans="1:14" x14ac:dyDescent="0.3">
      <c r="A6" s="6">
        <v>5</v>
      </c>
      <c r="B6" s="8" t="s">
        <v>492</v>
      </c>
      <c r="C6" s="27" t="s">
        <v>493</v>
      </c>
      <c r="D6" s="9">
        <v>30400</v>
      </c>
      <c r="E6" s="30" t="s">
        <v>494</v>
      </c>
      <c r="F6" s="29">
        <v>0.1343</v>
      </c>
      <c r="G6" s="9">
        <v>1436474</v>
      </c>
      <c r="H6" s="9">
        <v>6287</v>
      </c>
      <c r="I6" s="9">
        <v>208</v>
      </c>
      <c r="J6" s="9">
        <v>1.03</v>
      </c>
      <c r="K6" s="9">
        <v>48.72</v>
      </c>
      <c r="L6" s="10">
        <v>8.49</v>
      </c>
      <c r="M6" s="10">
        <v>2.11</v>
      </c>
      <c r="N6" s="7" t="str">
        <f t="shared" si="0"/>
        <v>▶</v>
      </c>
    </row>
    <row r="7" spans="1:14" x14ac:dyDescent="0.3">
      <c r="A7" s="6">
        <v>6</v>
      </c>
      <c r="B7" s="8" t="s">
        <v>495</v>
      </c>
      <c r="C7" s="27" t="s">
        <v>496</v>
      </c>
      <c r="D7" s="9">
        <v>58000</v>
      </c>
      <c r="E7" s="30" t="s">
        <v>497</v>
      </c>
      <c r="F7" s="29">
        <v>0.13059999999999999</v>
      </c>
      <c r="G7" s="9">
        <v>384910</v>
      </c>
      <c r="H7" s="9">
        <v>5309</v>
      </c>
      <c r="I7" s="9">
        <v>215</v>
      </c>
      <c r="J7" s="9">
        <v>0.73</v>
      </c>
      <c r="K7" s="9">
        <v>155.5</v>
      </c>
      <c r="L7" s="10">
        <v>7.93</v>
      </c>
      <c r="M7" s="10">
        <v>6.11</v>
      </c>
      <c r="N7" s="7" t="str">
        <f t="shared" si="0"/>
        <v>▶</v>
      </c>
    </row>
    <row r="8" spans="1:14" x14ac:dyDescent="0.3">
      <c r="A8" s="6">
        <v>7</v>
      </c>
      <c r="B8" s="8" t="s">
        <v>498</v>
      </c>
      <c r="C8" s="27" t="s">
        <v>499</v>
      </c>
      <c r="D8" s="9">
        <v>845000</v>
      </c>
      <c r="E8" s="30" t="s">
        <v>500</v>
      </c>
      <c r="F8" s="29">
        <v>0.1162</v>
      </c>
      <c r="G8" s="9">
        <v>98516</v>
      </c>
      <c r="H8" s="9">
        <v>174943</v>
      </c>
      <c r="I8" s="9">
        <v>6599</v>
      </c>
      <c r="J8" s="9">
        <v>12.72</v>
      </c>
      <c r="K8" s="9">
        <v>27.95</v>
      </c>
      <c r="L8" s="10">
        <v>5.72</v>
      </c>
      <c r="M8" s="10">
        <v>1.86</v>
      </c>
      <c r="N8" s="7" t="str">
        <f t="shared" si="0"/>
        <v>▶</v>
      </c>
    </row>
    <row r="9" spans="1:14" x14ac:dyDescent="0.3">
      <c r="A9" s="6">
        <v>8</v>
      </c>
      <c r="B9" s="8" t="s">
        <v>501</v>
      </c>
      <c r="C9" s="27" t="s">
        <v>502</v>
      </c>
      <c r="D9" s="9">
        <v>20000</v>
      </c>
      <c r="E9" s="30" t="s">
        <v>503</v>
      </c>
      <c r="F9" s="29">
        <v>0.1111</v>
      </c>
      <c r="G9" s="9">
        <v>3065755</v>
      </c>
      <c r="H9" s="9">
        <v>9883</v>
      </c>
      <c r="I9" s="9">
        <v>237</v>
      </c>
      <c r="J9" s="9">
        <v>11.45</v>
      </c>
      <c r="K9" s="9">
        <v>40.49</v>
      </c>
      <c r="L9" s="10">
        <v>2.95</v>
      </c>
      <c r="M9" s="10">
        <v>1.18</v>
      </c>
      <c r="N9" s="7" t="str">
        <f t="shared" si="0"/>
        <v>▶</v>
      </c>
    </row>
    <row r="10" spans="1:14" x14ac:dyDescent="0.3">
      <c r="A10" s="6">
        <v>9</v>
      </c>
      <c r="B10" s="8" t="s">
        <v>504</v>
      </c>
      <c r="C10" s="27" t="s">
        <v>505</v>
      </c>
      <c r="D10" s="9">
        <v>36250</v>
      </c>
      <c r="E10" s="30" t="s">
        <v>506</v>
      </c>
      <c r="F10" s="29">
        <v>0.1052</v>
      </c>
      <c r="G10" s="9">
        <v>4054907</v>
      </c>
      <c r="H10" s="9">
        <v>17286</v>
      </c>
      <c r="I10" s="9">
        <v>608</v>
      </c>
      <c r="J10" s="9">
        <v>8.17</v>
      </c>
      <c r="K10" s="9">
        <v>40.64</v>
      </c>
      <c r="L10" s="10">
        <v>9.65</v>
      </c>
      <c r="M10" s="10">
        <v>3.5</v>
      </c>
      <c r="N10" s="7" t="str">
        <f t="shared" si="0"/>
        <v>▶</v>
      </c>
    </row>
    <row r="11" spans="1:14" x14ac:dyDescent="0.3">
      <c r="A11" s="6">
        <v>10</v>
      </c>
      <c r="B11" s="8" t="s">
        <v>507</v>
      </c>
      <c r="C11" s="27" t="s">
        <v>508</v>
      </c>
      <c r="D11" s="9">
        <v>56700</v>
      </c>
      <c r="E11" s="30" t="s">
        <v>509</v>
      </c>
      <c r="F11" s="29">
        <v>0.10100000000000001</v>
      </c>
      <c r="G11" s="9">
        <v>10224370</v>
      </c>
      <c r="H11" s="9">
        <v>173736</v>
      </c>
      <c r="I11" s="9">
        <v>-1965</v>
      </c>
      <c r="J11" s="9">
        <v>19.34</v>
      </c>
      <c r="K11" s="9">
        <v>70.88</v>
      </c>
      <c r="L11" s="10">
        <v>6.33</v>
      </c>
      <c r="M11" s="10">
        <v>4.16</v>
      </c>
      <c r="N11" s="7" t="str">
        <f t="shared" si="0"/>
        <v>▶</v>
      </c>
    </row>
    <row r="12" spans="1:14" x14ac:dyDescent="0.3">
      <c r="A12" s="6">
        <v>11</v>
      </c>
      <c r="B12" s="8" t="s">
        <v>510</v>
      </c>
      <c r="C12" s="27" t="s">
        <v>511</v>
      </c>
      <c r="D12" s="9">
        <v>23500</v>
      </c>
      <c r="E12" s="30" t="s">
        <v>512</v>
      </c>
      <c r="F12" s="29">
        <v>9.5600000000000004E-2</v>
      </c>
      <c r="G12" s="9">
        <v>334682</v>
      </c>
      <c r="H12" s="9">
        <v>7814</v>
      </c>
      <c r="I12" s="9">
        <v>416</v>
      </c>
      <c r="J12" s="9">
        <v>6.56</v>
      </c>
      <c r="K12" s="9">
        <v>8.35</v>
      </c>
      <c r="L12" s="10">
        <v>7.29</v>
      </c>
      <c r="M12" s="10">
        <v>0.69</v>
      </c>
      <c r="N12" s="7" t="str">
        <f t="shared" si="0"/>
        <v>▶</v>
      </c>
    </row>
    <row r="13" spans="1:14" x14ac:dyDescent="0.3">
      <c r="A13" s="6">
        <v>12</v>
      </c>
      <c r="B13" s="8" t="s">
        <v>513</v>
      </c>
      <c r="C13" s="27" t="s">
        <v>514</v>
      </c>
      <c r="D13" s="9">
        <v>6710</v>
      </c>
      <c r="E13" s="30" t="s">
        <v>515</v>
      </c>
      <c r="F13" s="29">
        <v>9.4600000000000004E-2</v>
      </c>
      <c r="G13" s="9">
        <v>4058535</v>
      </c>
      <c r="H13" s="9">
        <v>1525</v>
      </c>
      <c r="I13" s="9">
        <v>-560</v>
      </c>
      <c r="J13" s="9">
        <v>1.81</v>
      </c>
      <c r="K13" s="9">
        <v>-2.4</v>
      </c>
      <c r="L13" s="10">
        <v>-13.5</v>
      </c>
      <c r="M13" s="10">
        <v>1.18</v>
      </c>
      <c r="N13" s="7" t="str">
        <f t="shared" si="0"/>
        <v>▶</v>
      </c>
    </row>
    <row r="14" spans="1:14" x14ac:dyDescent="0.3">
      <c r="A14" s="6">
        <v>13</v>
      </c>
      <c r="B14" s="8" t="s">
        <v>516</v>
      </c>
      <c r="C14" s="27" t="s">
        <v>517</v>
      </c>
      <c r="D14" s="9">
        <v>445000</v>
      </c>
      <c r="E14" s="30" t="s">
        <v>518</v>
      </c>
      <c r="F14" s="29">
        <v>8.9399999999999993E-2</v>
      </c>
      <c r="G14" s="9">
        <v>656945</v>
      </c>
      <c r="H14" s="9">
        <v>160410</v>
      </c>
      <c r="I14" s="9">
        <v>3152</v>
      </c>
      <c r="J14" s="9">
        <v>35.630000000000003</v>
      </c>
      <c r="K14" s="9">
        <v>31.38</v>
      </c>
      <c r="L14" s="10">
        <v>27.71</v>
      </c>
      <c r="M14" s="10">
        <v>11.53</v>
      </c>
      <c r="N14" s="7" t="str">
        <f t="shared" si="0"/>
        <v>▶</v>
      </c>
    </row>
    <row r="15" spans="1:14" x14ac:dyDescent="0.3">
      <c r="A15" s="6">
        <v>14</v>
      </c>
      <c r="B15" s="8" t="s">
        <v>519</v>
      </c>
      <c r="C15" s="27" t="s">
        <v>520</v>
      </c>
      <c r="D15" s="9">
        <v>2170</v>
      </c>
      <c r="E15" s="30" t="s">
        <v>521</v>
      </c>
      <c r="F15" s="29">
        <v>8.2299999999999998E-2</v>
      </c>
      <c r="G15" s="9">
        <v>5195428</v>
      </c>
      <c r="H15" s="9">
        <v>769</v>
      </c>
      <c r="I15" s="9">
        <v>70</v>
      </c>
      <c r="J15" s="9">
        <v>0.24</v>
      </c>
      <c r="K15" s="9">
        <v>10.53</v>
      </c>
      <c r="L15" s="10">
        <v>8.75</v>
      </c>
      <c r="M15" s="10">
        <v>0.91</v>
      </c>
      <c r="N15" s="7" t="str">
        <f t="shared" si="0"/>
        <v>▶</v>
      </c>
    </row>
    <row r="16" spans="1:14" x14ac:dyDescent="0.3">
      <c r="A16" s="6">
        <v>15</v>
      </c>
      <c r="B16" s="8" t="s">
        <v>522</v>
      </c>
      <c r="C16" s="27" t="s">
        <v>523</v>
      </c>
      <c r="D16" s="9">
        <v>43950</v>
      </c>
      <c r="E16" s="30" t="s">
        <v>524</v>
      </c>
      <c r="F16" s="29">
        <v>8.1199999999999994E-2</v>
      </c>
      <c r="G16" s="9">
        <v>494518</v>
      </c>
      <c r="H16" s="9">
        <v>2907</v>
      </c>
      <c r="I16" s="9">
        <v>78</v>
      </c>
      <c r="J16" s="9">
        <v>26.07</v>
      </c>
      <c r="K16" s="9">
        <v>16.21</v>
      </c>
      <c r="L16" s="11">
        <v>7.92</v>
      </c>
      <c r="M16" s="10">
        <v>3.29</v>
      </c>
      <c r="N16" s="7" t="str">
        <f t="shared" si="0"/>
        <v>▶</v>
      </c>
    </row>
    <row r="17" spans="1:14" x14ac:dyDescent="0.3">
      <c r="A17" s="6">
        <v>16</v>
      </c>
      <c r="B17" s="8" t="s">
        <v>525</v>
      </c>
      <c r="C17" s="27" t="s">
        <v>526</v>
      </c>
      <c r="D17" s="9">
        <v>4300</v>
      </c>
      <c r="E17" s="30" t="s">
        <v>527</v>
      </c>
      <c r="F17" s="29">
        <v>7.9000000000000001E-2</v>
      </c>
      <c r="G17" s="9">
        <v>16382419</v>
      </c>
      <c r="H17" s="9">
        <v>2070</v>
      </c>
      <c r="I17" s="9">
        <v>214</v>
      </c>
      <c r="J17" s="9">
        <v>1.96</v>
      </c>
      <c r="K17" s="9">
        <v>11.03</v>
      </c>
      <c r="L17" s="10">
        <v>2.62</v>
      </c>
      <c r="M17" s="10">
        <v>0.52</v>
      </c>
      <c r="N17" s="7" t="str">
        <f t="shared" si="0"/>
        <v>▶</v>
      </c>
    </row>
    <row r="18" spans="1:14" x14ac:dyDescent="0.3">
      <c r="A18" s="6">
        <v>19</v>
      </c>
      <c r="B18" s="8" t="s">
        <v>528</v>
      </c>
      <c r="C18" s="27" t="s">
        <v>529</v>
      </c>
      <c r="D18" s="9">
        <v>411500</v>
      </c>
      <c r="E18" s="30" t="s">
        <v>530</v>
      </c>
      <c r="F18" s="29">
        <v>7.2999999999999995E-2</v>
      </c>
      <c r="G18" s="9">
        <v>481363</v>
      </c>
      <c r="H18" s="9">
        <v>187566</v>
      </c>
      <c r="I18" s="9">
        <v>6911</v>
      </c>
      <c r="J18" s="9">
        <v>44.72</v>
      </c>
      <c r="K18" s="9">
        <v>33.72</v>
      </c>
      <c r="L18" s="10">
        <v>25.6</v>
      </c>
      <c r="M18" s="10">
        <v>6.15</v>
      </c>
      <c r="N18" s="7" t="str">
        <f t="shared" si="0"/>
        <v>▶</v>
      </c>
    </row>
    <row r="19" spans="1:14" x14ac:dyDescent="0.3">
      <c r="A19" s="6">
        <v>20</v>
      </c>
      <c r="B19" s="8" t="s">
        <v>531</v>
      </c>
      <c r="C19" s="27" t="s">
        <v>532</v>
      </c>
      <c r="D19" s="9">
        <v>9530</v>
      </c>
      <c r="E19" s="30" t="s">
        <v>533</v>
      </c>
      <c r="F19" s="29">
        <v>7.1999999999999995E-2</v>
      </c>
      <c r="G19" s="9">
        <v>1033126</v>
      </c>
      <c r="H19" s="9">
        <v>2478</v>
      </c>
      <c r="I19" s="9">
        <v>1573</v>
      </c>
      <c r="J19" s="9">
        <v>3.39</v>
      </c>
      <c r="K19" s="9">
        <v>4.51</v>
      </c>
      <c r="L19" s="10">
        <v>35.49</v>
      </c>
      <c r="M19" s="10">
        <v>0.54</v>
      </c>
      <c r="N19" s="7" t="str">
        <f t="shared" si="0"/>
        <v>▶</v>
      </c>
    </row>
    <row r="20" spans="1:14" x14ac:dyDescent="0.3">
      <c r="A20" s="6">
        <v>21</v>
      </c>
      <c r="B20" s="8" t="s">
        <v>534</v>
      </c>
      <c r="C20" s="27" t="s">
        <v>535</v>
      </c>
      <c r="D20" s="9">
        <v>24350</v>
      </c>
      <c r="E20" s="30" t="s">
        <v>536</v>
      </c>
      <c r="F20" s="29">
        <v>7.0300000000000001E-2</v>
      </c>
      <c r="G20" s="9">
        <v>34642</v>
      </c>
      <c r="H20" s="9">
        <v>3970</v>
      </c>
      <c r="I20" s="9">
        <v>1790</v>
      </c>
      <c r="J20" s="9">
        <v>11.86</v>
      </c>
      <c r="K20" s="9">
        <v>3.45</v>
      </c>
      <c r="L20" s="10">
        <v>8.5</v>
      </c>
      <c r="M20" s="10">
        <v>0.3</v>
      </c>
      <c r="N20" s="7" t="str">
        <f t="shared" si="0"/>
        <v>▶</v>
      </c>
    </row>
    <row r="21" spans="1:14" x14ac:dyDescent="0.3">
      <c r="A21" s="6">
        <v>22</v>
      </c>
      <c r="B21" s="8" t="s">
        <v>537</v>
      </c>
      <c r="C21" s="27" t="s">
        <v>538</v>
      </c>
      <c r="D21" s="9">
        <v>144100</v>
      </c>
      <c r="E21" s="30" t="s">
        <v>539</v>
      </c>
      <c r="F21" s="29">
        <v>6.9000000000000006E-2</v>
      </c>
      <c r="G21" s="9">
        <v>370336</v>
      </c>
      <c r="H21" s="9">
        <v>108075</v>
      </c>
      <c r="I21" s="9">
        <v>15540</v>
      </c>
      <c r="J21" s="9">
        <v>49.31</v>
      </c>
      <c r="K21" s="9">
        <v>8.68</v>
      </c>
      <c r="L21" s="10">
        <v>14.52</v>
      </c>
      <c r="M21" s="10">
        <v>1.27</v>
      </c>
      <c r="N21" s="7" t="str">
        <f t="shared" si="0"/>
        <v>▶</v>
      </c>
    </row>
    <row r="22" spans="1:14" x14ac:dyDescent="0.3">
      <c r="A22" s="6">
        <v>23</v>
      </c>
      <c r="B22" s="8" t="s">
        <v>540</v>
      </c>
      <c r="C22" s="27" t="s">
        <v>541</v>
      </c>
      <c r="D22" s="9">
        <v>2755</v>
      </c>
      <c r="E22" s="30" t="s">
        <v>542</v>
      </c>
      <c r="F22" s="29">
        <v>6.7799999999999999E-2</v>
      </c>
      <c r="G22" s="9">
        <v>1388042</v>
      </c>
      <c r="H22" s="9">
        <v>1011</v>
      </c>
      <c r="I22" s="9">
        <v>222</v>
      </c>
      <c r="J22" s="9">
        <v>1.94</v>
      </c>
      <c r="K22" s="9">
        <v>-23.75</v>
      </c>
      <c r="L22" s="11">
        <v>0.06</v>
      </c>
      <c r="M22" s="10">
        <v>0.98</v>
      </c>
      <c r="N22" s="7" t="str">
        <f t="shared" si="0"/>
        <v>▶</v>
      </c>
    </row>
    <row r="23" spans="1:14" x14ac:dyDescent="0.3">
      <c r="A23" s="6">
        <v>24</v>
      </c>
      <c r="B23" s="8" t="s">
        <v>543</v>
      </c>
      <c r="C23" s="27" t="s">
        <v>544</v>
      </c>
      <c r="D23" s="9">
        <v>1324</v>
      </c>
      <c r="E23" s="30" t="s">
        <v>545</v>
      </c>
      <c r="F23" s="29">
        <v>6.7699999999999996E-2</v>
      </c>
      <c r="G23" s="9">
        <v>294483</v>
      </c>
      <c r="H23" s="9">
        <v>463</v>
      </c>
      <c r="I23" s="9">
        <v>-40</v>
      </c>
      <c r="J23" s="9">
        <v>0.73</v>
      </c>
      <c r="K23" s="9">
        <v>-41.38</v>
      </c>
      <c r="L23" s="10">
        <v>-8.5299999999999994</v>
      </c>
      <c r="M23" s="10">
        <v>0.5</v>
      </c>
      <c r="N23" s="7" t="str">
        <f t="shared" si="0"/>
        <v>▶</v>
      </c>
    </row>
    <row r="24" spans="1:14" x14ac:dyDescent="0.3">
      <c r="A24" s="6">
        <v>25</v>
      </c>
      <c r="B24" s="8" t="s">
        <v>546</v>
      </c>
      <c r="C24" s="27" t="s">
        <v>547</v>
      </c>
      <c r="D24" s="9">
        <v>69500</v>
      </c>
      <c r="E24" s="30" t="s">
        <v>548</v>
      </c>
      <c r="F24" s="29">
        <v>6.7599999999999993E-2</v>
      </c>
      <c r="G24" s="9">
        <v>83377</v>
      </c>
      <c r="H24" s="9">
        <v>7693</v>
      </c>
      <c r="I24" s="9">
        <v>1383</v>
      </c>
      <c r="J24" s="9">
        <v>15.61</v>
      </c>
      <c r="K24" s="9">
        <v>8.9499999999999993</v>
      </c>
      <c r="L24" s="10">
        <v>23.02</v>
      </c>
      <c r="M24" s="10">
        <v>1.1599999999999999</v>
      </c>
      <c r="N24" s="7" t="str">
        <f t="shared" si="0"/>
        <v>▶</v>
      </c>
    </row>
    <row r="25" spans="1:14" x14ac:dyDescent="0.3">
      <c r="A25" s="6">
        <v>26</v>
      </c>
      <c r="B25" s="8" t="s">
        <v>549</v>
      </c>
      <c r="C25" s="27" t="s">
        <v>550</v>
      </c>
      <c r="D25" s="9">
        <v>46800</v>
      </c>
      <c r="E25" s="30" t="s">
        <v>551</v>
      </c>
      <c r="F25" s="29">
        <v>6.7299999999999999E-2</v>
      </c>
      <c r="G25" s="9">
        <v>54605</v>
      </c>
      <c r="H25" s="9">
        <v>5616</v>
      </c>
      <c r="I25" s="9">
        <v>600</v>
      </c>
      <c r="J25" s="9">
        <v>14.83</v>
      </c>
      <c r="K25" s="9">
        <v>3.73</v>
      </c>
      <c r="L25" s="10">
        <v>6.78</v>
      </c>
      <c r="M25" s="10">
        <v>0.25</v>
      </c>
      <c r="N25" s="7" t="str">
        <f t="shared" si="0"/>
        <v>▶</v>
      </c>
    </row>
    <row r="26" spans="1:14" x14ac:dyDescent="0.3">
      <c r="A26" s="6">
        <v>29</v>
      </c>
      <c r="B26" s="8" t="s">
        <v>552</v>
      </c>
      <c r="C26" s="27" t="s">
        <v>553</v>
      </c>
      <c r="D26" s="9">
        <v>6290</v>
      </c>
      <c r="E26" s="30" t="s">
        <v>554</v>
      </c>
      <c r="F26" s="29">
        <v>6.4299999999999996E-2</v>
      </c>
      <c r="G26" s="9">
        <v>1128957</v>
      </c>
      <c r="H26" s="9">
        <v>5238</v>
      </c>
      <c r="I26" s="9">
        <v>-1088</v>
      </c>
      <c r="J26" s="9">
        <v>5.77</v>
      </c>
      <c r="K26" s="9">
        <v>27</v>
      </c>
      <c r="L26" s="10">
        <v>-31.41</v>
      </c>
      <c r="M26" s="10">
        <v>1.43</v>
      </c>
      <c r="N26" s="7" t="str">
        <f t="shared" si="0"/>
        <v>▶</v>
      </c>
    </row>
    <row r="27" spans="1:14" x14ac:dyDescent="0.3">
      <c r="A27" s="6">
        <v>30</v>
      </c>
      <c r="B27" s="8" t="s">
        <v>555</v>
      </c>
      <c r="C27" s="27" t="s">
        <v>556</v>
      </c>
      <c r="D27" s="9">
        <v>10190</v>
      </c>
      <c r="E27" s="30" t="s">
        <v>557</v>
      </c>
      <c r="F27" s="29">
        <v>6.3700000000000007E-2</v>
      </c>
      <c r="G27" s="9">
        <v>222836</v>
      </c>
      <c r="H27" s="9">
        <v>2407</v>
      </c>
      <c r="I27" s="9">
        <v>-321</v>
      </c>
      <c r="J27" s="9">
        <v>2.16</v>
      </c>
      <c r="K27" s="9">
        <v>-7.64</v>
      </c>
      <c r="L27" s="10">
        <v>-8.0500000000000007</v>
      </c>
      <c r="M27" s="10">
        <v>0.64</v>
      </c>
      <c r="N27" s="7" t="str">
        <f t="shared" si="0"/>
        <v>▶</v>
      </c>
    </row>
    <row r="28" spans="1:14" x14ac:dyDescent="0.3">
      <c r="A28" s="6">
        <v>31</v>
      </c>
      <c r="B28" s="8" t="s">
        <v>558</v>
      </c>
      <c r="C28" s="27" t="s">
        <v>559</v>
      </c>
      <c r="D28" s="9">
        <v>52500</v>
      </c>
      <c r="E28" s="30" t="s">
        <v>560</v>
      </c>
      <c r="F28" s="29">
        <v>6.2799999999999995E-2</v>
      </c>
      <c r="G28" s="9">
        <v>773663</v>
      </c>
      <c r="H28" s="9">
        <v>52631</v>
      </c>
      <c r="I28" s="9">
        <v>13899</v>
      </c>
      <c r="J28" s="9">
        <v>33.840000000000003</v>
      </c>
      <c r="K28" s="9">
        <v>8.02</v>
      </c>
      <c r="L28" s="10">
        <v>16.79</v>
      </c>
      <c r="M28" s="10">
        <v>0.82</v>
      </c>
      <c r="N28" s="7" t="str">
        <f t="shared" si="0"/>
        <v>▶</v>
      </c>
    </row>
    <row r="29" spans="1:14" x14ac:dyDescent="0.3">
      <c r="A29" s="6">
        <v>32</v>
      </c>
      <c r="B29" s="8" t="s">
        <v>561</v>
      </c>
      <c r="C29" s="27" t="s">
        <v>562</v>
      </c>
      <c r="D29" s="9">
        <v>2605</v>
      </c>
      <c r="E29" s="30" t="s">
        <v>563</v>
      </c>
      <c r="F29" s="29">
        <v>6.1100000000000002E-2</v>
      </c>
      <c r="G29" s="9">
        <v>64332</v>
      </c>
      <c r="H29" s="9">
        <v>899</v>
      </c>
      <c r="I29" s="9">
        <v>-716</v>
      </c>
      <c r="J29" s="9">
        <v>1.28</v>
      </c>
      <c r="K29" s="9">
        <v>-0.8</v>
      </c>
      <c r="L29" s="11">
        <v>-33.090000000000003</v>
      </c>
      <c r="M29" s="10">
        <v>0.39</v>
      </c>
      <c r="N29" s="7" t="str">
        <f t="shared" si="0"/>
        <v>▶</v>
      </c>
    </row>
    <row r="30" spans="1:14" x14ac:dyDescent="0.3">
      <c r="A30" s="6">
        <v>33</v>
      </c>
      <c r="B30" s="8" t="s">
        <v>564</v>
      </c>
      <c r="C30" s="27" t="s">
        <v>565</v>
      </c>
      <c r="D30" s="9">
        <v>1834</v>
      </c>
      <c r="E30" s="30" t="s">
        <v>566</v>
      </c>
      <c r="F30" s="29">
        <v>6.0699999999999997E-2</v>
      </c>
      <c r="G30" s="9">
        <v>5574504</v>
      </c>
      <c r="H30" s="9">
        <v>857</v>
      </c>
      <c r="I30" s="9">
        <v>357</v>
      </c>
      <c r="J30" s="9">
        <v>1.43</v>
      </c>
      <c r="K30" s="9">
        <v>6.92</v>
      </c>
      <c r="L30" s="11">
        <v>18.63</v>
      </c>
      <c r="M30" s="10">
        <v>0.76</v>
      </c>
      <c r="N30" s="7" t="str">
        <f t="shared" si="0"/>
        <v>▶</v>
      </c>
    </row>
    <row r="31" spans="1:14" x14ac:dyDescent="0.3">
      <c r="A31" s="6">
        <v>34</v>
      </c>
      <c r="B31" s="8" t="s">
        <v>567</v>
      </c>
      <c r="C31" s="27" t="s">
        <v>568</v>
      </c>
      <c r="D31" s="9">
        <v>31500</v>
      </c>
      <c r="E31" s="30" t="s">
        <v>569</v>
      </c>
      <c r="F31" s="29">
        <v>6.0600000000000001E-2</v>
      </c>
      <c r="G31" s="9">
        <v>2529200</v>
      </c>
      <c r="H31" s="9">
        <v>35077</v>
      </c>
      <c r="I31" s="9">
        <v>7854</v>
      </c>
      <c r="J31" s="9">
        <v>20.03</v>
      </c>
      <c r="K31" s="9">
        <v>8.2100000000000009</v>
      </c>
      <c r="L31" s="10">
        <v>6.77</v>
      </c>
      <c r="M31" s="10">
        <v>0.42</v>
      </c>
      <c r="N31" s="7" t="str">
        <f t="shared" si="0"/>
        <v>▶</v>
      </c>
    </row>
    <row r="32" spans="1:14" x14ac:dyDescent="0.3">
      <c r="A32" s="6">
        <v>35</v>
      </c>
      <c r="B32" s="8" t="s">
        <v>570</v>
      </c>
      <c r="C32" s="28" t="s">
        <v>571</v>
      </c>
      <c r="D32" s="9">
        <v>3370</v>
      </c>
      <c r="E32" s="30" t="s">
        <v>572</v>
      </c>
      <c r="F32" s="29">
        <v>5.9700000000000003E-2</v>
      </c>
      <c r="G32" s="9">
        <v>2886608</v>
      </c>
      <c r="H32" s="9">
        <v>14006</v>
      </c>
      <c r="I32" s="9">
        <v>6625</v>
      </c>
      <c r="J32" s="10">
        <v>11.76</v>
      </c>
      <c r="K32" s="10">
        <v>4.2699999999999996</v>
      </c>
      <c r="L32" s="10">
        <v>13.19</v>
      </c>
      <c r="M32" s="10">
        <v>0.33</v>
      </c>
      <c r="N32" s="7" t="str">
        <f t="shared" si="0"/>
        <v>▶</v>
      </c>
    </row>
    <row r="33" spans="1:14" x14ac:dyDescent="0.3">
      <c r="A33" s="6">
        <v>37</v>
      </c>
      <c r="B33" s="8" t="s">
        <v>573</v>
      </c>
      <c r="C33" s="28" t="s">
        <v>574</v>
      </c>
      <c r="D33" s="9">
        <v>2170</v>
      </c>
      <c r="E33" s="30" t="s">
        <v>575</v>
      </c>
      <c r="F33" s="29">
        <v>5.8500000000000003E-2</v>
      </c>
      <c r="G33" s="9">
        <v>961688</v>
      </c>
      <c r="H33" s="10">
        <v>598</v>
      </c>
      <c r="I33" s="10">
        <v>46</v>
      </c>
      <c r="J33" s="10">
        <v>0.91</v>
      </c>
      <c r="K33" s="10">
        <v>35</v>
      </c>
      <c r="L33" s="10">
        <v>4.95</v>
      </c>
      <c r="M33" s="10">
        <v>0.9</v>
      </c>
      <c r="N33" s="7" t="str">
        <f t="shared" si="0"/>
        <v>▶</v>
      </c>
    </row>
    <row r="34" spans="1:14" x14ac:dyDescent="0.3">
      <c r="A34" s="6">
        <v>40</v>
      </c>
      <c r="B34" s="8" t="s">
        <v>576</v>
      </c>
      <c r="C34" s="28" t="s">
        <v>577</v>
      </c>
      <c r="D34" s="9">
        <v>22415</v>
      </c>
      <c r="E34" s="30" t="s">
        <v>578</v>
      </c>
      <c r="F34" s="29">
        <v>5.6099999999999997E-2</v>
      </c>
      <c r="G34" s="9">
        <v>1017962</v>
      </c>
      <c r="H34" s="9">
        <v>2813</v>
      </c>
      <c r="I34" s="10" t="s">
        <v>579</v>
      </c>
      <c r="J34" s="10">
        <v>0.17</v>
      </c>
      <c r="K34" s="10" t="s">
        <v>579</v>
      </c>
      <c r="L34" s="10" t="s">
        <v>579</v>
      </c>
      <c r="M34" s="10" t="s">
        <v>579</v>
      </c>
      <c r="N34" s="7" t="str">
        <f t="shared" si="0"/>
        <v>▶</v>
      </c>
    </row>
    <row r="35" spans="1:14" x14ac:dyDescent="0.3">
      <c r="A35" s="6">
        <v>41</v>
      </c>
      <c r="B35" s="8" t="s">
        <v>580</v>
      </c>
      <c r="C35" s="28" t="s">
        <v>581</v>
      </c>
      <c r="D35" s="9">
        <v>5350</v>
      </c>
      <c r="E35" s="30" t="s">
        <v>582</v>
      </c>
      <c r="F35" s="29">
        <v>5.5199999999999999E-2</v>
      </c>
      <c r="G35" s="9">
        <v>1754416</v>
      </c>
      <c r="H35" s="9">
        <v>2410</v>
      </c>
      <c r="I35" s="10">
        <v>765</v>
      </c>
      <c r="J35" s="10">
        <v>7.77</v>
      </c>
      <c r="K35" s="10">
        <v>14.58</v>
      </c>
      <c r="L35" s="10">
        <v>16.8</v>
      </c>
      <c r="M35" s="10">
        <v>0.59</v>
      </c>
      <c r="N35" s="7" t="str">
        <f t="shared" si="0"/>
        <v>▶</v>
      </c>
    </row>
    <row r="36" spans="1:14" x14ac:dyDescent="0.3">
      <c r="A36" s="6">
        <v>42</v>
      </c>
      <c r="B36" s="8" t="s">
        <v>583</v>
      </c>
      <c r="C36" s="28" t="s">
        <v>584</v>
      </c>
      <c r="D36" s="9">
        <v>127500</v>
      </c>
      <c r="E36" s="30" t="s">
        <v>585</v>
      </c>
      <c r="F36" s="29">
        <v>5.4600000000000003E-2</v>
      </c>
      <c r="G36" s="9">
        <v>402440</v>
      </c>
      <c r="H36" s="9">
        <v>41055</v>
      </c>
      <c r="I36" s="9">
        <v>8997</v>
      </c>
      <c r="J36" s="10">
        <v>15.1</v>
      </c>
      <c r="K36" s="10">
        <v>8.26</v>
      </c>
      <c r="L36" s="10">
        <v>9.6300000000000008</v>
      </c>
      <c r="M36" s="10">
        <v>0.72</v>
      </c>
      <c r="N36" s="7" t="str">
        <f t="shared" si="0"/>
        <v>▶</v>
      </c>
    </row>
    <row r="37" spans="1:14" x14ac:dyDescent="0.3">
      <c r="A37" s="6">
        <v>45</v>
      </c>
      <c r="B37" s="8" t="s">
        <v>586</v>
      </c>
      <c r="C37" s="28" t="s">
        <v>587</v>
      </c>
      <c r="D37" s="9">
        <v>4700</v>
      </c>
      <c r="E37" s="30" t="s">
        <v>588</v>
      </c>
      <c r="F37" s="29">
        <v>5.3800000000000001E-2</v>
      </c>
      <c r="G37" s="9">
        <v>1248848</v>
      </c>
      <c r="H37" s="9">
        <v>2641</v>
      </c>
      <c r="I37" s="9">
        <v>1232</v>
      </c>
      <c r="J37" s="10">
        <v>2.77</v>
      </c>
      <c r="K37" s="10">
        <v>-156.66999999999999</v>
      </c>
      <c r="L37" s="10">
        <v>7.54</v>
      </c>
      <c r="M37" s="10">
        <v>0.24</v>
      </c>
      <c r="N37" s="7" t="str">
        <f t="shared" si="0"/>
        <v>▶</v>
      </c>
    </row>
    <row r="38" spans="1:14" x14ac:dyDescent="0.3">
      <c r="A38" s="6">
        <v>47</v>
      </c>
      <c r="B38" s="8" t="s">
        <v>589</v>
      </c>
      <c r="C38" s="28" t="s">
        <v>590</v>
      </c>
      <c r="D38" s="9">
        <v>3055</v>
      </c>
      <c r="E38" s="30" t="s">
        <v>591</v>
      </c>
      <c r="F38" s="29">
        <v>5.3400000000000003E-2</v>
      </c>
      <c r="G38" s="9">
        <v>13954355</v>
      </c>
      <c r="H38" s="9">
        <v>1918</v>
      </c>
      <c r="I38" s="10">
        <v>394</v>
      </c>
      <c r="J38" s="10">
        <v>0.37</v>
      </c>
      <c r="K38" s="10" t="s">
        <v>579</v>
      </c>
      <c r="L38" s="10" t="s">
        <v>579</v>
      </c>
      <c r="M38" s="10">
        <v>1.06</v>
      </c>
      <c r="N38" s="7" t="str">
        <f t="shared" si="0"/>
        <v>▶</v>
      </c>
    </row>
    <row r="39" spans="1:14" x14ac:dyDescent="0.3">
      <c r="A39" s="6">
        <v>48</v>
      </c>
      <c r="B39" s="8" t="s">
        <v>592</v>
      </c>
      <c r="C39" s="28" t="s">
        <v>593</v>
      </c>
      <c r="D39" s="9">
        <v>230500</v>
      </c>
      <c r="E39" s="30" t="s">
        <v>594</v>
      </c>
      <c r="F39" s="29">
        <v>5.2499999999999998E-2</v>
      </c>
      <c r="G39" s="9">
        <v>343184</v>
      </c>
      <c r="H39" s="9">
        <v>50710</v>
      </c>
      <c r="I39" s="9">
        <v>1864</v>
      </c>
      <c r="J39" s="10">
        <v>24.07</v>
      </c>
      <c r="K39" s="10">
        <v>25.48</v>
      </c>
      <c r="L39" s="10">
        <v>17.61</v>
      </c>
      <c r="M39" s="10">
        <v>4.38</v>
      </c>
      <c r="N39" s="7" t="str">
        <f t="shared" si="0"/>
        <v>▶</v>
      </c>
    </row>
    <row r="40" spans="1:14" x14ac:dyDescent="0.3">
      <c r="A40" s="6">
        <v>49</v>
      </c>
      <c r="B40" s="8" t="s">
        <v>595</v>
      </c>
      <c r="C40" s="28" t="s">
        <v>596</v>
      </c>
      <c r="D40" s="9">
        <v>13160</v>
      </c>
      <c r="E40" s="30" t="s">
        <v>597</v>
      </c>
      <c r="F40" s="29">
        <v>5.2400000000000002E-2</v>
      </c>
      <c r="G40" s="9">
        <v>203654</v>
      </c>
      <c r="H40" s="10">
        <v>237</v>
      </c>
      <c r="I40" s="10" t="s">
        <v>579</v>
      </c>
      <c r="J40" s="10">
        <v>0</v>
      </c>
      <c r="K40" s="10" t="s">
        <v>579</v>
      </c>
      <c r="L40" s="10" t="s">
        <v>579</v>
      </c>
      <c r="M40" s="10" t="s">
        <v>579</v>
      </c>
      <c r="N40" s="7" t="str">
        <f t="shared" si="0"/>
        <v>▶</v>
      </c>
    </row>
    <row r="41" spans="1:14" x14ac:dyDescent="0.3">
      <c r="A41" s="6">
        <v>50</v>
      </c>
      <c r="B41" s="8" t="s">
        <v>598</v>
      </c>
      <c r="C41" s="28" t="s">
        <v>599</v>
      </c>
      <c r="D41" s="9">
        <v>244000</v>
      </c>
      <c r="E41" s="30" t="s">
        <v>600</v>
      </c>
      <c r="F41" s="29">
        <v>5.1700000000000003E-2</v>
      </c>
      <c r="G41" s="9">
        <v>1068023</v>
      </c>
      <c r="H41" s="9">
        <v>73200</v>
      </c>
      <c r="I41" s="9">
        <v>3249</v>
      </c>
      <c r="J41" s="10">
        <v>22.4</v>
      </c>
      <c r="K41" s="10">
        <v>33.56</v>
      </c>
      <c r="L41" s="10">
        <v>12.61</v>
      </c>
      <c r="M41" s="10">
        <v>3.97</v>
      </c>
      <c r="N41" s="7" t="str">
        <f t="shared" si="0"/>
        <v>▶</v>
      </c>
    </row>
    <row r="42" spans="1:14" x14ac:dyDescent="0.3">
      <c r="A42" s="6">
        <v>51</v>
      </c>
      <c r="B42" s="8" t="s">
        <v>601</v>
      </c>
      <c r="C42" s="28" t="s">
        <v>602</v>
      </c>
      <c r="D42" s="9">
        <v>39750</v>
      </c>
      <c r="E42" s="30" t="s">
        <v>603</v>
      </c>
      <c r="F42" s="29">
        <v>5.0200000000000002E-2</v>
      </c>
      <c r="G42" s="9">
        <v>11204</v>
      </c>
      <c r="H42" s="9">
        <v>1507</v>
      </c>
      <c r="I42" s="9">
        <v>-1888</v>
      </c>
      <c r="J42" s="10">
        <v>2.39</v>
      </c>
      <c r="K42" s="10">
        <v>-0.5</v>
      </c>
      <c r="L42" s="10">
        <v>-393.1</v>
      </c>
      <c r="M42" s="10">
        <v>4.62</v>
      </c>
      <c r="N42" s="7" t="str">
        <f t="shared" si="0"/>
        <v>▶</v>
      </c>
    </row>
    <row r="43" spans="1:14" x14ac:dyDescent="0.3">
      <c r="A43" s="6">
        <v>53</v>
      </c>
      <c r="B43" s="8" t="s">
        <v>604</v>
      </c>
      <c r="C43" s="28" t="s">
        <v>605</v>
      </c>
      <c r="D43" s="9">
        <v>155500</v>
      </c>
      <c r="E43" s="30" t="s">
        <v>606</v>
      </c>
      <c r="F43" s="29">
        <v>4.8599999999999997E-2</v>
      </c>
      <c r="G43" s="9">
        <v>23484</v>
      </c>
      <c r="H43" s="9">
        <v>6214</v>
      </c>
      <c r="I43" s="10" t="s">
        <v>579</v>
      </c>
      <c r="J43" s="10">
        <v>10.37</v>
      </c>
      <c r="K43" s="10">
        <v>-10.33</v>
      </c>
      <c r="L43" s="10" t="s">
        <v>579</v>
      </c>
      <c r="M43" s="10">
        <v>1.79</v>
      </c>
      <c r="N43" s="7" t="str">
        <f t="shared" si="0"/>
        <v>▶</v>
      </c>
    </row>
    <row r="44" spans="1:14" x14ac:dyDescent="0.3">
      <c r="A44" s="6">
        <v>54</v>
      </c>
      <c r="B44" s="8" t="s">
        <v>607</v>
      </c>
      <c r="C44" s="28" t="s">
        <v>608</v>
      </c>
      <c r="D44" s="9">
        <v>59200</v>
      </c>
      <c r="E44" s="30" t="s">
        <v>609</v>
      </c>
      <c r="F44" s="29">
        <v>4.7800000000000002E-2</v>
      </c>
      <c r="G44" s="9">
        <v>1590722</v>
      </c>
      <c r="H44" s="9">
        <v>64612</v>
      </c>
      <c r="I44" s="9">
        <v>2100</v>
      </c>
      <c r="J44" s="10">
        <v>29.27</v>
      </c>
      <c r="K44" s="10">
        <v>20.93</v>
      </c>
      <c r="L44" s="10">
        <v>10.06</v>
      </c>
      <c r="M44" s="10">
        <v>3.35</v>
      </c>
      <c r="N44" s="7" t="str">
        <f t="shared" si="0"/>
        <v>▶</v>
      </c>
    </row>
    <row r="45" spans="1:14" x14ac:dyDescent="0.3">
      <c r="A45" s="6">
        <v>56</v>
      </c>
      <c r="B45" s="8" t="s">
        <v>610</v>
      </c>
      <c r="C45" s="28" t="s">
        <v>611</v>
      </c>
      <c r="D45" s="9">
        <v>7330</v>
      </c>
      <c r="E45" s="30" t="s">
        <v>612</v>
      </c>
      <c r="F45" s="29">
        <v>4.7100000000000003E-2</v>
      </c>
      <c r="G45" s="9">
        <v>15498</v>
      </c>
      <c r="H45" s="10">
        <v>793</v>
      </c>
      <c r="I45" s="10">
        <v>-151</v>
      </c>
      <c r="J45" s="10">
        <v>3.69</v>
      </c>
      <c r="K45" s="10">
        <v>-2.25</v>
      </c>
      <c r="L45" s="10">
        <v>-13.84</v>
      </c>
      <c r="M45" s="10">
        <v>0.35</v>
      </c>
      <c r="N45" s="7" t="str">
        <f t="shared" si="0"/>
        <v>▶</v>
      </c>
    </row>
    <row r="46" spans="1:14" x14ac:dyDescent="0.3">
      <c r="A46" s="6">
        <v>57</v>
      </c>
      <c r="B46" s="8" t="s">
        <v>613</v>
      </c>
      <c r="C46" s="28" t="s">
        <v>614</v>
      </c>
      <c r="D46" s="9">
        <v>12050</v>
      </c>
      <c r="E46" s="30" t="s">
        <v>615</v>
      </c>
      <c r="F46" s="29">
        <v>4.6899999999999997E-2</v>
      </c>
      <c r="G46" s="9">
        <v>3400555</v>
      </c>
      <c r="H46" s="9">
        <v>1386</v>
      </c>
      <c r="I46" s="10" t="s">
        <v>579</v>
      </c>
      <c r="J46" s="10">
        <v>0.33</v>
      </c>
      <c r="K46" s="10" t="s">
        <v>579</v>
      </c>
      <c r="L46" s="10" t="s">
        <v>579</v>
      </c>
      <c r="M46" s="10" t="s">
        <v>579</v>
      </c>
      <c r="N46" s="7" t="str">
        <f t="shared" si="0"/>
        <v>▶</v>
      </c>
    </row>
    <row r="47" spans="1:14" x14ac:dyDescent="0.3">
      <c r="A47" s="6">
        <v>59</v>
      </c>
      <c r="B47" s="8" t="s">
        <v>616</v>
      </c>
      <c r="C47" s="28" t="s">
        <v>617</v>
      </c>
      <c r="D47" s="9">
        <v>14785</v>
      </c>
      <c r="E47" s="30" t="s">
        <v>597</v>
      </c>
      <c r="F47" s="29">
        <v>4.6399999999999997E-2</v>
      </c>
      <c r="G47" s="9">
        <v>68973</v>
      </c>
      <c r="H47" s="10">
        <v>81</v>
      </c>
      <c r="I47" s="10" t="s">
        <v>579</v>
      </c>
      <c r="J47" s="10">
        <v>0</v>
      </c>
      <c r="K47" s="10" t="s">
        <v>579</v>
      </c>
      <c r="L47" s="10" t="s">
        <v>579</v>
      </c>
      <c r="M47" s="10" t="s">
        <v>579</v>
      </c>
      <c r="N47" s="7" t="str">
        <f t="shared" si="0"/>
        <v>▶</v>
      </c>
    </row>
    <row r="48" spans="1:14" x14ac:dyDescent="0.3">
      <c r="A48" s="6">
        <v>60</v>
      </c>
      <c r="B48" s="8" t="s">
        <v>618</v>
      </c>
      <c r="C48" s="28" t="s">
        <v>619</v>
      </c>
      <c r="D48" s="9">
        <v>10070</v>
      </c>
      <c r="E48" s="30" t="s">
        <v>620</v>
      </c>
      <c r="F48" s="29">
        <v>4.5699999999999998E-2</v>
      </c>
      <c r="G48" s="9">
        <v>368104</v>
      </c>
      <c r="H48" s="9">
        <v>3647</v>
      </c>
      <c r="I48" s="9">
        <v>1146</v>
      </c>
      <c r="J48" s="10">
        <v>5.63</v>
      </c>
      <c r="K48" s="10">
        <v>14.47</v>
      </c>
      <c r="L48" s="10">
        <v>2.85</v>
      </c>
      <c r="M48" s="10">
        <v>0.49</v>
      </c>
      <c r="N48" s="7" t="str">
        <f t="shared" si="0"/>
        <v>▶</v>
      </c>
    </row>
    <row r="49" spans="1:14" x14ac:dyDescent="0.3">
      <c r="A49" s="6">
        <v>61</v>
      </c>
      <c r="B49" s="8" t="s">
        <v>621</v>
      </c>
      <c r="C49" s="28" t="s">
        <v>622</v>
      </c>
      <c r="D49" s="9">
        <v>263500</v>
      </c>
      <c r="E49" s="30" t="s">
        <v>594</v>
      </c>
      <c r="F49" s="29">
        <v>4.5600000000000002E-2</v>
      </c>
      <c r="G49" s="9">
        <v>527155</v>
      </c>
      <c r="H49" s="9">
        <v>245042</v>
      </c>
      <c r="I49" s="9">
        <v>22953</v>
      </c>
      <c r="J49" s="10">
        <v>41.62</v>
      </c>
      <c r="K49" s="10">
        <v>7.18</v>
      </c>
      <c r="L49" s="10">
        <v>8.73</v>
      </c>
      <c r="M49" s="10">
        <v>0.55000000000000004</v>
      </c>
      <c r="N49" s="7" t="str">
        <f t="shared" si="0"/>
        <v>▶</v>
      </c>
    </row>
    <row r="50" spans="1:14" x14ac:dyDescent="0.3">
      <c r="A50" s="6">
        <v>62</v>
      </c>
      <c r="B50" s="8" t="s">
        <v>623</v>
      </c>
      <c r="C50" s="28" t="s">
        <v>624</v>
      </c>
      <c r="D50" s="9">
        <v>349000</v>
      </c>
      <c r="E50" s="30" t="s">
        <v>625</v>
      </c>
      <c r="F50" s="29">
        <v>4.4900000000000002E-2</v>
      </c>
      <c r="G50" s="9">
        <v>59441</v>
      </c>
      <c r="H50" s="9">
        <v>21228</v>
      </c>
      <c r="I50" s="9">
        <v>2121</v>
      </c>
      <c r="J50" s="10">
        <v>17.66</v>
      </c>
      <c r="K50" s="10">
        <v>13.69</v>
      </c>
      <c r="L50" s="10">
        <v>7.26</v>
      </c>
      <c r="M50" s="10">
        <v>0.78</v>
      </c>
      <c r="N50" s="7" t="str">
        <f t="shared" si="0"/>
        <v>▶</v>
      </c>
    </row>
    <row r="51" spans="1:14" x14ac:dyDescent="0.3">
      <c r="A51" s="6">
        <v>63</v>
      </c>
      <c r="B51" s="8" t="s">
        <v>626</v>
      </c>
      <c r="C51" s="28" t="s">
        <v>627</v>
      </c>
      <c r="D51" s="9">
        <v>54000</v>
      </c>
      <c r="E51" s="30" t="s">
        <v>628</v>
      </c>
      <c r="F51" s="29">
        <v>4.4499999999999998E-2</v>
      </c>
      <c r="G51" s="9">
        <v>272824</v>
      </c>
      <c r="H51" s="9">
        <v>21110</v>
      </c>
      <c r="I51" s="10">
        <v>826</v>
      </c>
      <c r="J51" s="10">
        <v>27.19</v>
      </c>
      <c r="K51" s="10">
        <v>31.69</v>
      </c>
      <c r="L51" s="10">
        <v>26.15</v>
      </c>
      <c r="M51" s="10">
        <v>1.66</v>
      </c>
      <c r="N51" s="7" t="str">
        <f t="shared" si="0"/>
        <v>▶</v>
      </c>
    </row>
    <row r="52" spans="1:14" x14ac:dyDescent="0.3">
      <c r="A52" s="6">
        <v>64</v>
      </c>
      <c r="B52" s="8" t="s">
        <v>629</v>
      </c>
      <c r="C52" s="28" t="s">
        <v>630</v>
      </c>
      <c r="D52" s="9">
        <v>20100</v>
      </c>
      <c r="E52" s="30" t="s">
        <v>631</v>
      </c>
      <c r="F52" s="29">
        <v>4.4200000000000003E-2</v>
      </c>
      <c r="G52" s="9">
        <v>2342799</v>
      </c>
      <c r="H52" s="9">
        <v>34550</v>
      </c>
      <c r="I52" s="9">
        <v>6045</v>
      </c>
      <c r="J52" s="10">
        <v>14.63</v>
      </c>
      <c r="K52" s="10">
        <v>-2.2400000000000002</v>
      </c>
      <c r="L52" s="10">
        <v>-2.48</v>
      </c>
      <c r="M52" s="10">
        <v>0.39</v>
      </c>
      <c r="N52" s="7" t="str">
        <f t="shared" si="0"/>
        <v>▶</v>
      </c>
    </row>
    <row r="53" spans="1:14" x14ac:dyDescent="0.3">
      <c r="A53" s="6">
        <v>67</v>
      </c>
      <c r="B53" s="8" t="s">
        <v>632</v>
      </c>
      <c r="C53" s="28" t="s">
        <v>633</v>
      </c>
      <c r="D53" s="9">
        <v>4315</v>
      </c>
      <c r="E53" s="30" t="s">
        <v>634</v>
      </c>
      <c r="F53" s="29">
        <v>4.3499999999999997E-2</v>
      </c>
      <c r="G53" s="9">
        <v>214170</v>
      </c>
      <c r="H53" s="9">
        <v>1467</v>
      </c>
      <c r="I53" s="10">
        <v>60</v>
      </c>
      <c r="J53" s="10">
        <v>3.47</v>
      </c>
      <c r="K53" s="10">
        <v>6.92</v>
      </c>
      <c r="L53" s="10">
        <v>31.45</v>
      </c>
      <c r="M53" s="10">
        <v>1.98</v>
      </c>
      <c r="N53" s="7" t="str">
        <f t="shared" si="0"/>
        <v>▶</v>
      </c>
    </row>
    <row r="54" spans="1:14" x14ac:dyDescent="0.3">
      <c r="A54" s="6">
        <v>68</v>
      </c>
      <c r="B54" s="8" t="s">
        <v>635</v>
      </c>
      <c r="C54" s="28" t="s">
        <v>636</v>
      </c>
      <c r="D54" s="9">
        <v>21625</v>
      </c>
      <c r="E54" s="30" t="s">
        <v>637</v>
      </c>
      <c r="F54" s="29">
        <v>4.24E-2</v>
      </c>
      <c r="G54" s="9">
        <v>184359</v>
      </c>
      <c r="H54" s="10">
        <v>573</v>
      </c>
      <c r="I54" s="10" t="s">
        <v>579</v>
      </c>
      <c r="J54" s="10">
        <v>2.11</v>
      </c>
      <c r="K54" s="10" t="s">
        <v>579</v>
      </c>
      <c r="L54" s="10" t="s">
        <v>579</v>
      </c>
      <c r="M54" s="10" t="s">
        <v>579</v>
      </c>
      <c r="N54" s="7" t="str">
        <f t="shared" si="0"/>
        <v>▶</v>
      </c>
    </row>
    <row r="55" spans="1:14" x14ac:dyDescent="0.3">
      <c r="A55" s="6">
        <v>69</v>
      </c>
      <c r="B55" s="8" t="s">
        <v>638</v>
      </c>
      <c r="C55" s="28" t="s">
        <v>639</v>
      </c>
      <c r="D55" s="9">
        <v>12500</v>
      </c>
      <c r="E55" s="30" t="s">
        <v>640</v>
      </c>
      <c r="F55" s="29">
        <v>4.2099999999999999E-2</v>
      </c>
      <c r="G55" s="9">
        <v>168773</v>
      </c>
      <c r="H55" s="10">
        <v>206</v>
      </c>
      <c r="I55" s="10" t="s">
        <v>579</v>
      </c>
      <c r="J55" s="10">
        <v>0.08</v>
      </c>
      <c r="K55" s="10" t="s">
        <v>579</v>
      </c>
      <c r="L55" s="10" t="s">
        <v>579</v>
      </c>
      <c r="M55" s="10" t="s">
        <v>579</v>
      </c>
      <c r="N55" s="7" t="str">
        <f t="shared" si="0"/>
        <v>▶</v>
      </c>
    </row>
    <row r="56" spans="1:14" x14ac:dyDescent="0.3">
      <c r="A56" s="6">
        <v>70</v>
      </c>
      <c r="B56" s="8" t="s">
        <v>641</v>
      </c>
      <c r="C56" s="28" t="s">
        <v>642</v>
      </c>
      <c r="D56" s="9">
        <v>37750</v>
      </c>
      <c r="E56" s="30" t="s">
        <v>643</v>
      </c>
      <c r="F56" s="29">
        <v>4.1399999999999999E-2</v>
      </c>
      <c r="G56" s="9">
        <v>5795</v>
      </c>
      <c r="H56" s="10">
        <v>755</v>
      </c>
      <c r="I56" s="10" t="s">
        <v>579</v>
      </c>
      <c r="J56" s="10">
        <v>33.79</v>
      </c>
      <c r="K56" s="10">
        <v>-5.73</v>
      </c>
      <c r="L56" s="10" t="s">
        <v>579</v>
      </c>
      <c r="M56" s="10">
        <v>0.5</v>
      </c>
      <c r="N56" s="7" t="str">
        <f t="shared" si="0"/>
        <v>▶</v>
      </c>
    </row>
    <row r="57" spans="1:14" x14ac:dyDescent="0.3">
      <c r="A57" s="6">
        <v>71</v>
      </c>
      <c r="B57" s="8" t="s">
        <v>644</v>
      </c>
      <c r="C57" s="28" t="s">
        <v>645</v>
      </c>
      <c r="D57" s="9">
        <v>3155</v>
      </c>
      <c r="E57" s="30" t="s">
        <v>646</v>
      </c>
      <c r="F57" s="29">
        <v>4.1300000000000003E-2</v>
      </c>
      <c r="G57" s="9">
        <v>5440967</v>
      </c>
      <c r="H57" s="9">
        <v>1704</v>
      </c>
      <c r="I57" s="10">
        <v>73</v>
      </c>
      <c r="J57" s="10">
        <v>64.14</v>
      </c>
      <c r="K57" s="10">
        <v>70.11</v>
      </c>
      <c r="L57" s="10">
        <v>3.33</v>
      </c>
      <c r="M57" s="10">
        <v>1.37</v>
      </c>
      <c r="N57" s="7" t="str">
        <f t="shared" si="0"/>
        <v>▶</v>
      </c>
    </row>
    <row r="58" spans="1:14" x14ac:dyDescent="0.3">
      <c r="A58" s="6">
        <v>72</v>
      </c>
      <c r="B58" s="8" t="s">
        <v>647</v>
      </c>
      <c r="C58" s="28" t="s">
        <v>648</v>
      </c>
      <c r="D58" s="9">
        <v>43100</v>
      </c>
      <c r="E58" s="30" t="s">
        <v>649</v>
      </c>
      <c r="F58" s="29">
        <v>4.1099999999999998E-2</v>
      </c>
      <c r="G58" s="9">
        <v>508345</v>
      </c>
      <c r="H58" s="9">
        <v>75823</v>
      </c>
      <c r="I58" s="9">
        <v>11631</v>
      </c>
      <c r="J58" s="10">
        <v>6.96</v>
      </c>
      <c r="K58" s="10">
        <v>11.24</v>
      </c>
      <c r="L58" s="10">
        <v>13.36</v>
      </c>
      <c r="M58" s="10">
        <v>1.1200000000000001</v>
      </c>
      <c r="N58" s="7" t="str">
        <f t="shared" si="0"/>
        <v>▶</v>
      </c>
    </row>
    <row r="59" spans="1:14" x14ac:dyDescent="0.3">
      <c r="A59" s="6">
        <v>73</v>
      </c>
      <c r="B59" s="8" t="s">
        <v>650</v>
      </c>
      <c r="C59" s="28" t="s">
        <v>651</v>
      </c>
      <c r="D59" s="9">
        <v>12660</v>
      </c>
      <c r="E59" s="30" t="s">
        <v>652</v>
      </c>
      <c r="F59" s="29">
        <v>4.1099999999999998E-2</v>
      </c>
      <c r="G59" s="9">
        <v>162978</v>
      </c>
      <c r="H59" s="10">
        <v>285</v>
      </c>
      <c r="I59" s="10" t="s">
        <v>579</v>
      </c>
      <c r="J59" s="10">
        <v>0.01</v>
      </c>
      <c r="K59" s="10" t="s">
        <v>579</v>
      </c>
      <c r="L59" s="10" t="s">
        <v>579</v>
      </c>
      <c r="M59" s="10" t="s">
        <v>579</v>
      </c>
      <c r="N59" s="7" t="str">
        <f t="shared" si="0"/>
        <v>▶</v>
      </c>
    </row>
    <row r="60" spans="1:14" x14ac:dyDescent="0.3">
      <c r="A60" s="6">
        <v>74</v>
      </c>
      <c r="B60" s="8" t="s">
        <v>653</v>
      </c>
      <c r="C60" s="28" t="s">
        <v>654</v>
      </c>
      <c r="D60" s="9">
        <v>11240</v>
      </c>
      <c r="E60" s="30" t="s">
        <v>620</v>
      </c>
      <c r="F60" s="29">
        <v>4.07E-2</v>
      </c>
      <c r="G60" s="9">
        <v>53729</v>
      </c>
      <c r="H60" s="10">
        <v>107</v>
      </c>
      <c r="I60" s="10" t="s">
        <v>579</v>
      </c>
      <c r="J60" s="10">
        <v>0</v>
      </c>
      <c r="K60" s="10" t="s">
        <v>579</v>
      </c>
      <c r="L60" s="10" t="s">
        <v>579</v>
      </c>
      <c r="M60" s="10" t="s">
        <v>579</v>
      </c>
      <c r="N60" s="7" t="str">
        <f t="shared" si="0"/>
        <v>▶</v>
      </c>
    </row>
    <row r="61" spans="1:14" x14ac:dyDescent="0.3">
      <c r="A61" s="6">
        <v>76</v>
      </c>
      <c r="B61" s="8" t="s">
        <v>655</v>
      </c>
      <c r="C61" s="28" t="s">
        <v>656</v>
      </c>
      <c r="D61" s="9">
        <v>16880</v>
      </c>
      <c r="E61" s="30" t="s">
        <v>533</v>
      </c>
      <c r="F61" s="29">
        <v>3.9399999999999998E-2</v>
      </c>
      <c r="G61" s="9">
        <v>65309</v>
      </c>
      <c r="H61" s="10">
        <v>852</v>
      </c>
      <c r="I61" s="10" t="s">
        <v>579</v>
      </c>
      <c r="J61" s="10">
        <v>0.09</v>
      </c>
      <c r="K61" s="10" t="s">
        <v>579</v>
      </c>
      <c r="L61" s="10" t="s">
        <v>579</v>
      </c>
      <c r="M61" s="10" t="s">
        <v>579</v>
      </c>
      <c r="N61" s="7" t="str">
        <f t="shared" si="0"/>
        <v>▶</v>
      </c>
    </row>
    <row r="62" spans="1:14" x14ac:dyDescent="0.3">
      <c r="A62" s="6">
        <v>77</v>
      </c>
      <c r="B62" s="8" t="s">
        <v>657</v>
      </c>
      <c r="C62" s="28" t="s">
        <v>658</v>
      </c>
      <c r="D62" s="9">
        <v>17880</v>
      </c>
      <c r="E62" s="30" t="s">
        <v>659</v>
      </c>
      <c r="F62" s="29">
        <v>3.8899999999999997E-2</v>
      </c>
      <c r="G62" s="9">
        <v>15942</v>
      </c>
      <c r="H62" s="10">
        <v>460</v>
      </c>
      <c r="I62" s="10" t="s">
        <v>579</v>
      </c>
      <c r="J62" s="10">
        <v>1.0900000000000001</v>
      </c>
      <c r="K62" s="10">
        <v>-2</v>
      </c>
      <c r="L62" s="10" t="s">
        <v>579</v>
      </c>
      <c r="M62" s="10">
        <v>0.35</v>
      </c>
      <c r="N62" s="7" t="str">
        <f t="shared" si="0"/>
        <v>▶</v>
      </c>
    </row>
    <row r="63" spans="1:14" x14ac:dyDescent="0.3">
      <c r="A63" s="6">
        <v>78</v>
      </c>
      <c r="B63" s="8" t="s">
        <v>660</v>
      </c>
      <c r="C63" s="28" t="s">
        <v>661</v>
      </c>
      <c r="D63" s="9">
        <v>8250</v>
      </c>
      <c r="E63" s="30" t="s">
        <v>662</v>
      </c>
      <c r="F63" s="29">
        <v>3.7699999999999997E-2</v>
      </c>
      <c r="G63" s="9">
        <v>289719</v>
      </c>
      <c r="H63" s="9">
        <v>1165</v>
      </c>
      <c r="I63" s="10">
        <v>174</v>
      </c>
      <c r="J63" s="10">
        <v>25.18</v>
      </c>
      <c r="K63" s="10">
        <v>5.07</v>
      </c>
      <c r="L63" s="10">
        <v>11.69</v>
      </c>
      <c r="M63" s="10">
        <v>0.63</v>
      </c>
      <c r="N63" s="7" t="str">
        <f t="shared" si="0"/>
        <v>▶</v>
      </c>
    </row>
    <row r="64" spans="1:14" x14ac:dyDescent="0.3">
      <c r="A64" s="6">
        <v>79</v>
      </c>
      <c r="B64" s="8" t="s">
        <v>663</v>
      </c>
      <c r="C64" s="28" t="s">
        <v>664</v>
      </c>
      <c r="D64" s="9">
        <v>4450</v>
      </c>
      <c r="E64" s="30" t="s">
        <v>665</v>
      </c>
      <c r="F64" s="29">
        <v>3.73E-2</v>
      </c>
      <c r="G64" s="9">
        <v>31185</v>
      </c>
      <c r="H64" s="10">
        <v>147</v>
      </c>
      <c r="I64" s="10" t="s">
        <v>579</v>
      </c>
      <c r="J64" s="10">
        <v>0.42</v>
      </c>
      <c r="K64" s="10">
        <v>-38.36</v>
      </c>
      <c r="L64" s="10" t="s">
        <v>579</v>
      </c>
      <c r="M64" s="10">
        <v>1.59</v>
      </c>
      <c r="N64" s="7" t="str">
        <f t="shared" si="0"/>
        <v>▶</v>
      </c>
    </row>
    <row r="65" spans="1:14" x14ac:dyDescent="0.3">
      <c r="A65" s="6">
        <v>80</v>
      </c>
      <c r="B65" s="8" t="s">
        <v>666</v>
      </c>
      <c r="C65" s="28" t="s">
        <v>667</v>
      </c>
      <c r="D65" s="9">
        <v>24775</v>
      </c>
      <c r="E65" s="30" t="s">
        <v>668</v>
      </c>
      <c r="F65" s="29">
        <v>3.73E-2</v>
      </c>
      <c r="G65" s="9">
        <v>206113</v>
      </c>
      <c r="H65" s="10">
        <v>731</v>
      </c>
      <c r="I65" s="10" t="s">
        <v>579</v>
      </c>
      <c r="J65" s="10">
        <v>0.08</v>
      </c>
      <c r="K65" s="10" t="s">
        <v>579</v>
      </c>
      <c r="L65" s="10" t="s">
        <v>579</v>
      </c>
      <c r="M65" s="10" t="s">
        <v>579</v>
      </c>
      <c r="N65" s="7" t="str">
        <f t="shared" si="0"/>
        <v>▶</v>
      </c>
    </row>
    <row r="66" spans="1:14" x14ac:dyDescent="0.3">
      <c r="A66" s="6">
        <v>81</v>
      </c>
      <c r="B66" s="8" t="s">
        <v>669</v>
      </c>
      <c r="C66" s="28" t="s">
        <v>670</v>
      </c>
      <c r="D66" s="9">
        <v>14925</v>
      </c>
      <c r="E66" s="30" t="s">
        <v>671</v>
      </c>
      <c r="F66" s="29">
        <v>3.7199999999999997E-2</v>
      </c>
      <c r="G66" s="9">
        <v>292661</v>
      </c>
      <c r="H66" s="10">
        <v>351</v>
      </c>
      <c r="I66" s="10" t="s">
        <v>579</v>
      </c>
      <c r="J66" s="10">
        <v>0</v>
      </c>
      <c r="K66" s="10" t="s">
        <v>579</v>
      </c>
      <c r="L66" s="10" t="s">
        <v>579</v>
      </c>
      <c r="M66" s="10" t="s">
        <v>579</v>
      </c>
      <c r="N66" s="7" t="str">
        <f t="shared" si="0"/>
        <v>▶</v>
      </c>
    </row>
    <row r="67" spans="1:14" x14ac:dyDescent="0.3">
      <c r="A67" s="6">
        <v>83</v>
      </c>
      <c r="B67" s="8" t="s">
        <v>672</v>
      </c>
      <c r="C67" s="28" t="s">
        <v>673</v>
      </c>
      <c r="D67" s="9">
        <v>3910</v>
      </c>
      <c r="E67" s="30" t="s">
        <v>674</v>
      </c>
      <c r="F67" s="29">
        <v>3.7100000000000001E-2</v>
      </c>
      <c r="G67" s="9">
        <v>121990</v>
      </c>
      <c r="H67" s="9">
        <v>1929</v>
      </c>
      <c r="I67" s="10">
        <v>575</v>
      </c>
      <c r="J67" s="10">
        <v>2.96</v>
      </c>
      <c r="K67" s="10">
        <v>7.23</v>
      </c>
      <c r="L67" s="10">
        <v>6.21</v>
      </c>
      <c r="M67" s="10">
        <v>0.39</v>
      </c>
      <c r="N67" s="7" t="str">
        <f t="shared" ref="N67:N130" si="1">IF(ISBLANK($C67),"",HYPERLINK($C67,"▶"))</f>
        <v>▶</v>
      </c>
    </row>
    <row r="68" spans="1:14" x14ac:dyDescent="0.3">
      <c r="A68" s="6">
        <v>84</v>
      </c>
      <c r="B68" s="8" t="s">
        <v>675</v>
      </c>
      <c r="C68" s="28" t="s">
        <v>676</v>
      </c>
      <c r="D68" s="10">
        <v>814</v>
      </c>
      <c r="E68" s="30" t="s">
        <v>677</v>
      </c>
      <c r="F68" s="29">
        <v>3.6900000000000002E-2</v>
      </c>
      <c r="G68" s="9">
        <v>2492819</v>
      </c>
      <c r="H68" s="10">
        <v>882</v>
      </c>
      <c r="I68" s="10">
        <v>-93</v>
      </c>
      <c r="J68" s="10">
        <v>0.99</v>
      </c>
      <c r="K68" s="10">
        <v>-1.1000000000000001</v>
      </c>
      <c r="L68" s="10">
        <v>-158.55000000000001</v>
      </c>
      <c r="M68" s="10">
        <v>2.25</v>
      </c>
      <c r="N68" s="7" t="str">
        <f t="shared" si="1"/>
        <v>▶</v>
      </c>
    </row>
    <row r="69" spans="1:14" x14ac:dyDescent="0.3">
      <c r="A69" s="6">
        <v>86</v>
      </c>
      <c r="B69" s="8" t="s">
        <v>678</v>
      </c>
      <c r="C69" s="28" t="s">
        <v>679</v>
      </c>
      <c r="D69" s="9">
        <v>20945</v>
      </c>
      <c r="E69" s="30" t="s">
        <v>680</v>
      </c>
      <c r="F69" s="29">
        <v>3.6900000000000002E-2</v>
      </c>
      <c r="G69" s="9">
        <v>21948</v>
      </c>
      <c r="H69" s="10">
        <v>147</v>
      </c>
      <c r="I69" s="10" t="s">
        <v>579</v>
      </c>
      <c r="J69" s="10">
        <v>0</v>
      </c>
      <c r="K69" s="10" t="s">
        <v>579</v>
      </c>
      <c r="L69" s="10" t="s">
        <v>579</v>
      </c>
      <c r="M69" s="10" t="s">
        <v>579</v>
      </c>
      <c r="N69" s="7" t="str">
        <f t="shared" si="1"/>
        <v>▶</v>
      </c>
    </row>
    <row r="70" spans="1:14" x14ac:dyDescent="0.3">
      <c r="A70" s="6">
        <v>88</v>
      </c>
      <c r="B70" s="8" t="s">
        <v>681</v>
      </c>
      <c r="C70" s="28" t="s">
        <v>682</v>
      </c>
      <c r="D70" s="9">
        <v>6500</v>
      </c>
      <c r="E70" s="30" t="s">
        <v>683</v>
      </c>
      <c r="F70" s="29">
        <v>3.6700000000000003E-2</v>
      </c>
      <c r="G70" s="9">
        <v>913608</v>
      </c>
      <c r="H70" s="9">
        <v>1019</v>
      </c>
      <c r="I70" s="10" t="s">
        <v>579</v>
      </c>
      <c r="J70" s="10">
        <v>0.02</v>
      </c>
      <c r="K70" s="10" t="s">
        <v>579</v>
      </c>
      <c r="L70" s="10" t="s">
        <v>579</v>
      </c>
      <c r="M70" s="10" t="s">
        <v>579</v>
      </c>
      <c r="N70" s="7" t="str">
        <f t="shared" si="1"/>
        <v>▶</v>
      </c>
    </row>
    <row r="71" spans="1:14" x14ac:dyDescent="0.3">
      <c r="A71" s="6">
        <v>89</v>
      </c>
      <c r="B71" s="8" t="s">
        <v>684</v>
      </c>
      <c r="C71" s="28" t="s">
        <v>685</v>
      </c>
      <c r="D71" s="9">
        <v>82200</v>
      </c>
      <c r="E71" s="30" t="s">
        <v>686</v>
      </c>
      <c r="F71" s="29">
        <v>3.6600000000000001E-2</v>
      </c>
      <c r="G71" s="9">
        <v>45573</v>
      </c>
      <c r="H71" s="10">
        <v>868</v>
      </c>
      <c r="I71" s="10">
        <v>72</v>
      </c>
      <c r="J71" s="10">
        <v>0.62</v>
      </c>
      <c r="K71" s="11">
        <v>-2107.69</v>
      </c>
      <c r="L71" s="10">
        <v>3.74</v>
      </c>
      <c r="M71" s="10">
        <v>0.67</v>
      </c>
      <c r="N71" s="7" t="str">
        <f t="shared" si="1"/>
        <v>▶</v>
      </c>
    </row>
    <row r="72" spans="1:14" x14ac:dyDescent="0.3">
      <c r="A72" s="6">
        <v>90</v>
      </c>
      <c r="B72" s="8" t="s">
        <v>687</v>
      </c>
      <c r="C72" s="28" t="s">
        <v>688</v>
      </c>
      <c r="D72" s="9">
        <v>9235</v>
      </c>
      <c r="E72" s="30" t="s">
        <v>689</v>
      </c>
      <c r="F72" s="29">
        <v>3.6499999999999998E-2</v>
      </c>
      <c r="G72" s="9">
        <v>49962</v>
      </c>
      <c r="H72" s="10">
        <v>199</v>
      </c>
      <c r="I72" s="10" t="s">
        <v>579</v>
      </c>
      <c r="J72" s="10">
        <v>0.03</v>
      </c>
      <c r="K72" s="10" t="s">
        <v>579</v>
      </c>
      <c r="L72" s="10" t="s">
        <v>579</v>
      </c>
      <c r="M72" s="10" t="s">
        <v>579</v>
      </c>
      <c r="N72" s="7" t="str">
        <f t="shared" si="1"/>
        <v>▶</v>
      </c>
    </row>
    <row r="73" spans="1:14" x14ac:dyDescent="0.3">
      <c r="A73" s="6">
        <v>91</v>
      </c>
      <c r="B73" s="8" t="s">
        <v>690</v>
      </c>
      <c r="C73" s="28" t="s">
        <v>691</v>
      </c>
      <c r="D73" s="9">
        <v>14340</v>
      </c>
      <c r="E73" s="30" t="s">
        <v>652</v>
      </c>
      <c r="F73" s="29">
        <v>3.61E-2</v>
      </c>
      <c r="G73" s="9">
        <v>1114385</v>
      </c>
      <c r="H73" s="9">
        <v>1599</v>
      </c>
      <c r="I73" s="10" t="s">
        <v>579</v>
      </c>
      <c r="J73" s="10">
        <v>0.09</v>
      </c>
      <c r="K73" s="10" t="s">
        <v>579</v>
      </c>
      <c r="L73" s="10" t="s">
        <v>579</v>
      </c>
      <c r="M73" s="10" t="s">
        <v>579</v>
      </c>
      <c r="N73" s="7" t="str">
        <f t="shared" si="1"/>
        <v>▶</v>
      </c>
    </row>
    <row r="74" spans="1:14" x14ac:dyDescent="0.3">
      <c r="A74" s="6">
        <v>92</v>
      </c>
      <c r="B74" s="8" t="s">
        <v>692</v>
      </c>
      <c r="C74" s="28" t="s">
        <v>693</v>
      </c>
      <c r="D74" s="9">
        <v>142000</v>
      </c>
      <c r="E74" s="30" t="s">
        <v>694</v>
      </c>
      <c r="F74" s="29">
        <v>3.5700000000000003E-2</v>
      </c>
      <c r="G74" s="9">
        <v>25618</v>
      </c>
      <c r="H74" s="9">
        <v>4028</v>
      </c>
      <c r="I74" s="9">
        <v>2319</v>
      </c>
      <c r="J74" s="10">
        <v>6.53</v>
      </c>
      <c r="K74" s="10">
        <v>3.83</v>
      </c>
      <c r="L74" s="10">
        <v>20.68</v>
      </c>
      <c r="M74" s="10">
        <v>0.38</v>
      </c>
      <c r="N74" s="7" t="str">
        <f t="shared" si="1"/>
        <v>▶</v>
      </c>
    </row>
    <row r="75" spans="1:14" x14ac:dyDescent="0.3">
      <c r="A75" s="6">
        <v>93</v>
      </c>
      <c r="B75" s="8" t="s">
        <v>695</v>
      </c>
      <c r="C75" s="28" t="s">
        <v>696</v>
      </c>
      <c r="D75" s="9">
        <v>24700</v>
      </c>
      <c r="E75" s="30" t="s">
        <v>631</v>
      </c>
      <c r="F75" s="29">
        <v>3.56E-2</v>
      </c>
      <c r="G75" s="9">
        <v>15281694</v>
      </c>
      <c r="H75" s="9">
        <v>158219</v>
      </c>
      <c r="I75" s="9">
        <v>14673</v>
      </c>
      <c r="J75" s="10">
        <v>24.59</v>
      </c>
      <c r="K75" s="10">
        <v>192.97</v>
      </c>
      <c r="L75" s="10">
        <v>0.78</v>
      </c>
      <c r="M75" s="10">
        <v>2.13</v>
      </c>
      <c r="N75" s="7" t="str">
        <f t="shared" si="1"/>
        <v>▶</v>
      </c>
    </row>
    <row r="76" spans="1:14" x14ac:dyDescent="0.3">
      <c r="A76" s="6">
        <v>94</v>
      </c>
      <c r="B76" s="8" t="s">
        <v>697</v>
      </c>
      <c r="C76" s="28" t="s">
        <v>698</v>
      </c>
      <c r="D76" s="9">
        <v>2475</v>
      </c>
      <c r="E76" s="30" t="s">
        <v>699</v>
      </c>
      <c r="F76" s="29">
        <v>3.56E-2</v>
      </c>
      <c r="G76" s="9">
        <v>457098</v>
      </c>
      <c r="H76" s="9">
        <v>2887</v>
      </c>
      <c r="I76" s="9">
        <v>1598</v>
      </c>
      <c r="J76" s="10">
        <v>1.1200000000000001</v>
      </c>
      <c r="K76" s="10">
        <v>2.44</v>
      </c>
      <c r="L76" s="10">
        <v>66.45</v>
      </c>
      <c r="M76" s="10">
        <v>1.43</v>
      </c>
      <c r="N76" s="7" t="str">
        <f t="shared" si="1"/>
        <v>▶</v>
      </c>
    </row>
    <row r="77" spans="1:14" x14ac:dyDescent="0.3">
      <c r="A77" s="6">
        <v>95</v>
      </c>
      <c r="B77" s="8" t="s">
        <v>700</v>
      </c>
      <c r="C77" s="28" t="s">
        <v>701</v>
      </c>
      <c r="D77" s="9">
        <v>1187</v>
      </c>
      <c r="E77" s="30" t="s">
        <v>702</v>
      </c>
      <c r="F77" s="29">
        <v>3.49E-2</v>
      </c>
      <c r="G77" s="9">
        <v>296195</v>
      </c>
      <c r="H77" s="10">
        <v>380</v>
      </c>
      <c r="I77" s="10">
        <v>46</v>
      </c>
      <c r="J77" s="10">
        <v>1.71</v>
      </c>
      <c r="K77" s="10">
        <v>12.49</v>
      </c>
      <c r="L77" s="10">
        <v>10.27</v>
      </c>
      <c r="M77" s="10">
        <v>1.1000000000000001</v>
      </c>
      <c r="N77" s="7" t="str">
        <f t="shared" si="1"/>
        <v>▶</v>
      </c>
    </row>
    <row r="78" spans="1:14" x14ac:dyDescent="0.3">
      <c r="A78" s="6">
        <v>96</v>
      </c>
      <c r="B78" s="8" t="s">
        <v>703</v>
      </c>
      <c r="C78" s="28" t="s">
        <v>704</v>
      </c>
      <c r="D78" s="10">
        <v>515</v>
      </c>
      <c r="E78" s="30" t="s">
        <v>705</v>
      </c>
      <c r="F78" s="29">
        <v>3.4099999999999998E-2</v>
      </c>
      <c r="G78" s="9">
        <v>6764087</v>
      </c>
      <c r="H78" s="10">
        <v>347</v>
      </c>
      <c r="I78" s="10">
        <v>-36</v>
      </c>
      <c r="J78" s="10">
        <v>0.63</v>
      </c>
      <c r="K78" s="10">
        <v>-3.5</v>
      </c>
      <c r="L78" s="10">
        <v>-7.74</v>
      </c>
      <c r="M78" s="10">
        <v>0.36</v>
      </c>
      <c r="N78" s="7" t="str">
        <f t="shared" si="1"/>
        <v>▶</v>
      </c>
    </row>
    <row r="79" spans="1:14" x14ac:dyDescent="0.3">
      <c r="A79" s="6">
        <v>97</v>
      </c>
      <c r="B79" s="8" t="s">
        <v>706</v>
      </c>
      <c r="C79" s="28" t="s">
        <v>707</v>
      </c>
      <c r="D79" s="9">
        <v>7290</v>
      </c>
      <c r="E79" s="30" t="s">
        <v>588</v>
      </c>
      <c r="F79" s="29">
        <v>3.4000000000000002E-2</v>
      </c>
      <c r="G79" s="9">
        <v>4088</v>
      </c>
      <c r="H79" s="10">
        <v>120</v>
      </c>
      <c r="I79" s="10" t="s">
        <v>579</v>
      </c>
      <c r="J79" s="10">
        <v>0</v>
      </c>
      <c r="K79" s="10" t="s">
        <v>579</v>
      </c>
      <c r="L79" s="10" t="s">
        <v>579</v>
      </c>
      <c r="M79" s="10" t="s">
        <v>579</v>
      </c>
      <c r="N79" s="7" t="str">
        <f t="shared" si="1"/>
        <v>▶</v>
      </c>
    </row>
    <row r="80" spans="1:14" x14ac:dyDescent="0.3">
      <c r="A80" s="6">
        <v>98</v>
      </c>
      <c r="B80" s="8" t="s">
        <v>708</v>
      </c>
      <c r="C80" s="28" t="s">
        <v>709</v>
      </c>
      <c r="D80" s="9">
        <v>17980</v>
      </c>
      <c r="E80" s="30" t="s">
        <v>710</v>
      </c>
      <c r="F80" s="29">
        <v>3.39E-2</v>
      </c>
      <c r="G80" s="9">
        <v>5147961</v>
      </c>
      <c r="H80" s="9">
        <v>6374</v>
      </c>
      <c r="I80" s="10" t="s">
        <v>579</v>
      </c>
      <c r="J80" s="10">
        <v>0.62</v>
      </c>
      <c r="K80" s="10" t="s">
        <v>579</v>
      </c>
      <c r="L80" s="10" t="s">
        <v>579</v>
      </c>
      <c r="M80" s="10" t="s">
        <v>579</v>
      </c>
      <c r="N80" s="7" t="str">
        <f t="shared" si="1"/>
        <v>▶</v>
      </c>
    </row>
    <row r="81" spans="1:14" x14ac:dyDescent="0.3">
      <c r="A81" s="6">
        <v>100</v>
      </c>
      <c r="B81" s="8" t="s">
        <v>711</v>
      </c>
      <c r="C81" s="28" t="s">
        <v>712</v>
      </c>
      <c r="D81" s="9">
        <v>23100</v>
      </c>
      <c r="E81" s="30" t="s">
        <v>713</v>
      </c>
      <c r="F81" s="29">
        <v>3.3599999999999998E-2</v>
      </c>
      <c r="G81" s="9">
        <v>1988086</v>
      </c>
      <c r="H81" s="9">
        <v>19276</v>
      </c>
      <c r="I81" s="10">
        <v>87</v>
      </c>
      <c r="J81" s="10">
        <v>12.33</v>
      </c>
      <c r="K81" s="10">
        <v>50.99</v>
      </c>
      <c r="L81" s="10">
        <v>-0.19</v>
      </c>
      <c r="M81" s="10">
        <v>5.47</v>
      </c>
      <c r="N81" s="7" t="str">
        <f t="shared" si="1"/>
        <v>▶</v>
      </c>
    </row>
    <row r="82" spans="1:14" x14ac:dyDescent="0.3">
      <c r="A82" s="6">
        <v>102</v>
      </c>
      <c r="B82" s="8" t="s">
        <v>714</v>
      </c>
      <c r="C82" s="28" t="s">
        <v>715</v>
      </c>
      <c r="D82" s="9">
        <v>41650</v>
      </c>
      <c r="E82" s="30" t="s">
        <v>716</v>
      </c>
      <c r="F82" s="29">
        <v>3.3500000000000002E-2</v>
      </c>
      <c r="G82" s="9">
        <v>292207</v>
      </c>
      <c r="H82" s="9">
        <v>17564</v>
      </c>
      <c r="I82" s="9">
        <v>1047</v>
      </c>
      <c r="J82" s="10">
        <v>13.78</v>
      </c>
      <c r="K82" s="10">
        <v>15.55</v>
      </c>
      <c r="L82" s="10">
        <v>2.2400000000000002</v>
      </c>
      <c r="M82" s="10">
        <v>1.6</v>
      </c>
      <c r="N82" s="7" t="str">
        <f t="shared" si="1"/>
        <v>▶</v>
      </c>
    </row>
    <row r="83" spans="1:14" x14ac:dyDescent="0.3">
      <c r="A83" s="6">
        <v>103</v>
      </c>
      <c r="B83" s="8" t="s">
        <v>717</v>
      </c>
      <c r="C83" s="28" t="s">
        <v>718</v>
      </c>
      <c r="D83" s="9">
        <v>7240</v>
      </c>
      <c r="E83" s="30" t="s">
        <v>719</v>
      </c>
      <c r="F83" s="29">
        <v>3.3500000000000002E-2</v>
      </c>
      <c r="G83" s="9">
        <v>3912</v>
      </c>
      <c r="H83" s="10">
        <v>76</v>
      </c>
      <c r="I83" s="10" t="s">
        <v>579</v>
      </c>
      <c r="J83" s="10">
        <v>0.8</v>
      </c>
      <c r="K83" s="10" t="s">
        <v>579</v>
      </c>
      <c r="L83" s="10" t="s">
        <v>579</v>
      </c>
      <c r="M83" s="10" t="s">
        <v>579</v>
      </c>
      <c r="N83" s="7" t="str">
        <f t="shared" si="1"/>
        <v>▶</v>
      </c>
    </row>
    <row r="84" spans="1:14" x14ac:dyDescent="0.3">
      <c r="A84" s="6">
        <v>104</v>
      </c>
      <c r="B84" s="8" t="s">
        <v>720</v>
      </c>
      <c r="C84" s="28" t="s">
        <v>721</v>
      </c>
      <c r="D84" s="9">
        <v>7420</v>
      </c>
      <c r="E84" s="30" t="s">
        <v>588</v>
      </c>
      <c r="F84" s="29">
        <v>3.3399999999999999E-2</v>
      </c>
      <c r="G84" s="9">
        <v>949283</v>
      </c>
      <c r="H84" s="9">
        <v>5840</v>
      </c>
      <c r="I84" s="10" t="s">
        <v>579</v>
      </c>
      <c r="J84" s="10">
        <v>1.05</v>
      </c>
      <c r="K84" s="10" t="s">
        <v>579</v>
      </c>
      <c r="L84" s="10" t="s">
        <v>579</v>
      </c>
      <c r="M84" s="10" t="s">
        <v>579</v>
      </c>
      <c r="N84" s="7" t="str">
        <f t="shared" si="1"/>
        <v>▶</v>
      </c>
    </row>
    <row r="85" spans="1:14" x14ac:dyDescent="0.3">
      <c r="A85" s="6">
        <v>105</v>
      </c>
      <c r="B85" s="8" t="s">
        <v>722</v>
      </c>
      <c r="C85" s="28" t="s">
        <v>723</v>
      </c>
      <c r="D85" s="9">
        <v>15940</v>
      </c>
      <c r="E85" s="30" t="s">
        <v>724</v>
      </c>
      <c r="F85" s="29">
        <v>3.3099999999999997E-2</v>
      </c>
      <c r="G85" s="9">
        <v>1554379</v>
      </c>
      <c r="H85" s="9">
        <v>1530</v>
      </c>
      <c r="I85" s="10" t="s">
        <v>579</v>
      </c>
      <c r="J85" s="10">
        <v>0.08</v>
      </c>
      <c r="K85" s="10" t="s">
        <v>579</v>
      </c>
      <c r="L85" s="10" t="s">
        <v>579</v>
      </c>
      <c r="M85" s="10" t="s">
        <v>579</v>
      </c>
      <c r="N85" s="7" t="str">
        <f t="shared" si="1"/>
        <v>▶</v>
      </c>
    </row>
    <row r="86" spans="1:14" x14ac:dyDescent="0.3">
      <c r="A86" s="6">
        <v>106</v>
      </c>
      <c r="B86" s="8" t="s">
        <v>725</v>
      </c>
      <c r="C86" s="28" t="s">
        <v>726</v>
      </c>
      <c r="D86" s="9">
        <v>66000</v>
      </c>
      <c r="E86" s="30" t="s">
        <v>727</v>
      </c>
      <c r="F86" s="29">
        <v>3.2899999999999999E-2</v>
      </c>
      <c r="G86" s="9">
        <v>12129</v>
      </c>
      <c r="H86" s="9">
        <v>4486</v>
      </c>
      <c r="I86" s="10">
        <v>-724</v>
      </c>
      <c r="J86" s="10">
        <v>5.44</v>
      </c>
      <c r="K86" s="10">
        <v>-10.02</v>
      </c>
      <c r="L86" s="10">
        <v>-9.48</v>
      </c>
      <c r="M86" s="10">
        <v>0.88</v>
      </c>
      <c r="N86" s="7" t="str">
        <f t="shared" si="1"/>
        <v>▶</v>
      </c>
    </row>
    <row r="87" spans="1:14" x14ac:dyDescent="0.3">
      <c r="A87" s="6">
        <v>107</v>
      </c>
      <c r="B87" s="8" t="s">
        <v>728</v>
      </c>
      <c r="C87" s="28" t="s">
        <v>729</v>
      </c>
      <c r="D87" s="10">
        <v>981</v>
      </c>
      <c r="E87" s="30" t="s">
        <v>730</v>
      </c>
      <c r="F87" s="29">
        <v>3.2599999999999997E-2</v>
      </c>
      <c r="G87" s="9">
        <v>101728</v>
      </c>
      <c r="H87" s="10">
        <v>225</v>
      </c>
      <c r="I87" s="10">
        <v>-299</v>
      </c>
      <c r="J87" s="10">
        <v>0.39</v>
      </c>
      <c r="K87" s="10">
        <v>0.42</v>
      </c>
      <c r="L87" s="10">
        <v>-14.6</v>
      </c>
      <c r="M87" s="10">
        <v>0.11</v>
      </c>
      <c r="N87" s="7" t="str">
        <f t="shared" si="1"/>
        <v>▶</v>
      </c>
    </row>
    <row r="88" spans="1:14" x14ac:dyDescent="0.3">
      <c r="A88" s="6">
        <v>108</v>
      </c>
      <c r="B88" s="8" t="s">
        <v>731</v>
      </c>
      <c r="C88" s="28" t="s">
        <v>732</v>
      </c>
      <c r="D88" s="9">
        <v>8560</v>
      </c>
      <c r="E88" s="30" t="s">
        <v>733</v>
      </c>
      <c r="F88" s="29">
        <v>3.2599999999999997E-2</v>
      </c>
      <c r="G88" s="9">
        <v>4421</v>
      </c>
      <c r="H88" s="10">
        <v>282</v>
      </c>
      <c r="I88" s="10">
        <v>-30</v>
      </c>
      <c r="J88" s="10">
        <v>1.99</v>
      </c>
      <c r="K88" s="10">
        <v>-3.44</v>
      </c>
      <c r="L88" s="10">
        <v>-49.95</v>
      </c>
      <c r="M88" s="10">
        <v>3.73</v>
      </c>
      <c r="N88" s="7" t="str">
        <f t="shared" si="1"/>
        <v>▶</v>
      </c>
    </row>
    <row r="89" spans="1:14" x14ac:dyDescent="0.3">
      <c r="A89" s="6">
        <v>109</v>
      </c>
      <c r="B89" s="8" t="s">
        <v>734</v>
      </c>
      <c r="C89" s="28" t="s">
        <v>735</v>
      </c>
      <c r="D89" s="9">
        <v>19140</v>
      </c>
      <c r="E89" s="30" t="s">
        <v>736</v>
      </c>
      <c r="F89" s="29">
        <v>3.2399999999999998E-2</v>
      </c>
      <c r="G89" s="9">
        <v>5713</v>
      </c>
      <c r="H89" s="10">
        <v>323</v>
      </c>
      <c r="I89" s="10" t="s">
        <v>579</v>
      </c>
      <c r="J89" s="10">
        <v>7.11</v>
      </c>
      <c r="K89" s="10">
        <v>6.84</v>
      </c>
      <c r="L89" s="10" t="s">
        <v>579</v>
      </c>
      <c r="M89" s="10">
        <v>0.11</v>
      </c>
      <c r="N89" s="7" t="str">
        <f t="shared" si="1"/>
        <v>▶</v>
      </c>
    </row>
    <row r="90" spans="1:14" x14ac:dyDescent="0.3">
      <c r="A90" s="6">
        <v>111</v>
      </c>
      <c r="B90" s="8" t="s">
        <v>737</v>
      </c>
      <c r="C90" s="28" t="s">
        <v>738</v>
      </c>
      <c r="D90" s="9">
        <v>1278</v>
      </c>
      <c r="E90" s="30" t="s">
        <v>702</v>
      </c>
      <c r="F90" s="29">
        <v>3.2300000000000002E-2</v>
      </c>
      <c r="G90" s="9">
        <v>3976800</v>
      </c>
      <c r="H90" s="10">
        <v>548</v>
      </c>
      <c r="I90" s="10">
        <v>-17</v>
      </c>
      <c r="J90" s="10">
        <v>0.36</v>
      </c>
      <c r="K90" s="10">
        <v>-11.41</v>
      </c>
      <c r="L90" s="10">
        <v>-6.66</v>
      </c>
      <c r="M90" s="10">
        <v>1.27</v>
      </c>
      <c r="N90" s="7" t="str">
        <f t="shared" si="1"/>
        <v>▶</v>
      </c>
    </row>
    <row r="91" spans="1:14" x14ac:dyDescent="0.3">
      <c r="A91" s="6">
        <v>112</v>
      </c>
      <c r="B91" s="8" t="s">
        <v>739</v>
      </c>
      <c r="C91" s="28" t="s">
        <v>740</v>
      </c>
      <c r="D91" s="9">
        <v>1087000</v>
      </c>
      <c r="E91" s="30" t="s">
        <v>741</v>
      </c>
      <c r="F91" s="29">
        <v>3.2300000000000002E-2</v>
      </c>
      <c r="G91" s="9">
        <v>106599</v>
      </c>
      <c r="H91" s="9">
        <v>773661</v>
      </c>
      <c r="I91" s="9">
        <v>11137</v>
      </c>
      <c r="J91" s="10">
        <v>13.49</v>
      </c>
      <c r="K91" s="10">
        <v>73.510000000000005</v>
      </c>
      <c r="L91" s="10">
        <v>9.1199999999999992</v>
      </c>
      <c r="M91" s="10">
        <v>7.3</v>
      </c>
      <c r="N91" s="7" t="str">
        <f t="shared" si="1"/>
        <v>▶</v>
      </c>
    </row>
    <row r="92" spans="1:14" x14ac:dyDescent="0.3">
      <c r="A92" s="6">
        <v>113</v>
      </c>
      <c r="B92" s="8" t="s">
        <v>742</v>
      </c>
      <c r="C92" s="28" t="s">
        <v>743</v>
      </c>
      <c r="D92" s="9">
        <v>80200</v>
      </c>
      <c r="E92" s="30" t="s">
        <v>744</v>
      </c>
      <c r="F92" s="29">
        <v>3.2199999999999999E-2</v>
      </c>
      <c r="G92" s="9">
        <v>63120</v>
      </c>
      <c r="H92" s="9">
        <v>15340</v>
      </c>
      <c r="I92" s="9">
        <v>5312</v>
      </c>
      <c r="J92" s="10">
        <v>20.04</v>
      </c>
      <c r="K92" s="10">
        <v>9.4700000000000006</v>
      </c>
      <c r="L92" s="10">
        <v>18.690000000000001</v>
      </c>
      <c r="M92" s="10">
        <v>0.38</v>
      </c>
      <c r="N92" s="7" t="str">
        <f t="shared" si="1"/>
        <v>▶</v>
      </c>
    </row>
    <row r="93" spans="1:14" x14ac:dyDescent="0.3">
      <c r="A93" s="6">
        <v>114</v>
      </c>
      <c r="B93" s="8" t="s">
        <v>745</v>
      </c>
      <c r="C93" s="28" t="s">
        <v>746</v>
      </c>
      <c r="D93" s="9">
        <v>1234</v>
      </c>
      <c r="E93" s="30" t="s">
        <v>747</v>
      </c>
      <c r="F93" s="29">
        <v>3.1800000000000002E-2</v>
      </c>
      <c r="G93" s="10">
        <v>220</v>
      </c>
      <c r="H93" s="10">
        <v>27</v>
      </c>
      <c r="I93" s="10" t="s">
        <v>579</v>
      </c>
      <c r="J93" s="10">
        <v>0.18</v>
      </c>
      <c r="K93" s="10">
        <v>-308.5</v>
      </c>
      <c r="L93" s="10" t="s">
        <v>579</v>
      </c>
      <c r="M93" s="10">
        <v>18.899999999999999</v>
      </c>
      <c r="N93" s="7" t="str">
        <f t="shared" si="1"/>
        <v>▶</v>
      </c>
    </row>
    <row r="94" spans="1:14" x14ac:dyDescent="0.3">
      <c r="A94" s="6">
        <v>115</v>
      </c>
      <c r="B94" s="8" t="s">
        <v>748</v>
      </c>
      <c r="C94" s="28" t="s">
        <v>749</v>
      </c>
      <c r="D94" s="9">
        <v>1478</v>
      </c>
      <c r="E94" s="30" t="s">
        <v>750</v>
      </c>
      <c r="F94" s="29">
        <v>3.1399999999999997E-2</v>
      </c>
      <c r="G94" s="9">
        <v>779556</v>
      </c>
      <c r="H94" s="9">
        <v>1908</v>
      </c>
      <c r="I94" s="10">
        <v>64</v>
      </c>
      <c r="J94" s="10">
        <v>3.73</v>
      </c>
      <c r="K94" s="10">
        <v>16.420000000000002</v>
      </c>
      <c r="L94" s="10">
        <v>-0.09</v>
      </c>
      <c r="M94" s="10">
        <v>0.6</v>
      </c>
      <c r="N94" s="7" t="str">
        <f t="shared" si="1"/>
        <v>▶</v>
      </c>
    </row>
    <row r="95" spans="1:14" x14ac:dyDescent="0.3">
      <c r="A95" s="6">
        <v>117</v>
      </c>
      <c r="B95" s="8" t="s">
        <v>751</v>
      </c>
      <c r="C95" s="28" t="s">
        <v>752</v>
      </c>
      <c r="D95" s="9">
        <v>1604</v>
      </c>
      <c r="E95" s="30" t="s">
        <v>753</v>
      </c>
      <c r="F95" s="29">
        <v>3.0800000000000001E-2</v>
      </c>
      <c r="G95" s="9">
        <v>276874</v>
      </c>
      <c r="H95" s="10">
        <v>695</v>
      </c>
      <c r="I95" s="10">
        <v>-23</v>
      </c>
      <c r="J95" s="10">
        <v>2.34</v>
      </c>
      <c r="K95" s="10">
        <v>-19.559999999999999</v>
      </c>
      <c r="L95" s="10">
        <v>8.93</v>
      </c>
      <c r="M95" s="10">
        <v>0.64</v>
      </c>
      <c r="N95" s="7" t="str">
        <f t="shared" si="1"/>
        <v>▶</v>
      </c>
    </row>
    <row r="96" spans="1:14" x14ac:dyDescent="0.3">
      <c r="A96" s="6">
        <v>118</v>
      </c>
      <c r="B96" s="8" t="s">
        <v>754</v>
      </c>
      <c r="C96" s="28" t="s">
        <v>755</v>
      </c>
      <c r="D96" s="9">
        <v>12390</v>
      </c>
      <c r="E96" s="30" t="s">
        <v>756</v>
      </c>
      <c r="F96" s="29">
        <v>3.0800000000000001E-2</v>
      </c>
      <c r="G96" s="9">
        <v>33257</v>
      </c>
      <c r="H96" s="9">
        <v>1368</v>
      </c>
      <c r="I96" s="10">
        <v>363</v>
      </c>
      <c r="J96" s="10">
        <v>7.62</v>
      </c>
      <c r="K96" s="10">
        <v>6.43</v>
      </c>
      <c r="L96" s="10">
        <v>10.9</v>
      </c>
      <c r="M96" s="10">
        <v>0.49</v>
      </c>
      <c r="N96" s="7" t="str">
        <f t="shared" si="1"/>
        <v>▶</v>
      </c>
    </row>
    <row r="97" spans="1:14" x14ac:dyDescent="0.3">
      <c r="A97" s="6">
        <v>120</v>
      </c>
      <c r="B97" s="8" t="s">
        <v>757</v>
      </c>
      <c r="C97" s="28" t="s">
        <v>758</v>
      </c>
      <c r="D97" s="9">
        <v>7375</v>
      </c>
      <c r="E97" s="30" t="s">
        <v>759</v>
      </c>
      <c r="F97" s="29">
        <v>3.0700000000000002E-2</v>
      </c>
      <c r="G97" s="9">
        <v>163939</v>
      </c>
      <c r="H97" s="9">
        <v>1486</v>
      </c>
      <c r="I97" s="10" t="s">
        <v>579</v>
      </c>
      <c r="J97" s="10">
        <v>0.57999999999999996</v>
      </c>
      <c r="K97" s="10" t="s">
        <v>579</v>
      </c>
      <c r="L97" s="10" t="s">
        <v>579</v>
      </c>
      <c r="M97" s="10" t="s">
        <v>579</v>
      </c>
      <c r="N97" s="7" t="str">
        <f t="shared" si="1"/>
        <v>▶</v>
      </c>
    </row>
    <row r="98" spans="1:14" x14ac:dyDescent="0.3">
      <c r="A98" s="6">
        <v>121</v>
      </c>
      <c r="B98" s="8" t="s">
        <v>760</v>
      </c>
      <c r="C98" s="28" t="s">
        <v>761</v>
      </c>
      <c r="D98" s="9">
        <v>4585</v>
      </c>
      <c r="E98" s="30" t="s">
        <v>762</v>
      </c>
      <c r="F98" s="29">
        <v>3.0300000000000001E-2</v>
      </c>
      <c r="G98" s="9">
        <v>238539</v>
      </c>
      <c r="H98" s="9">
        <v>1265</v>
      </c>
      <c r="I98" s="10">
        <v>401</v>
      </c>
      <c r="J98" s="10">
        <v>1.96</v>
      </c>
      <c r="K98" s="10">
        <v>4.96</v>
      </c>
      <c r="L98" s="10">
        <v>12.81</v>
      </c>
      <c r="M98" s="10">
        <v>0.6</v>
      </c>
      <c r="N98" s="7" t="str">
        <f t="shared" si="1"/>
        <v>▶</v>
      </c>
    </row>
    <row r="99" spans="1:14" x14ac:dyDescent="0.3">
      <c r="A99" s="6">
        <v>122</v>
      </c>
      <c r="B99" s="8" t="s">
        <v>763</v>
      </c>
      <c r="C99" s="28" t="s">
        <v>764</v>
      </c>
      <c r="D99" s="9">
        <v>4110</v>
      </c>
      <c r="E99" s="30" t="s">
        <v>575</v>
      </c>
      <c r="F99" s="29">
        <v>3.0099999999999998E-2</v>
      </c>
      <c r="G99" s="9">
        <v>29710423</v>
      </c>
      <c r="H99" s="9">
        <v>8852</v>
      </c>
      <c r="I99" s="9">
        <v>1394</v>
      </c>
      <c r="J99" s="10">
        <v>3.24</v>
      </c>
      <c r="K99" s="10">
        <v>18.03</v>
      </c>
      <c r="L99" s="10">
        <v>91.56</v>
      </c>
      <c r="M99" s="10">
        <v>5.21</v>
      </c>
      <c r="N99" s="7" t="str">
        <f t="shared" si="1"/>
        <v>▶</v>
      </c>
    </row>
    <row r="100" spans="1:14" x14ac:dyDescent="0.3">
      <c r="A100" s="6">
        <v>124</v>
      </c>
      <c r="B100" s="8" t="s">
        <v>765</v>
      </c>
      <c r="C100" s="28" t="s">
        <v>766</v>
      </c>
      <c r="D100" s="9">
        <v>15140</v>
      </c>
      <c r="E100" s="30" t="s">
        <v>620</v>
      </c>
      <c r="F100" s="29">
        <v>2.9899999999999999E-2</v>
      </c>
      <c r="G100" s="9">
        <v>3432</v>
      </c>
      <c r="H100" s="10">
        <v>184</v>
      </c>
      <c r="I100" s="10">
        <v>7</v>
      </c>
      <c r="J100" s="10">
        <v>0</v>
      </c>
      <c r="K100" s="10">
        <v>-28.14</v>
      </c>
      <c r="L100" s="10">
        <v>0.22</v>
      </c>
      <c r="M100" s="10">
        <v>0.36</v>
      </c>
      <c r="N100" s="7" t="str">
        <f t="shared" si="1"/>
        <v>▶</v>
      </c>
    </row>
    <row r="101" spans="1:14" x14ac:dyDescent="0.3">
      <c r="A101" s="6">
        <v>125</v>
      </c>
      <c r="B101" s="8" t="s">
        <v>767</v>
      </c>
      <c r="C101" s="28" t="s">
        <v>768</v>
      </c>
      <c r="D101" s="9">
        <v>8800</v>
      </c>
      <c r="E101" s="30" t="s">
        <v>769</v>
      </c>
      <c r="F101" s="29">
        <v>2.98E-2</v>
      </c>
      <c r="G101" s="9">
        <v>5656</v>
      </c>
      <c r="H101" s="10">
        <v>211</v>
      </c>
      <c r="I101" s="10" t="s">
        <v>579</v>
      </c>
      <c r="J101" s="10">
        <v>0.04</v>
      </c>
      <c r="K101" s="10" t="s">
        <v>579</v>
      </c>
      <c r="L101" s="10" t="s">
        <v>579</v>
      </c>
      <c r="M101" s="10" t="s">
        <v>579</v>
      </c>
      <c r="N101" s="7" t="str">
        <f t="shared" si="1"/>
        <v>▶</v>
      </c>
    </row>
    <row r="102" spans="1:14" x14ac:dyDescent="0.3">
      <c r="E102" s="30"/>
      <c r="F102" s="30"/>
      <c r="N102" s="7" t="str">
        <f t="shared" si="1"/>
        <v/>
      </c>
    </row>
    <row r="103" spans="1:14" x14ac:dyDescent="0.3">
      <c r="E103" s="30"/>
      <c r="F103" s="30"/>
      <c r="N103" s="7" t="str">
        <f t="shared" si="1"/>
        <v/>
      </c>
    </row>
    <row r="104" spans="1:14" x14ac:dyDescent="0.3">
      <c r="E104" s="30"/>
      <c r="F104" s="30"/>
      <c r="N104" s="7" t="str">
        <f t="shared" si="1"/>
        <v/>
      </c>
    </row>
    <row r="105" spans="1:14" x14ac:dyDescent="0.3">
      <c r="E105" s="30"/>
      <c r="F105" s="30"/>
      <c r="N105" s="7" t="str">
        <f t="shared" si="1"/>
        <v/>
      </c>
    </row>
    <row r="106" spans="1:14" x14ac:dyDescent="0.3">
      <c r="E106" s="30"/>
      <c r="F106" s="30"/>
      <c r="N106" s="7" t="str">
        <f t="shared" si="1"/>
        <v/>
      </c>
    </row>
    <row r="107" spans="1:14" x14ac:dyDescent="0.3">
      <c r="E107" s="30"/>
      <c r="F107" s="30"/>
      <c r="N107" s="7" t="str">
        <f t="shared" si="1"/>
        <v/>
      </c>
    </row>
    <row r="108" spans="1:14" x14ac:dyDescent="0.3">
      <c r="E108" s="30"/>
      <c r="F108" s="30"/>
      <c r="N108" s="7" t="str">
        <f t="shared" si="1"/>
        <v/>
      </c>
    </row>
    <row r="109" spans="1:14" x14ac:dyDescent="0.3">
      <c r="E109" s="30"/>
      <c r="F109" s="30"/>
      <c r="N109" s="7" t="str">
        <f t="shared" si="1"/>
        <v/>
      </c>
    </row>
    <row r="110" spans="1:14" x14ac:dyDescent="0.3">
      <c r="E110" s="30"/>
      <c r="F110" s="30"/>
      <c r="N110" s="7" t="str">
        <f t="shared" si="1"/>
        <v/>
      </c>
    </row>
    <row r="111" spans="1:14" x14ac:dyDescent="0.3">
      <c r="E111" s="30"/>
      <c r="F111" s="30"/>
      <c r="N111" s="7" t="str">
        <f t="shared" si="1"/>
        <v/>
      </c>
    </row>
    <row r="112" spans="1:14" x14ac:dyDescent="0.3">
      <c r="E112" s="30"/>
      <c r="F112" s="30"/>
      <c r="N112" s="7" t="str">
        <f t="shared" si="1"/>
        <v/>
      </c>
    </row>
    <row r="113" spans="5:14" x14ac:dyDescent="0.3">
      <c r="E113" s="30"/>
      <c r="F113" s="30"/>
      <c r="N113" s="7" t="str">
        <f t="shared" si="1"/>
        <v/>
      </c>
    </row>
    <row r="114" spans="5:14" x14ac:dyDescent="0.3">
      <c r="E114" s="30"/>
      <c r="F114" s="30"/>
      <c r="N114" s="7" t="str">
        <f t="shared" si="1"/>
        <v/>
      </c>
    </row>
    <row r="115" spans="5:14" x14ac:dyDescent="0.3">
      <c r="E115" s="30"/>
      <c r="F115" s="30"/>
      <c r="N115" s="7" t="str">
        <f t="shared" si="1"/>
        <v/>
      </c>
    </row>
    <row r="116" spans="5:14" x14ac:dyDescent="0.3">
      <c r="E116" s="30"/>
      <c r="F116" s="30"/>
      <c r="N116" s="7" t="str">
        <f t="shared" si="1"/>
        <v/>
      </c>
    </row>
    <row r="117" spans="5:14" x14ac:dyDescent="0.3">
      <c r="E117" s="30"/>
      <c r="F117" s="30"/>
      <c r="N117" s="7" t="str">
        <f t="shared" si="1"/>
        <v/>
      </c>
    </row>
    <row r="118" spans="5:14" x14ac:dyDescent="0.3">
      <c r="E118" s="30"/>
      <c r="F118" s="30"/>
      <c r="N118" s="7" t="str">
        <f t="shared" si="1"/>
        <v/>
      </c>
    </row>
    <row r="119" spans="5:14" x14ac:dyDescent="0.3">
      <c r="E119" s="30"/>
      <c r="F119" s="30"/>
      <c r="N119" s="7" t="str">
        <f t="shared" si="1"/>
        <v/>
      </c>
    </row>
    <row r="120" spans="5:14" x14ac:dyDescent="0.3">
      <c r="E120" s="30"/>
      <c r="F120" s="30"/>
      <c r="N120" s="7" t="str">
        <f t="shared" si="1"/>
        <v/>
      </c>
    </row>
    <row r="121" spans="5:14" x14ac:dyDescent="0.3">
      <c r="E121" s="30"/>
      <c r="F121" s="30"/>
      <c r="N121" s="7" t="str">
        <f t="shared" si="1"/>
        <v/>
      </c>
    </row>
    <row r="122" spans="5:14" x14ac:dyDescent="0.3">
      <c r="E122" s="30"/>
      <c r="F122" s="30"/>
      <c r="N122" s="7" t="str">
        <f t="shared" si="1"/>
        <v/>
      </c>
    </row>
    <row r="123" spans="5:14" x14ac:dyDescent="0.3">
      <c r="E123" s="30"/>
      <c r="F123" s="30"/>
      <c r="N123" s="7" t="str">
        <f t="shared" si="1"/>
        <v/>
      </c>
    </row>
    <row r="124" spans="5:14" x14ac:dyDescent="0.3">
      <c r="E124" s="30"/>
      <c r="F124" s="30"/>
      <c r="N124" s="7" t="str">
        <f t="shared" si="1"/>
        <v/>
      </c>
    </row>
    <row r="125" spans="5:14" x14ac:dyDescent="0.3">
      <c r="E125" s="30"/>
      <c r="F125" s="30"/>
      <c r="N125" s="7" t="str">
        <f t="shared" si="1"/>
        <v/>
      </c>
    </row>
    <row r="126" spans="5:14" x14ac:dyDescent="0.3">
      <c r="E126" s="30"/>
      <c r="F126" s="30"/>
      <c r="N126" s="7" t="str">
        <f t="shared" si="1"/>
        <v/>
      </c>
    </row>
    <row r="127" spans="5:14" x14ac:dyDescent="0.3">
      <c r="E127" s="30"/>
      <c r="F127" s="30"/>
      <c r="N127" s="7" t="str">
        <f t="shared" si="1"/>
        <v/>
      </c>
    </row>
    <row r="128" spans="5:14" x14ac:dyDescent="0.3">
      <c r="E128" s="30"/>
      <c r="F128" s="30"/>
      <c r="N128" s="7" t="str">
        <f t="shared" si="1"/>
        <v/>
      </c>
    </row>
    <row r="129" spans="5:14" x14ac:dyDescent="0.3">
      <c r="E129" s="30"/>
      <c r="F129" s="30"/>
      <c r="N129" s="7" t="str">
        <f t="shared" si="1"/>
        <v/>
      </c>
    </row>
    <row r="130" spans="5:14" x14ac:dyDescent="0.3">
      <c r="E130" s="30"/>
      <c r="F130" s="30"/>
      <c r="N130" s="7" t="str">
        <f t="shared" si="1"/>
        <v/>
      </c>
    </row>
    <row r="131" spans="5:14" x14ac:dyDescent="0.3">
      <c r="E131" s="30"/>
      <c r="F131" s="30"/>
      <c r="N131" s="7" t="str">
        <f t="shared" ref="N131:N194" si="2">IF(ISBLANK($C131),"",HYPERLINK($C131,"▶"))</f>
        <v/>
      </c>
    </row>
    <row r="132" spans="5:14" x14ac:dyDescent="0.3">
      <c r="E132" s="30"/>
      <c r="F132" s="30"/>
      <c r="N132" s="7" t="str">
        <f t="shared" si="2"/>
        <v/>
      </c>
    </row>
    <row r="133" spans="5:14" x14ac:dyDescent="0.3">
      <c r="E133" s="30"/>
      <c r="F133" s="30"/>
      <c r="N133" s="7" t="str">
        <f t="shared" si="2"/>
        <v/>
      </c>
    </row>
    <row r="134" spans="5:14" x14ac:dyDescent="0.3">
      <c r="E134" s="30"/>
      <c r="F134" s="30"/>
      <c r="N134" s="7" t="str">
        <f t="shared" si="2"/>
        <v/>
      </c>
    </row>
    <row r="135" spans="5:14" x14ac:dyDescent="0.3">
      <c r="E135" s="30"/>
      <c r="F135" s="30"/>
      <c r="N135" s="7" t="str">
        <f t="shared" si="2"/>
        <v/>
      </c>
    </row>
    <row r="136" spans="5:14" x14ac:dyDescent="0.3">
      <c r="E136" s="30"/>
      <c r="F136" s="30"/>
      <c r="N136" s="7" t="str">
        <f t="shared" si="2"/>
        <v/>
      </c>
    </row>
    <row r="137" spans="5:14" x14ac:dyDescent="0.3">
      <c r="E137" s="30"/>
      <c r="F137" s="30"/>
      <c r="N137" s="7" t="str">
        <f t="shared" si="2"/>
        <v/>
      </c>
    </row>
    <row r="138" spans="5:14" x14ac:dyDescent="0.3">
      <c r="E138" s="30"/>
      <c r="F138" s="30"/>
      <c r="N138" s="7" t="str">
        <f t="shared" si="2"/>
        <v/>
      </c>
    </row>
    <row r="139" spans="5:14" x14ac:dyDescent="0.3">
      <c r="E139" s="30"/>
      <c r="F139" s="30"/>
      <c r="N139" s="7" t="str">
        <f t="shared" si="2"/>
        <v/>
      </c>
    </row>
    <row r="140" spans="5:14" x14ac:dyDescent="0.3">
      <c r="E140" s="30"/>
      <c r="F140" s="30"/>
      <c r="N140" s="7" t="str">
        <f t="shared" si="2"/>
        <v/>
      </c>
    </row>
    <row r="141" spans="5:14" x14ac:dyDescent="0.3">
      <c r="E141" s="30"/>
      <c r="F141" s="30"/>
      <c r="N141" s="7" t="str">
        <f t="shared" si="2"/>
        <v/>
      </c>
    </row>
    <row r="142" spans="5:14" x14ac:dyDescent="0.3">
      <c r="E142" s="30"/>
      <c r="F142" s="30"/>
      <c r="N142" s="7" t="str">
        <f t="shared" si="2"/>
        <v/>
      </c>
    </row>
    <row r="143" spans="5:14" x14ac:dyDescent="0.3">
      <c r="E143" s="30"/>
      <c r="F143" s="30"/>
      <c r="N143" s="7" t="str">
        <f t="shared" si="2"/>
        <v/>
      </c>
    </row>
    <row r="144" spans="5:14" x14ac:dyDescent="0.3">
      <c r="E144" s="30"/>
      <c r="F144" s="30"/>
      <c r="N144" s="7" t="str">
        <f t="shared" si="2"/>
        <v/>
      </c>
    </row>
    <row r="145" spans="5:14" x14ac:dyDescent="0.3">
      <c r="E145" s="30"/>
      <c r="F145" s="30"/>
      <c r="N145" s="7" t="str">
        <f t="shared" si="2"/>
        <v/>
      </c>
    </row>
    <row r="146" spans="5:14" x14ac:dyDescent="0.3">
      <c r="E146" s="30"/>
      <c r="F146" s="30"/>
      <c r="N146" s="7" t="str">
        <f t="shared" si="2"/>
        <v/>
      </c>
    </row>
    <row r="147" spans="5:14" x14ac:dyDescent="0.3">
      <c r="E147" s="30"/>
      <c r="F147" s="30"/>
      <c r="N147" s="7" t="str">
        <f t="shared" si="2"/>
        <v/>
      </c>
    </row>
    <row r="148" spans="5:14" x14ac:dyDescent="0.3">
      <c r="E148" s="30"/>
      <c r="F148" s="30"/>
      <c r="N148" s="7" t="str">
        <f t="shared" si="2"/>
        <v/>
      </c>
    </row>
    <row r="149" spans="5:14" x14ac:dyDescent="0.3">
      <c r="E149" s="30"/>
      <c r="F149" s="30"/>
      <c r="N149" s="7" t="str">
        <f t="shared" si="2"/>
        <v/>
      </c>
    </row>
    <row r="150" spans="5:14" x14ac:dyDescent="0.3">
      <c r="E150" s="30"/>
      <c r="F150" s="30"/>
      <c r="N150" s="7" t="str">
        <f t="shared" si="2"/>
        <v/>
      </c>
    </row>
    <row r="151" spans="5:14" x14ac:dyDescent="0.3">
      <c r="E151" s="30"/>
      <c r="F151" s="30"/>
      <c r="N151" s="7" t="str">
        <f t="shared" si="2"/>
        <v/>
      </c>
    </row>
    <row r="152" spans="5:14" x14ac:dyDescent="0.3">
      <c r="E152" s="30"/>
      <c r="F152" s="30"/>
      <c r="N152" s="7" t="str">
        <f t="shared" si="2"/>
        <v/>
      </c>
    </row>
    <row r="153" spans="5:14" x14ac:dyDescent="0.3">
      <c r="E153" s="30"/>
      <c r="F153" s="30"/>
      <c r="N153" s="7" t="str">
        <f t="shared" si="2"/>
        <v/>
      </c>
    </row>
    <row r="154" spans="5:14" x14ac:dyDescent="0.3">
      <c r="E154" s="30"/>
      <c r="F154" s="30"/>
      <c r="N154" s="7" t="str">
        <f t="shared" si="2"/>
        <v/>
      </c>
    </row>
    <row r="155" spans="5:14" x14ac:dyDescent="0.3">
      <c r="E155" s="30"/>
      <c r="F155" s="30"/>
      <c r="N155" s="7" t="str">
        <f t="shared" si="2"/>
        <v/>
      </c>
    </row>
    <row r="156" spans="5:14" x14ac:dyDescent="0.3">
      <c r="E156" s="30"/>
      <c r="F156" s="30"/>
      <c r="N156" s="7" t="str">
        <f t="shared" si="2"/>
        <v/>
      </c>
    </row>
    <row r="157" spans="5:14" x14ac:dyDescent="0.3">
      <c r="E157" s="30"/>
      <c r="F157" s="30"/>
      <c r="N157" s="7" t="str">
        <f t="shared" si="2"/>
        <v/>
      </c>
    </row>
    <row r="158" spans="5:14" x14ac:dyDescent="0.3">
      <c r="E158" s="30"/>
      <c r="F158" s="30"/>
      <c r="N158" s="7" t="str">
        <f t="shared" si="2"/>
        <v/>
      </c>
    </row>
    <row r="159" spans="5:14" x14ac:dyDescent="0.3">
      <c r="E159" s="30"/>
      <c r="F159" s="30"/>
      <c r="N159" s="7" t="str">
        <f t="shared" si="2"/>
        <v/>
      </c>
    </row>
    <row r="160" spans="5:14" x14ac:dyDescent="0.3">
      <c r="E160" s="30"/>
      <c r="F160" s="30"/>
      <c r="N160" s="7" t="str">
        <f t="shared" si="2"/>
        <v/>
      </c>
    </row>
    <row r="161" spans="5:14" x14ac:dyDescent="0.3">
      <c r="E161" s="30"/>
      <c r="F161" s="30"/>
      <c r="N161" s="7" t="str">
        <f t="shared" si="2"/>
        <v/>
      </c>
    </row>
    <row r="162" spans="5:14" x14ac:dyDescent="0.3">
      <c r="E162" s="30"/>
      <c r="F162" s="30"/>
      <c r="N162" s="7" t="str">
        <f t="shared" si="2"/>
        <v/>
      </c>
    </row>
    <row r="163" spans="5:14" x14ac:dyDescent="0.3">
      <c r="E163" s="30"/>
      <c r="F163" s="30"/>
      <c r="N163" s="7" t="str">
        <f t="shared" si="2"/>
        <v/>
      </c>
    </row>
    <row r="164" spans="5:14" x14ac:dyDescent="0.3">
      <c r="E164" s="30"/>
      <c r="F164" s="30"/>
      <c r="N164" s="7" t="str">
        <f t="shared" si="2"/>
        <v/>
      </c>
    </row>
    <row r="165" spans="5:14" x14ac:dyDescent="0.3">
      <c r="E165" s="30"/>
      <c r="F165" s="30"/>
      <c r="N165" s="7" t="str">
        <f t="shared" si="2"/>
        <v/>
      </c>
    </row>
    <row r="166" spans="5:14" x14ac:dyDescent="0.3">
      <c r="E166" s="30"/>
      <c r="F166" s="30"/>
      <c r="N166" s="7" t="str">
        <f t="shared" si="2"/>
        <v/>
      </c>
    </row>
    <row r="167" spans="5:14" x14ac:dyDescent="0.3">
      <c r="E167" s="30"/>
      <c r="F167" s="30"/>
      <c r="N167" s="7" t="str">
        <f t="shared" si="2"/>
        <v/>
      </c>
    </row>
    <row r="168" spans="5:14" x14ac:dyDescent="0.3">
      <c r="E168" s="30"/>
      <c r="F168" s="30"/>
      <c r="N168" s="7" t="str">
        <f t="shared" si="2"/>
        <v/>
      </c>
    </row>
    <row r="169" spans="5:14" x14ac:dyDescent="0.3">
      <c r="E169" s="30"/>
      <c r="F169" s="30"/>
      <c r="N169" s="7" t="str">
        <f t="shared" si="2"/>
        <v/>
      </c>
    </row>
    <row r="170" spans="5:14" x14ac:dyDescent="0.3">
      <c r="E170" s="30"/>
      <c r="F170" s="30"/>
      <c r="N170" s="7" t="str">
        <f t="shared" si="2"/>
        <v/>
      </c>
    </row>
    <row r="171" spans="5:14" x14ac:dyDescent="0.3">
      <c r="E171" s="30"/>
      <c r="F171" s="30"/>
      <c r="N171" s="7" t="str">
        <f t="shared" si="2"/>
        <v/>
      </c>
    </row>
    <row r="172" spans="5:14" x14ac:dyDescent="0.3">
      <c r="E172" s="30"/>
      <c r="F172" s="30"/>
      <c r="N172" s="7" t="str">
        <f t="shared" si="2"/>
        <v/>
      </c>
    </row>
    <row r="173" spans="5:14" x14ac:dyDescent="0.3">
      <c r="E173" s="30"/>
      <c r="F173" s="30"/>
      <c r="N173" s="7" t="str">
        <f t="shared" si="2"/>
        <v/>
      </c>
    </row>
    <row r="174" spans="5:14" x14ac:dyDescent="0.3">
      <c r="E174" s="30"/>
      <c r="F174" s="30"/>
      <c r="N174" s="7" t="str">
        <f t="shared" si="2"/>
        <v/>
      </c>
    </row>
    <row r="175" spans="5:14" x14ac:dyDescent="0.3">
      <c r="E175" s="30"/>
      <c r="F175" s="30"/>
      <c r="N175" s="7" t="str">
        <f t="shared" si="2"/>
        <v/>
      </c>
    </row>
    <row r="176" spans="5:14" x14ac:dyDescent="0.3">
      <c r="E176" s="30"/>
      <c r="F176" s="30"/>
      <c r="N176" s="7" t="str">
        <f t="shared" si="2"/>
        <v/>
      </c>
    </row>
    <row r="177" spans="5:14" x14ac:dyDescent="0.3">
      <c r="E177" s="30"/>
      <c r="F177" s="30"/>
      <c r="N177" s="7" t="str">
        <f t="shared" si="2"/>
        <v/>
      </c>
    </row>
    <row r="178" spans="5:14" x14ac:dyDescent="0.3">
      <c r="E178" s="30"/>
      <c r="F178" s="30"/>
      <c r="N178" s="7" t="str">
        <f t="shared" si="2"/>
        <v/>
      </c>
    </row>
    <row r="179" spans="5:14" x14ac:dyDescent="0.3">
      <c r="E179" s="30"/>
      <c r="F179" s="30"/>
      <c r="N179" s="7" t="str">
        <f t="shared" si="2"/>
        <v/>
      </c>
    </row>
    <row r="180" spans="5:14" x14ac:dyDescent="0.3">
      <c r="E180" s="30"/>
      <c r="F180" s="30"/>
      <c r="N180" s="7" t="str">
        <f t="shared" si="2"/>
        <v/>
      </c>
    </row>
    <row r="181" spans="5:14" x14ac:dyDescent="0.3">
      <c r="E181" s="30"/>
      <c r="F181" s="30"/>
      <c r="N181" s="7" t="str">
        <f t="shared" si="2"/>
        <v/>
      </c>
    </row>
    <row r="182" spans="5:14" x14ac:dyDescent="0.3">
      <c r="E182" s="30"/>
      <c r="F182" s="30"/>
      <c r="N182" s="7" t="str">
        <f t="shared" si="2"/>
        <v/>
      </c>
    </row>
    <row r="183" spans="5:14" x14ac:dyDescent="0.3">
      <c r="E183" s="30"/>
      <c r="F183" s="30"/>
      <c r="N183" s="7" t="str">
        <f t="shared" si="2"/>
        <v/>
      </c>
    </row>
    <row r="184" spans="5:14" x14ac:dyDescent="0.3">
      <c r="E184" s="30"/>
      <c r="F184" s="30"/>
      <c r="N184" s="7" t="str">
        <f t="shared" si="2"/>
        <v/>
      </c>
    </row>
    <row r="185" spans="5:14" x14ac:dyDescent="0.3">
      <c r="E185" s="30"/>
      <c r="F185" s="30"/>
      <c r="N185" s="7" t="str">
        <f t="shared" si="2"/>
        <v/>
      </c>
    </row>
    <row r="186" spans="5:14" x14ac:dyDescent="0.3">
      <c r="E186" s="30"/>
      <c r="F186" s="30"/>
      <c r="N186" s="7" t="str">
        <f t="shared" si="2"/>
        <v/>
      </c>
    </row>
    <row r="187" spans="5:14" x14ac:dyDescent="0.3">
      <c r="E187" s="30"/>
      <c r="F187" s="30"/>
      <c r="N187" s="7" t="str">
        <f t="shared" si="2"/>
        <v/>
      </c>
    </row>
    <row r="188" spans="5:14" x14ac:dyDescent="0.3">
      <c r="E188" s="30"/>
      <c r="F188" s="30"/>
      <c r="N188" s="7" t="str">
        <f t="shared" si="2"/>
        <v/>
      </c>
    </row>
    <row r="189" spans="5:14" x14ac:dyDescent="0.3">
      <c r="E189" s="30"/>
      <c r="F189" s="30"/>
      <c r="N189" s="7" t="str">
        <f t="shared" si="2"/>
        <v/>
      </c>
    </row>
    <row r="190" spans="5:14" x14ac:dyDescent="0.3">
      <c r="E190" s="30"/>
      <c r="F190" s="30"/>
      <c r="N190" s="7" t="str">
        <f t="shared" si="2"/>
        <v/>
      </c>
    </row>
    <row r="191" spans="5:14" x14ac:dyDescent="0.3">
      <c r="E191" s="30"/>
      <c r="F191" s="30"/>
      <c r="N191" s="7" t="str">
        <f t="shared" si="2"/>
        <v/>
      </c>
    </row>
    <row r="192" spans="5:14" x14ac:dyDescent="0.3">
      <c r="E192" s="30"/>
      <c r="F192" s="30"/>
      <c r="N192" s="7" t="str">
        <f t="shared" si="2"/>
        <v/>
      </c>
    </row>
    <row r="193" spans="5:14" x14ac:dyDescent="0.3">
      <c r="E193" s="30"/>
      <c r="F193" s="30"/>
      <c r="N193" s="7" t="str">
        <f t="shared" si="2"/>
        <v/>
      </c>
    </row>
    <row r="194" spans="5:14" x14ac:dyDescent="0.3">
      <c r="E194" s="30"/>
      <c r="F194" s="30"/>
      <c r="N194" s="7" t="str">
        <f t="shared" si="2"/>
        <v/>
      </c>
    </row>
    <row r="195" spans="5:14" x14ac:dyDescent="0.3">
      <c r="E195" s="30"/>
      <c r="F195" s="30"/>
      <c r="N195" s="7" t="str">
        <f t="shared" ref="N195:N200" si="3">IF(ISBLANK($C195),"",HYPERLINK($C195,"▶"))</f>
        <v/>
      </c>
    </row>
    <row r="196" spans="5:14" x14ac:dyDescent="0.3">
      <c r="E196" s="30"/>
      <c r="F196" s="30"/>
      <c r="N196" s="7" t="str">
        <f t="shared" si="3"/>
        <v/>
      </c>
    </row>
    <row r="197" spans="5:14" x14ac:dyDescent="0.3">
      <c r="E197" s="30"/>
      <c r="F197" s="30"/>
      <c r="N197" s="7" t="str">
        <f t="shared" si="3"/>
        <v/>
      </c>
    </row>
    <row r="198" spans="5:14" x14ac:dyDescent="0.3">
      <c r="E198" s="30"/>
      <c r="F198" s="30"/>
      <c r="N198" s="7" t="str">
        <f t="shared" si="3"/>
        <v/>
      </c>
    </row>
    <row r="199" spans="5:14" x14ac:dyDescent="0.3">
      <c r="E199" s="30"/>
      <c r="F199" s="30"/>
      <c r="N199" s="7" t="str">
        <f t="shared" si="3"/>
        <v/>
      </c>
    </row>
    <row r="200" spans="5:14" x14ac:dyDescent="0.3">
      <c r="E200" s="30"/>
      <c r="F200" s="30"/>
      <c r="N200" s="7" t="str">
        <f t="shared" si="3"/>
        <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8566E-D91B-4BA2-A69D-A317B0F7EDAE}">
  <sheetPr codeName="Sheet2"/>
  <dimension ref="A1:N200"/>
  <sheetViews>
    <sheetView workbookViewId="0">
      <pane xSplit="2" ySplit="1" topLeftCell="C2" activePane="bottomRight" state="frozen"/>
      <selection pane="topRight" activeCell="C1" sqref="C1"/>
      <selection pane="bottomLeft" activeCell="A2" sqref="A2"/>
      <selection pane="bottomRight" activeCell="N1" sqref="N1"/>
    </sheetView>
  </sheetViews>
  <sheetFormatPr defaultRowHeight="16.5" x14ac:dyDescent="0.3"/>
  <cols>
    <col min="1" max="1" width="5.25" style="6" customWidth="1"/>
    <col min="2" max="2" width="30.625" style="8" customWidth="1"/>
    <col min="3" max="3" width="0.875" style="28" customWidth="1"/>
    <col min="4" max="6" width="12.5" style="10" customWidth="1"/>
    <col min="7" max="7" width="13.75" style="10" customWidth="1"/>
    <col min="8" max="9" width="13.125" style="10" customWidth="1"/>
    <col min="10" max="10" width="10.625" style="10" bestFit="1" customWidth="1"/>
    <col min="11" max="13" width="8.625" style="10" customWidth="1"/>
    <col min="14" max="14" width="9" style="6"/>
    <col min="15" max="16384" width="9" style="8"/>
  </cols>
  <sheetData>
    <row r="1" spans="1:14" s="6" customFormat="1" ht="17.25" thickBot="1" x14ac:dyDescent="0.35">
      <c r="A1" s="13" t="s">
        <v>59</v>
      </c>
      <c r="B1" s="13" t="s">
        <v>4</v>
      </c>
      <c r="C1" s="21" t="s">
        <v>77</v>
      </c>
      <c r="D1" s="13" t="s">
        <v>43</v>
      </c>
      <c r="E1" s="13" t="s">
        <v>60</v>
      </c>
      <c r="F1" s="13" t="s">
        <v>61</v>
      </c>
      <c r="G1" s="13" t="s">
        <v>62</v>
      </c>
      <c r="H1" s="13" t="s">
        <v>63</v>
      </c>
      <c r="I1" s="13" t="s">
        <v>64</v>
      </c>
      <c r="J1" s="13" t="s">
        <v>65</v>
      </c>
      <c r="K1" s="13" t="s">
        <v>66</v>
      </c>
      <c r="L1" s="13" t="s">
        <v>67</v>
      </c>
      <c r="M1" s="13" t="s">
        <v>68</v>
      </c>
      <c r="N1" s="13" t="s">
        <v>39</v>
      </c>
    </row>
    <row r="2" spans="1:14" ht="17.25" thickTop="1" x14ac:dyDescent="0.3">
      <c r="A2" s="6">
        <v>1</v>
      </c>
      <c r="B2" s="8" t="s">
        <v>770</v>
      </c>
      <c r="C2" s="27" t="s">
        <v>771</v>
      </c>
      <c r="D2" s="9">
        <v>6640</v>
      </c>
      <c r="E2" s="30" t="s">
        <v>772</v>
      </c>
      <c r="F2" s="29">
        <v>0.44350000000000001</v>
      </c>
      <c r="G2" s="9">
        <v>49527918</v>
      </c>
      <c r="H2" s="9">
        <v>2425</v>
      </c>
      <c r="I2" s="10">
        <v>16</v>
      </c>
      <c r="J2" s="9">
        <v>0.5</v>
      </c>
      <c r="K2" s="10">
        <v>228.97</v>
      </c>
      <c r="L2" s="10">
        <v>14.33</v>
      </c>
      <c r="M2" s="10">
        <v>14.39</v>
      </c>
      <c r="N2" s="7" t="str">
        <f>IF(ISBLANK($C2),"",HYPERLINK($C2,"▶"))</f>
        <v>▶</v>
      </c>
    </row>
    <row r="3" spans="1:14" x14ac:dyDescent="0.3">
      <c r="A3" s="6">
        <v>2</v>
      </c>
      <c r="B3" s="8" t="s">
        <v>773</v>
      </c>
      <c r="C3" s="27" t="s">
        <v>774</v>
      </c>
      <c r="D3" s="9">
        <v>14620</v>
      </c>
      <c r="E3" s="30" t="s">
        <v>775</v>
      </c>
      <c r="F3" s="29">
        <v>0.26690000000000003</v>
      </c>
      <c r="G3" s="9">
        <v>9573988</v>
      </c>
      <c r="H3" s="9">
        <v>1888</v>
      </c>
      <c r="I3" s="10">
        <v>9</v>
      </c>
      <c r="J3" s="9">
        <v>1.24</v>
      </c>
      <c r="K3" s="10">
        <v>-37.58</v>
      </c>
      <c r="L3" s="10">
        <v>-3.83</v>
      </c>
      <c r="M3" s="10">
        <v>1.02</v>
      </c>
      <c r="N3" s="7" t="str">
        <f t="shared" ref="N3:N66" si="0">IF(ISBLANK($C3),"",HYPERLINK($C3,"▶"))</f>
        <v>▶</v>
      </c>
    </row>
    <row r="4" spans="1:14" x14ac:dyDescent="0.3">
      <c r="A4" s="6">
        <v>3</v>
      </c>
      <c r="B4" s="8" t="s">
        <v>776</v>
      </c>
      <c r="C4" s="27" t="s">
        <v>777</v>
      </c>
      <c r="D4" s="9">
        <v>2200</v>
      </c>
      <c r="E4" s="30" t="s">
        <v>778</v>
      </c>
      <c r="F4" s="29">
        <v>0.24079999999999999</v>
      </c>
      <c r="G4" s="9">
        <v>3633924</v>
      </c>
      <c r="H4" s="9">
        <v>674</v>
      </c>
      <c r="I4" s="9">
        <v>109</v>
      </c>
      <c r="J4" s="9">
        <v>0.28000000000000003</v>
      </c>
      <c r="K4" s="9">
        <v>-22</v>
      </c>
      <c r="L4" s="10">
        <v>27.62</v>
      </c>
      <c r="M4" s="10">
        <v>1.84</v>
      </c>
      <c r="N4" s="7" t="str">
        <f t="shared" si="0"/>
        <v>▶</v>
      </c>
    </row>
    <row r="5" spans="1:14" x14ac:dyDescent="0.3">
      <c r="A5" s="6">
        <v>4</v>
      </c>
      <c r="B5" s="8" t="s">
        <v>779</v>
      </c>
      <c r="C5" s="27" t="s">
        <v>780</v>
      </c>
      <c r="D5" s="9">
        <v>5150</v>
      </c>
      <c r="E5" s="30" t="s">
        <v>781</v>
      </c>
      <c r="F5" s="29">
        <v>0.2321</v>
      </c>
      <c r="G5" s="9">
        <v>32209314</v>
      </c>
      <c r="H5" s="9">
        <v>1635</v>
      </c>
      <c r="I5" s="9">
        <v>20</v>
      </c>
      <c r="J5" s="9">
        <v>0.15</v>
      </c>
      <c r="K5" s="9">
        <v>-24.07</v>
      </c>
      <c r="L5" s="10">
        <v>-14.37</v>
      </c>
      <c r="M5" s="10">
        <v>4.26</v>
      </c>
      <c r="N5" s="7" t="str">
        <f t="shared" si="0"/>
        <v>▶</v>
      </c>
    </row>
    <row r="6" spans="1:14" x14ac:dyDescent="0.3">
      <c r="A6" s="6">
        <v>5</v>
      </c>
      <c r="B6" s="8" t="s">
        <v>782</v>
      </c>
      <c r="C6" s="27" t="s">
        <v>783</v>
      </c>
      <c r="D6" s="9">
        <v>2370</v>
      </c>
      <c r="E6" s="30" t="s">
        <v>784</v>
      </c>
      <c r="F6" s="29">
        <v>0.1988</v>
      </c>
      <c r="G6" s="9">
        <v>1105352</v>
      </c>
      <c r="H6" s="9">
        <v>1179</v>
      </c>
      <c r="I6" s="9">
        <v>-6</v>
      </c>
      <c r="J6" s="9">
        <v>1.45</v>
      </c>
      <c r="K6" s="9">
        <v>-43.89</v>
      </c>
      <c r="L6" s="10">
        <v>-34.950000000000003</v>
      </c>
      <c r="M6" s="10">
        <v>1.47</v>
      </c>
      <c r="N6" s="7" t="str">
        <f t="shared" si="0"/>
        <v>▶</v>
      </c>
    </row>
    <row r="7" spans="1:14" x14ac:dyDescent="0.3">
      <c r="A7" s="6">
        <v>6</v>
      </c>
      <c r="B7" s="8" t="s">
        <v>785</v>
      </c>
      <c r="C7" s="27" t="s">
        <v>786</v>
      </c>
      <c r="D7" s="9">
        <v>31450</v>
      </c>
      <c r="E7" s="30" t="s">
        <v>787</v>
      </c>
      <c r="F7" s="29">
        <v>0.1958</v>
      </c>
      <c r="G7" s="9">
        <v>2349188</v>
      </c>
      <c r="H7" s="9">
        <v>9714</v>
      </c>
      <c r="I7" s="9">
        <v>43</v>
      </c>
      <c r="J7" s="9">
        <v>4.1100000000000003</v>
      </c>
      <c r="K7" s="9">
        <v>593.4</v>
      </c>
      <c r="L7" s="10">
        <v>5.98</v>
      </c>
      <c r="M7" s="10">
        <v>12.67</v>
      </c>
      <c r="N7" s="7" t="str">
        <f t="shared" si="0"/>
        <v>▶</v>
      </c>
    </row>
    <row r="8" spans="1:14" x14ac:dyDescent="0.3">
      <c r="A8" s="6">
        <v>7</v>
      </c>
      <c r="B8" s="8" t="s">
        <v>788</v>
      </c>
      <c r="C8" s="27" t="s">
        <v>789</v>
      </c>
      <c r="D8" s="9">
        <v>10300</v>
      </c>
      <c r="E8" s="30" t="s">
        <v>790</v>
      </c>
      <c r="F8" s="29">
        <v>0.19209999999999999</v>
      </c>
      <c r="G8" s="9">
        <v>409102</v>
      </c>
      <c r="H8" s="9">
        <v>810</v>
      </c>
      <c r="I8" s="9">
        <v>-5</v>
      </c>
      <c r="J8" s="9">
        <v>0</v>
      </c>
      <c r="K8" s="9">
        <v>-16.829999999999998</v>
      </c>
      <c r="L8" s="10">
        <v>-1.4</v>
      </c>
      <c r="M8" s="10">
        <v>4.5999999999999996</v>
      </c>
      <c r="N8" s="7" t="str">
        <f t="shared" si="0"/>
        <v>▶</v>
      </c>
    </row>
    <row r="9" spans="1:14" x14ac:dyDescent="0.3">
      <c r="A9" s="6">
        <v>8</v>
      </c>
      <c r="B9" s="8" t="s">
        <v>791</v>
      </c>
      <c r="C9" s="27" t="s">
        <v>792</v>
      </c>
      <c r="D9" s="9">
        <v>5520</v>
      </c>
      <c r="E9" s="30" t="s">
        <v>793</v>
      </c>
      <c r="F9" s="29">
        <v>0.17699999999999999</v>
      </c>
      <c r="G9" s="9">
        <v>416899</v>
      </c>
      <c r="H9" s="9">
        <v>1188</v>
      </c>
      <c r="I9" s="9">
        <v>-80</v>
      </c>
      <c r="J9" s="9">
        <v>0.42</v>
      </c>
      <c r="K9" s="9">
        <v>-6.45</v>
      </c>
      <c r="L9" s="10">
        <v>-33.67</v>
      </c>
      <c r="M9" s="10">
        <v>2.12</v>
      </c>
      <c r="N9" s="7" t="str">
        <f t="shared" si="0"/>
        <v>▶</v>
      </c>
    </row>
    <row r="10" spans="1:14" x14ac:dyDescent="0.3">
      <c r="A10" s="6">
        <v>9</v>
      </c>
      <c r="B10" s="8" t="s">
        <v>794</v>
      </c>
      <c r="C10" s="27" t="s">
        <v>795</v>
      </c>
      <c r="D10" s="9">
        <v>20200</v>
      </c>
      <c r="E10" s="30" t="s">
        <v>796</v>
      </c>
      <c r="F10" s="29">
        <v>0.16089999999999999</v>
      </c>
      <c r="G10" s="9">
        <v>1691057</v>
      </c>
      <c r="H10" s="9">
        <v>4465</v>
      </c>
      <c r="I10" s="9">
        <v>-84</v>
      </c>
      <c r="J10" s="9">
        <v>2.4900000000000002</v>
      </c>
      <c r="K10" s="9">
        <v>-42.26</v>
      </c>
      <c r="L10" s="10">
        <v>-10.02</v>
      </c>
      <c r="M10" s="10">
        <v>8.23</v>
      </c>
      <c r="N10" s="7" t="str">
        <f t="shared" si="0"/>
        <v>▶</v>
      </c>
    </row>
    <row r="11" spans="1:14" x14ac:dyDescent="0.3">
      <c r="A11" s="6">
        <v>10</v>
      </c>
      <c r="B11" s="8" t="s">
        <v>797</v>
      </c>
      <c r="C11" s="27" t="s">
        <v>798</v>
      </c>
      <c r="D11" s="9">
        <v>14110</v>
      </c>
      <c r="E11" s="30" t="s">
        <v>799</v>
      </c>
      <c r="F11" s="29">
        <v>0.15939999999999999</v>
      </c>
      <c r="G11" s="9">
        <v>300410</v>
      </c>
      <c r="H11" s="9">
        <v>1771</v>
      </c>
      <c r="I11" s="9">
        <v>-98</v>
      </c>
      <c r="J11" s="9">
        <v>1.1599999999999999</v>
      </c>
      <c r="K11" s="9">
        <v>-15.59</v>
      </c>
      <c r="L11" s="10">
        <v>-75.94</v>
      </c>
      <c r="M11" s="10">
        <v>8.25</v>
      </c>
      <c r="N11" s="7" t="str">
        <f t="shared" si="0"/>
        <v>▶</v>
      </c>
    </row>
    <row r="12" spans="1:14" x14ac:dyDescent="0.3">
      <c r="A12" s="6">
        <v>11</v>
      </c>
      <c r="B12" s="8" t="s">
        <v>800</v>
      </c>
      <c r="C12" s="27" t="s">
        <v>801</v>
      </c>
      <c r="D12" s="9">
        <v>1440</v>
      </c>
      <c r="E12" s="30" t="s">
        <v>572</v>
      </c>
      <c r="F12" s="29">
        <v>0.152</v>
      </c>
      <c r="G12" s="9">
        <v>7334763</v>
      </c>
      <c r="H12" s="9">
        <v>470</v>
      </c>
      <c r="I12" s="9">
        <v>30</v>
      </c>
      <c r="J12" s="9">
        <v>1.57</v>
      </c>
      <c r="K12" s="9">
        <v>12</v>
      </c>
      <c r="L12" s="10">
        <v>17.46</v>
      </c>
      <c r="M12" s="10">
        <v>2.1800000000000002</v>
      </c>
      <c r="N12" s="7" t="str">
        <f t="shared" si="0"/>
        <v>▶</v>
      </c>
    </row>
    <row r="13" spans="1:14" x14ac:dyDescent="0.3">
      <c r="A13" s="6">
        <v>12</v>
      </c>
      <c r="B13" s="8" t="s">
        <v>802</v>
      </c>
      <c r="C13" s="27" t="s">
        <v>803</v>
      </c>
      <c r="D13" s="9">
        <v>23500</v>
      </c>
      <c r="E13" s="30" t="s">
        <v>804</v>
      </c>
      <c r="F13" s="29">
        <v>0.12709999999999999</v>
      </c>
      <c r="G13" s="9">
        <v>9587152</v>
      </c>
      <c r="H13" s="9">
        <v>7272</v>
      </c>
      <c r="I13" s="9">
        <v>151</v>
      </c>
      <c r="J13" s="9">
        <v>4.63</v>
      </c>
      <c r="K13" s="9">
        <v>41.08</v>
      </c>
      <c r="L13" s="10">
        <v>12.23</v>
      </c>
      <c r="M13" s="10">
        <v>6.88</v>
      </c>
      <c r="N13" s="7" t="str">
        <f t="shared" si="0"/>
        <v>▶</v>
      </c>
    </row>
    <row r="14" spans="1:14" x14ac:dyDescent="0.3">
      <c r="A14" s="6">
        <v>13</v>
      </c>
      <c r="B14" s="8" t="s">
        <v>805</v>
      </c>
      <c r="C14" s="27" t="s">
        <v>806</v>
      </c>
      <c r="D14" s="9">
        <v>4760</v>
      </c>
      <c r="E14" s="30" t="s">
        <v>807</v>
      </c>
      <c r="F14" s="29">
        <v>0.1226</v>
      </c>
      <c r="G14" s="9">
        <v>291307</v>
      </c>
      <c r="H14" s="9">
        <v>598</v>
      </c>
      <c r="I14" s="9">
        <v>-61</v>
      </c>
      <c r="J14" s="9">
        <v>1.2</v>
      </c>
      <c r="K14" s="9">
        <v>-9.19</v>
      </c>
      <c r="L14" s="10">
        <v>-21.75</v>
      </c>
      <c r="M14" s="10">
        <v>3.24</v>
      </c>
      <c r="N14" s="7" t="str">
        <f t="shared" si="0"/>
        <v>▶</v>
      </c>
    </row>
    <row r="15" spans="1:14" x14ac:dyDescent="0.3">
      <c r="A15" s="6">
        <v>14</v>
      </c>
      <c r="B15" s="8" t="s">
        <v>808</v>
      </c>
      <c r="C15" s="27" t="s">
        <v>809</v>
      </c>
      <c r="D15" s="9">
        <v>935</v>
      </c>
      <c r="E15" s="30" t="s">
        <v>810</v>
      </c>
      <c r="F15" s="29">
        <v>0.12239999999999999</v>
      </c>
      <c r="G15" s="9">
        <v>55193155</v>
      </c>
      <c r="H15" s="9">
        <v>476</v>
      </c>
      <c r="I15" s="9">
        <v>2</v>
      </c>
      <c r="J15" s="9">
        <v>0.2</v>
      </c>
      <c r="K15" s="9">
        <v>311.67</v>
      </c>
      <c r="L15" s="10">
        <v>3.37</v>
      </c>
      <c r="M15" s="10">
        <v>1.57</v>
      </c>
      <c r="N15" s="7" t="str">
        <f t="shared" si="0"/>
        <v>▶</v>
      </c>
    </row>
    <row r="16" spans="1:14" x14ac:dyDescent="0.3">
      <c r="A16" s="6">
        <v>15</v>
      </c>
      <c r="B16" s="8" t="s">
        <v>811</v>
      </c>
      <c r="C16" s="27" t="s">
        <v>812</v>
      </c>
      <c r="D16" s="9">
        <v>21050</v>
      </c>
      <c r="E16" s="30" t="s">
        <v>813</v>
      </c>
      <c r="F16" s="29">
        <v>0.11550000000000001</v>
      </c>
      <c r="G16" s="9">
        <v>4048908</v>
      </c>
      <c r="H16" s="9">
        <v>3621</v>
      </c>
      <c r="I16" s="9">
        <v>183</v>
      </c>
      <c r="J16" s="9">
        <v>6.64</v>
      </c>
      <c r="K16" s="9">
        <v>19.079999999999998</v>
      </c>
      <c r="L16" s="11">
        <v>4.43</v>
      </c>
      <c r="M16" s="10">
        <v>0.52</v>
      </c>
      <c r="N16" s="7" t="str">
        <f t="shared" si="0"/>
        <v>▶</v>
      </c>
    </row>
    <row r="17" spans="1:14" x14ac:dyDescent="0.3">
      <c r="A17" s="6">
        <v>16</v>
      </c>
      <c r="B17" s="8" t="s">
        <v>814</v>
      </c>
      <c r="C17" s="27" t="s">
        <v>815</v>
      </c>
      <c r="D17" s="9">
        <v>28800</v>
      </c>
      <c r="E17" s="30" t="s">
        <v>686</v>
      </c>
      <c r="F17" s="29">
        <v>0.112</v>
      </c>
      <c r="G17" s="9">
        <v>155558</v>
      </c>
      <c r="H17" s="9">
        <v>3168</v>
      </c>
      <c r="I17" s="9">
        <v>174</v>
      </c>
      <c r="J17" s="9">
        <v>2.6</v>
      </c>
      <c r="K17" s="9">
        <v>14.81</v>
      </c>
      <c r="L17" s="10">
        <v>7.43</v>
      </c>
      <c r="M17" s="10">
        <v>0.88</v>
      </c>
      <c r="N17" s="7" t="str">
        <f t="shared" si="0"/>
        <v>▶</v>
      </c>
    </row>
    <row r="18" spans="1:14" x14ac:dyDescent="0.3">
      <c r="A18" s="6">
        <v>17</v>
      </c>
      <c r="B18" s="8" t="s">
        <v>816</v>
      </c>
      <c r="C18" s="27" t="s">
        <v>817</v>
      </c>
      <c r="D18" s="9">
        <v>14000</v>
      </c>
      <c r="E18" s="30" t="s">
        <v>818</v>
      </c>
      <c r="F18" s="29">
        <v>0.1094</v>
      </c>
      <c r="G18" s="9">
        <v>399357</v>
      </c>
      <c r="H18" s="9">
        <v>1487</v>
      </c>
      <c r="I18" s="9">
        <v>-311</v>
      </c>
      <c r="J18" s="9">
        <v>2.29</v>
      </c>
      <c r="K18" s="9">
        <v>-4.24</v>
      </c>
      <c r="L18" s="10">
        <v>-26.11</v>
      </c>
      <c r="M18" s="10">
        <v>1.71</v>
      </c>
      <c r="N18" s="7" t="str">
        <f t="shared" si="0"/>
        <v>▶</v>
      </c>
    </row>
    <row r="19" spans="1:14" x14ac:dyDescent="0.3">
      <c r="A19" s="6">
        <v>18</v>
      </c>
      <c r="B19" s="8" t="s">
        <v>819</v>
      </c>
      <c r="C19" s="27" t="s">
        <v>820</v>
      </c>
      <c r="D19" s="9">
        <v>1108</v>
      </c>
      <c r="E19" s="30" t="s">
        <v>821</v>
      </c>
      <c r="F19" s="29">
        <v>0.1091</v>
      </c>
      <c r="G19" s="9">
        <v>857237</v>
      </c>
      <c r="H19" s="9">
        <v>563</v>
      </c>
      <c r="I19" s="9">
        <v>-25</v>
      </c>
      <c r="J19" s="9">
        <v>0.38</v>
      </c>
      <c r="K19" s="9">
        <v>-3.13</v>
      </c>
      <c r="L19" s="10">
        <v>-81.66</v>
      </c>
      <c r="M19" s="10">
        <v>2.16</v>
      </c>
      <c r="N19" s="7" t="str">
        <f t="shared" si="0"/>
        <v>▶</v>
      </c>
    </row>
    <row r="20" spans="1:14" x14ac:dyDescent="0.3">
      <c r="A20" s="6">
        <v>19</v>
      </c>
      <c r="B20" s="8" t="s">
        <v>822</v>
      </c>
      <c r="C20" s="27" t="s">
        <v>823</v>
      </c>
      <c r="D20" s="9">
        <v>20400</v>
      </c>
      <c r="E20" s="30" t="s">
        <v>503</v>
      </c>
      <c r="F20" s="29">
        <v>0.1087</v>
      </c>
      <c r="G20" s="9">
        <v>1903182</v>
      </c>
      <c r="H20" s="9">
        <v>3890</v>
      </c>
      <c r="I20" s="9">
        <v>251</v>
      </c>
      <c r="J20" s="9">
        <v>4.59</v>
      </c>
      <c r="K20" s="9">
        <v>21.32</v>
      </c>
      <c r="L20" s="10">
        <v>64.09</v>
      </c>
      <c r="M20" s="10">
        <v>5.75</v>
      </c>
      <c r="N20" s="7" t="str">
        <f t="shared" si="0"/>
        <v>▶</v>
      </c>
    </row>
    <row r="21" spans="1:14" x14ac:dyDescent="0.3">
      <c r="A21" s="6">
        <v>20</v>
      </c>
      <c r="B21" s="8" t="s">
        <v>824</v>
      </c>
      <c r="C21" s="27" t="s">
        <v>825</v>
      </c>
      <c r="D21" s="9">
        <v>1076</v>
      </c>
      <c r="E21" s="30" t="s">
        <v>826</v>
      </c>
      <c r="F21" s="29">
        <v>0.1036</v>
      </c>
      <c r="G21" s="9">
        <v>18160391</v>
      </c>
      <c r="H21" s="9">
        <v>320</v>
      </c>
      <c r="I21" s="9">
        <v>7</v>
      </c>
      <c r="J21" s="9">
        <v>0.75</v>
      </c>
      <c r="K21" s="9">
        <v>59.78</v>
      </c>
      <c r="L21" s="10">
        <v>6.37</v>
      </c>
      <c r="M21" s="10">
        <v>1.03</v>
      </c>
      <c r="N21" s="7" t="str">
        <f t="shared" si="0"/>
        <v>▶</v>
      </c>
    </row>
    <row r="22" spans="1:14" x14ac:dyDescent="0.3">
      <c r="A22" s="6">
        <v>21</v>
      </c>
      <c r="B22" s="8" t="s">
        <v>827</v>
      </c>
      <c r="C22" s="27" t="s">
        <v>828</v>
      </c>
      <c r="D22" s="9">
        <v>42900</v>
      </c>
      <c r="E22" s="30" t="s">
        <v>829</v>
      </c>
      <c r="F22" s="29">
        <v>0.1014</v>
      </c>
      <c r="G22" s="9">
        <v>1404668</v>
      </c>
      <c r="H22" s="9">
        <v>3604</v>
      </c>
      <c r="I22" s="9">
        <v>63</v>
      </c>
      <c r="J22" s="9">
        <v>0.48</v>
      </c>
      <c r="K22" s="9">
        <v>54.37</v>
      </c>
      <c r="L22" s="11">
        <v>8.4</v>
      </c>
      <c r="M22" s="10">
        <v>3.61</v>
      </c>
      <c r="N22" s="7" t="str">
        <f t="shared" si="0"/>
        <v>▶</v>
      </c>
    </row>
    <row r="23" spans="1:14" x14ac:dyDescent="0.3">
      <c r="A23" s="6">
        <v>23</v>
      </c>
      <c r="B23" s="8" t="s">
        <v>830</v>
      </c>
      <c r="C23" s="27" t="s">
        <v>831</v>
      </c>
      <c r="D23" s="9">
        <v>32200</v>
      </c>
      <c r="E23" s="30" t="s">
        <v>832</v>
      </c>
      <c r="F23" s="29">
        <v>9.7100000000000006E-2</v>
      </c>
      <c r="G23" s="9">
        <v>444655</v>
      </c>
      <c r="H23" s="9">
        <v>2911</v>
      </c>
      <c r="I23" s="9">
        <v>84</v>
      </c>
      <c r="J23" s="9">
        <v>0.3</v>
      </c>
      <c r="K23" s="9">
        <v>26.33</v>
      </c>
      <c r="L23" s="10">
        <v>13.64</v>
      </c>
      <c r="M23" s="10">
        <v>2.83</v>
      </c>
      <c r="N23" s="7" t="str">
        <f t="shared" si="0"/>
        <v>▶</v>
      </c>
    </row>
    <row r="24" spans="1:14" x14ac:dyDescent="0.3">
      <c r="A24" s="6">
        <v>24</v>
      </c>
      <c r="B24" s="8" t="s">
        <v>833</v>
      </c>
      <c r="C24" s="27" t="s">
        <v>834</v>
      </c>
      <c r="D24" s="9">
        <v>1870</v>
      </c>
      <c r="E24" s="30" t="s">
        <v>835</v>
      </c>
      <c r="F24" s="29">
        <v>9.4200000000000006E-2</v>
      </c>
      <c r="G24" s="9">
        <v>13008462</v>
      </c>
      <c r="H24" s="9">
        <v>653</v>
      </c>
      <c r="I24" s="9">
        <v>9</v>
      </c>
      <c r="J24" s="9">
        <v>3.66</v>
      </c>
      <c r="K24" s="9">
        <v>110</v>
      </c>
      <c r="L24" s="10">
        <v>1.61</v>
      </c>
      <c r="M24" s="10">
        <v>1.29</v>
      </c>
      <c r="N24" s="7" t="str">
        <f t="shared" si="0"/>
        <v>▶</v>
      </c>
    </row>
    <row r="25" spans="1:14" x14ac:dyDescent="0.3">
      <c r="A25" s="6">
        <v>25</v>
      </c>
      <c r="B25" s="8" t="s">
        <v>836</v>
      </c>
      <c r="C25" s="27" t="s">
        <v>837</v>
      </c>
      <c r="D25" s="9">
        <v>4200</v>
      </c>
      <c r="E25" s="30" t="s">
        <v>838</v>
      </c>
      <c r="F25" s="29">
        <v>9.3799999999999994E-2</v>
      </c>
      <c r="G25" s="9">
        <v>8103001</v>
      </c>
      <c r="H25" s="9">
        <v>528</v>
      </c>
      <c r="I25" s="9">
        <v>18</v>
      </c>
      <c r="J25" s="9">
        <v>0.99</v>
      </c>
      <c r="K25" s="9">
        <v>10.74</v>
      </c>
      <c r="L25" s="10">
        <v>17.53</v>
      </c>
      <c r="M25" s="10">
        <v>1.79</v>
      </c>
      <c r="N25" s="7" t="str">
        <f t="shared" si="0"/>
        <v>▶</v>
      </c>
    </row>
    <row r="26" spans="1:14" x14ac:dyDescent="0.3">
      <c r="A26" s="6">
        <v>26</v>
      </c>
      <c r="B26" s="8" t="s">
        <v>839</v>
      </c>
      <c r="C26" s="27" t="s">
        <v>840</v>
      </c>
      <c r="D26" s="9">
        <v>775</v>
      </c>
      <c r="E26" s="30" t="s">
        <v>841</v>
      </c>
      <c r="F26" s="29">
        <v>9.1499999999999998E-2</v>
      </c>
      <c r="G26" s="9">
        <v>1299112</v>
      </c>
      <c r="H26" s="9">
        <v>1410</v>
      </c>
      <c r="I26" s="9">
        <v>-623</v>
      </c>
      <c r="J26" s="9">
        <v>0.71</v>
      </c>
      <c r="K26" s="9">
        <v>-1.24</v>
      </c>
      <c r="L26" s="10">
        <v>-172.22</v>
      </c>
      <c r="M26" s="10">
        <v>3.13</v>
      </c>
      <c r="N26" s="7" t="str">
        <f t="shared" si="0"/>
        <v>▶</v>
      </c>
    </row>
    <row r="27" spans="1:14" x14ac:dyDescent="0.3">
      <c r="A27" s="6">
        <v>27</v>
      </c>
      <c r="B27" s="8" t="s">
        <v>842</v>
      </c>
      <c r="C27" s="27" t="s">
        <v>843</v>
      </c>
      <c r="D27" s="9">
        <v>8000</v>
      </c>
      <c r="E27" s="30" t="s">
        <v>844</v>
      </c>
      <c r="F27" s="29">
        <v>8.9899999999999994E-2</v>
      </c>
      <c r="G27" s="9">
        <v>33032205</v>
      </c>
      <c r="H27" s="9">
        <v>4888</v>
      </c>
      <c r="I27" s="9">
        <v>363</v>
      </c>
      <c r="J27" s="9">
        <v>5.76</v>
      </c>
      <c r="K27" s="9">
        <v>10.5</v>
      </c>
      <c r="L27" s="10">
        <v>16.3</v>
      </c>
      <c r="M27" s="10">
        <v>1.61</v>
      </c>
      <c r="N27" s="7" t="str">
        <f t="shared" si="0"/>
        <v>▶</v>
      </c>
    </row>
    <row r="28" spans="1:14" x14ac:dyDescent="0.3">
      <c r="A28" s="6">
        <v>28</v>
      </c>
      <c r="B28" s="8" t="s">
        <v>845</v>
      </c>
      <c r="C28" s="27" t="s">
        <v>846</v>
      </c>
      <c r="D28" s="9">
        <v>9100</v>
      </c>
      <c r="E28" s="30" t="s">
        <v>713</v>
      </c>
      <c r="F28" s="29">
        <v>8.9800000000000005E-2</v>
      </c>
      <c r="G28" s="9">
        <v>98395</v>
      </c>
      <c r="H28" s="9">
        <v>643</v>
      </c>
      <c r="I28" s="9">
        <v>43</v>
      </c>
      <c r="J28" s="9">
        <v>1.1599999999999999</v>
      </c>
      <c r="K28" s="9">
        <v>20</v>
      </c>
      <c r="L28" s="10">
        <v>5.84</v>
      </c>
      <c r="M28" s="10">
        <v>0.71</v>
      </c>
      <c r="N28" s="7" t="str">
        <f t="shared" si="0"/>
        <v>▶</v>
      </c>
    </row>
    <row r="29" spans="1:14" x14ac:dyDescent="0.3">
      <c r="A29" s="6">
        <v>29</v>
      </c>
      <c r="B29" s="8" t="s">
        <v>847</v>
      </c>
      <c r="C29" s="27" t="s">
        <v>848</v>
      </c>
      <c r="D29" s="9">
        <v>986</v>
      </c>
      <c r="E29" s="30" t="s">
        <v>849</v>
      </c>
      <c r="F29" s="29">
        <v>8.7099999999999997E-2</v>
      </c>
      <c r="G29" s="9">
        <v>4120618</v>
      </c>
      <c r="H29" s="9">
        <v>333</v>
      </c>
      <c r="I29" s="9">
        <v>-95</v>
      </c>
      <c r="J29" s="9">
        <v>0</v>
      </c>
      <c r="K29" s="9">
        <v>-3.02</v>
      </c>
      <c r="L29" s="11">
        <v>-58.45</v>
      </c>
      <c r="M29" s="10">
        <v>2.2200000000000002</v>
      </c>
      <c r="N29" s="7" t="str">
        <f t="shared" si="0"/>
        <v>▶</v>
      </c>
    </row>
    <row r="30" spans="1:14" x14ac:dyDescent="0.3">
      <c r="A30" s="6">
        <v>30</v>
      </c>
      <c r="B30" s="8" t="s">
        <v>850</v>
      </c>
      <c r="C30" s="27" t="s">
        <v>851</v>
      </c>
      <c r="D30" s="9">
        <v>7030</v>
      </c>
      <c r="E30" s="30" t="s">
        <v>852</v>
      </c>
      <c r="F30" s="29">
        <v>8.1500000000000003E-2</v>
      </c>
      <c r="G30" s="9">
        <v>898331</v>
      </c>
      <c r="H30" s="9">
        <v>2156</v>
      </c>
      <c r="I30" s="9">
        <v>174</v>
      </c>
      <c r="J30" s="9">
        <v>5.92</v>
      </c>
      <c r="K30" s="9">
        <v>21.24</v>
      </c>
      <c r="L30" s="11">
        <v>8.81</v>
      </c>
      <c r="M30" s="10">
        <v>0.93</v>
      </c>
      <c r="N30" s="7" t="str">
        <f t="shared" si="0"/>
        <v>▶</v>
      </c>
    </row>
    <row r="31" spans="1:14" x14ac:dyDescent="0.3">
      <c r="A31" s="6">
        <v>31</v>
      </c>
      <c r="B31" s="8" t="s">
        <v>853</v>
      </c>
      <c r="C31" s="27" t="s">
        <v>854</v>
      </c>
      <c r="D31" s="9">
        <v>6410</v>
      </c>
      <c r="E31" s="30" t="s">
        <v>855</v>
      </c>
      <c r="F31" s="29">
        <v>8.09E-2</v>
      </c>
      <c r="G31" s="9">
        <v>238038</v>
      </c>
      <c r="H31" s="9">
        <v>889</v>
      </c>
      <c r="I31" s="9">
        <v>-105</v>
      </c>
      <c r="J31" s="9">
        <v>0.75</v>
      </c>
      <c r="K31" s="9">
        <v>-5.39</v>
      </c>
      <c r="L31" s="10">
        <v>-26.32</v>
      </c>
      <c r="M31" s="10">
        <v>2.8</v>
      </c>
      <c r="N31" s="7" t="str">
        <f t="shared" si="0"/>
        <v>▶</v>
      </c>
    </row>
    <row r="32" spans="1:14" x14ac:dyDescent="0.3">
      <c r="A32" s="6">
        <v>32</v>
      </c>
      <c r="B32" s="8" t="s">
        <v>856</v>
      </c>
      <c r="C32" s="28" t="s">
        <v>857</v>
      </c>
      <c r="D32" s="9">
        <v>30850</v>
      </c>
      <c r="E32" s="30" t="s">
        <v>858</v>
      </c>
      <c r="F32" s="29">
        <v>7.8700000000000006E-2</v>
      </c>
      <c r="G32" s="9">
        <v>104619</v>
      </c>
      <c r="H32" s="10">
        <v>985</v>
      </c>
      <c r="I32" s="10">
        <v>78</v>
      </c>
      <c r="J32" s="10">
        <v>5.38</v>
      </c>
      <c r="K32" s="10">
        <v>12.46</v>
      </c>
      <c r="L32" s="10">
        <v>6.87</v>
      </c>
      <c r="M32" s="10">
        <v>0.59</v>
      </c>
      <c r="N32" s="7" t="str">
        <f t="shared" si="0"/>
        <v>▶</v>
      </c>
    </row>
    <row r="33" spans="1:14" x14ac:dyDescent="0.3">
      <c r="A33" s="6">
        <v>33</v>
      </c>
      <c r="B33" s="8" t="s">
        <v>859</v>
      </c>
      <c r="C33" s="28" t="s">
        <v>860</v>
      </c>
      <c r="D33" s="9">
        <v>10990</v>
      </c>
      <c r="E33" s="30" t="s">
        <v>861</v>
      </c>
      <c r="F33" s="29">
        <v>7.5300000000000006E-2</v>
      </c>
      <c r="G33" s="9">
        <v>107263</v>
      </c>
      <c r="H33" s="10">
        <v>476</v>
      </c>
      <c r="I33" s="10">
        <v>31</v>
      </c>
      <c r="J33" s="10">
        <v>1.94</v>
      </c>
      <c r="K33" s="10">
        <v>10.02</v>
      </c>
      <c r="L33" s="10">
        <v>31.54</v>
      </c>
      <c r="M33" s="10">
        <v>1.41</v>
      </c>
      <c r="N33" s="7" t="str">
        <f t="shared" si="0"/>
        <v>▶</v>
      </c>
    </row>
    <row r="34" spans="1:14" x14ac:dyDescent="0.3">
      <c r="A34" s="6">
        <v>35</v>
      </c>
      <c r="B34" s="8" t="s">
        <v>862</v>
      </c>
      <c r="C34" s="28" t="s">
        <v>863</v>
      </c>
      <c r="D34" s="10">
        <v>430</v>
      </c>
      <c r="E34" s="30" t="s">
        <v>864</v>
      </c>
      <c r="F34" s="29">
        <v>7.4999999999999997E-2</v>
      </c>
      <c r="G34" s="9">
        <v>2543246</v>
      </c>
      <c r="H34" s="10">
        <v>193</v>
      </c>
      <c r="I34" s="10">
        <v>-66</v>
      </c>
      <c r="J34" s="10">
        <v>1.47</v>
      </c>
      <c r="K34" s="10">
        <v>-6.32</v>
      </c>
      <c r="L34" s="10">
        <v>-30.91</v>
      </c>
      <c r="M34" s="10">
        <v>0.69</v>
      </c>
      <c r="N34" s="7" t="str">
        <f t="shared" si="0"/>
        <v>▶</v>
      </c>
    </row>
    <row r="35" spans="1:14" x14ac:dyDescent="0.3">
      <c r="A35" s="6">
        <v>36</v>
      </c>
      <c r="B35" s="8" t="s">
        <v>865</v>
      </c>
      <c r="C35" s="28" t="s">
        <v>866</v>
      </c>
      <c r="D35" s="9">
        <v>2395</v>
      </c>
      <c r="E35" s="30" t="s">
        <v>521</v>
      </c>
      <c r="F35" s="29">
        <v>7.3999999999999996E-2</v>
      </c>
      <c r="G35" s="9">
        <v>218653</v>
      </c>
      <c r="H35" s="9">
        <v>1842</v>
      </c>
      <c r="I35" s="10">
        <v>-309</v>
      </c>
      <c r="J35" s="10">
        <v>3.56</v>
      </c>
      <c r="K35" s="10">
        <v>-3.63</v>
      </c>
      <c r="L35" s="10">
        <v>-29.33</v>
      </c>
      <c r="M35" s="10">
        <v>1.88</v>
      </c>
      <c r="N35" s="7" t="str">
        <f t="shared" si="0"/>
        <v>▶</v>
      </c>
    </row>
    <row r="36" spans="1:14" x14ac:dyDescent="0.3">
      <c r="A36" s="6">
        <v>37</v>
      </c>
      <c r="B36" s="8" t="s">
        <v>867</v>
      </c>
      <c r="C36" s="28" t="s">
        <v>868</v>
      </c>
      <c r="D36" s="9">
        <v>20600</v>
      </c>
      <c r="E36" s="30" t="s">
        <v>869</v>
      </c>
      <c r="F36" s="29">
        <v>7.2900000000000006E-2</v>
      </c>
      <c r="G36" s="9">
        <v>422702</v>
      </c>
      <c r="H36" s="9">
        <v>3322</v>
      </c>
      <c r="I36" s="10">
        <v>-106</v>
      </c>
      <c r="J36" s="10">
        <v>13.92</v>
      </c>
      <c r="K36" s="10">
        <v>-26.72</v>
      </c>
      <c r="L36" s="10">
        <v>-20.76</v>
      </c>
      <c r="M36" s="10">
        <v>7.26</v>
      </c>
      <c r="N36" s="7" t="str">
        <f t="shared" si="0"/>
        <v>▶</v>
      </c>
    </row>
    <row r="37" spans="1:14" x14ac:dyDescent="0.3">
      <c r="A37" s="6">
        <v>38</v>
      </c>
      <c r="B37" s="8" t="s">
        <v>870</v>
      </c>
      <c r="C37" s="28" t="s">
        <v>871</v>
      </c>
      <c r="D37" s="9">
        <v>6340</v>
      </c>
      <c r="E37" s="30" t="s">
        <v>872</v>
      </c>
      <c r="F37" s="29">
        <v>7.0900000000000005E-2</v>
      </c>
      <c r="G37" s="9">
        <v>1707666</v>
      </c>
      <c r="H37" s="10">
        <v>621</v>
      </c>
      <c r="I37" s="10">
        <v>-26</v>
      </c>
      <c r="J37" s="10">
        <v>0.59</v>
      </c>
      <c r="K37" s="10">
        <v>16.510000000000002</v>
      </c>
      <c r="L37" s="10">
        <v>0.61</v>
      </c>
      <c r="M37" s="10">
        <v>0.46</v>
      </c>
      <c r="N37" s="7" t="str">
        <f t="shared" si="0"/>
        <v>▶</v>
      </c>
    </row>
    <row r="38" spans="1:14" x14ac:dyDescent="0.3">
      <c r="A38" s="6">
        <v>39</v>
      </c>
      <c r="B38" s="8" t="s">
        <v>873</v>
      </c>
      <c r="C38" s="28" t="s">
        <v>874</v>
      </c>
      <c r="D38" s="9">
        <v>13330</v>
      </c>
      <c r="E38" s="30" t="s">
        <v>637</v>
      </c>
      <c r="F38" s="29">
        <v>7.0699999999999999E-2</v>
      </c>
      <c r="G38" s="9">
        <v>3306970</v>
      </c>
      <c r="H38" s="9">
        <v>2193</v>
      </c>
      <c r="I38" s="10">
        <v>110</v>
      </c>
      <c r="J38" s="10">
        <v>2.2400000000000002</v>
      </c>
      <c r="K38" s="10">
        <v>5.47</v>
      </c>
      <c r="L38" s="10">
        <v>9.6999999999999993</v>
      </c>
      <c r="M38" s="10">
        <v>1.34</v>
      </c>
      <c r="N38" s="7" t="str">
        <f t="shared" si="0"/>
        <v>▶</v>
      </c>
    </row>
    <row r="39" spans="1:14" x14ac:dyDescent="0.3">
      <c r="A39" s="6">
        <v>40</v>
      </c>
      <c r="B39" s="8" t="s">
        <v>875</v>
      </c>
      <c r="C39" s="28" t="s">
        <v>876</v>
      </c>
      <c r="D39" s="9">
        <v>1877</v>
      </c>
      <c r="E39" s="30" t="s">
        <v>877</v>
      </c>
      <c r="F39" s="29">
        <v>7.0699999999999999E-2</v>
      </c>
      <c r="G39" s="9">
        <v>294565</v>
      </c>
      <c r="H39" s="10">
        <v>529</v>
      </c>
      <c r="I39" s="10">
        <v>-168</v>
      </c>
      <c r="J39" s="10">
        <v>2.4900000000000002</v>
      </c>
      <c r="K39" s="10">
        <v>-4.79</v>
      </c>
      <c r="L39" s="10">
        <v>-80.48</v>
      </c>
      <c r="M39" s="10">
        <v>8.7200000000000006</v>
      </c>
      <c r="N39" s="7" t="str">
        <f t="shared" si="0"/>
        <v>▶</v>
      </c>
    </row>
    <row r="40" spans="1:14" x14ac:dyDescent="0.3">
      <c r="A40" s="6">
        <v>41</v>
      </c>
      <c r="B40" s="8" t="s">
        <v>878</v>
      </c>
      <c r="C40" s="28" t="s">
        <v>879</v>
      </c>
      <c r="D40" s="9">
        <v>1394</v>
      </c>
      <c r="E40" s="30" t="s">
        <v>880</v>
      </c>
      <c r="F40" s="29">
        <v>6.9000000000000006E-2</v>
      </c>
      <c r="G40" s="9">
        <v>355988</v>
      </c>
      <c r="H40" s="10">
        <v>737</v>
      </c>
      <c r="I40" s="10">
        <v>29</v>
      </c>
      <c r="J40" s="10">
        <v>0.13</v>
      </c>
      <c r="K40" s="10">
        <v>24.89</v>
      </c>
      <c r="L40" s="10" t="s">
        <v>579</v>
      </c>
      <c r="M40" s="10">
        <v>0.9</v>
      </c>
      <c r="N40" s="7" t="str">
        <f t="shared" si="0"/>
        <v>▶</v>
      </c>
    </row>
    <row r="41" spans="1:14" x14ac:dyDescent="0.3">
      <c r="A41" s="6">
        <v>42</v>
      </c>
      <c r="B41" s="8" t="s">
        <v>881</v>
      </c>
      <c r="C41" s="28" t="s">
        <v>882</v>
      </c>
      <c r="D41" s="9">
        <v>13030</v>
      </c>
      <c r="E41" s="30" t="s">
        <v>883</v>
      </c>
      <c r="F41" s="29">
        <v>6.8900000000000003E-2</v>
      </c>
      <c r="G41" s="9">
        <v>1737301</v>
      </c>
      <c r="H41" s="9">
        <v>4151</v>
      </c>
      <c r="I41" s="10">
        <v>-881</v>
      </c>
      <c r="J41" s="10">
        <v>8.5299999999999994</v>
      </c>
      <c r="K41" s="10">
        <v>-5.28</v>
      </c>
      <c r="L41" s="10">
        <v>-21.29</v>
      </c>
      <c r="M41" s="10">
        <v>0.9</v>
      </c>
      <c r="N41" s="7" t="str">
        <f t="shared" si="0"/>
        <v>▶</v>
      </c>
    </row>
    <row r="42" spans="1:14" x14ac:dyDescent="0.3">
      <c r="A42" s="6">
        <v>43</v>
      </c>
      <c r="B42" s="8" t="s">
        <v>884</v>
      </c>
      <c r="C42" s="28" t="s">
        <v>885</v>
      </c>
      <c r="D42" s="9">
        <v>15080</v>
      </c>
      <c r="E42" s="30" t="s">
        <v>781</v>
      </c>
      <c r="F42" s="29">
        <v>6.8699999999999997E-2</v>
      </c>
      <c r="G42" s="9">
        <v>3634696</v>
      </c>
      <c r="H42" s="9">
        <v>1355</v>
      </c>
      <c r="I42" s="10">
        <v>81</v>
      </c>
      <c r="J42" s="10">
        <v>0.22</v>
      </c>
      <c r="K42" s="10">
        <v>173.33</v>
      </c>
      <c r="L42" s="10">
        <v>3.44</v>
      </c>
      <c r="M42" s="10">
        <v>1.61</v>
      </c>
      <c r="N42" s="7" t="str">
        <f t="shared" si="0"/>
        <v>▶</v>
      </c>
    </row>
    <row r="43" spans="1:14" x14ac:dyDescent="0.3">
      <c r="A43" s="6">
        <v>44</v>
      </c>
      <c r="B43" s="8" t="s">
        <v>886</v>
      </c>
      <c r="C43" s="28" t="s">
        <v>887</v>
      </c>
      <c r="D43" s="9">
        <v>26000</v>
      </c>
      <c r="E43" s="30" t="s">
        <v>888</v>
      </c>
      <c r="F43" s="29">
        <v>6.7799999999999999E-2</v>
      </c>
      <c r="G43" s="9">
        <v>1249053</v>
      </c>
      <c r="H43" s="9">
        <v>2148</v>
      </c>
      <c r="I43" s="10">
        <v>9</v>
      </c>
      <c r="J43" s="10">
        <v>3.46</v>
      </c>
      <c r="K43" s="10">
        <v>14.83</v>
      </c>
      <c r="L43" s="10" t="s">
        <v>579</v>
      </c>
      <c r="M43" s="10">
        <v>1.98</v>
      </c>
      <c r="N43" s="7" t="str">
        <f t="shared" si="0"/>
        <v>▶</v>
      </c>
    </row>
    <row r="44" spans="1:14" x14ac:dyDescent="0.3">
      <c r="A44" s="6">
        <v>45</v>
      </c>
      <c r="B44" s="8" t="s">
        <v>889</v>
      </c>
      <c r="C44" s="28" t="s">
        <v>890</v>
      </c>
      <c r="D44" s="9">
        <v>10110</v>
      </c>
      <c r="E44" s="30" t="s">
        <v>533</v>
      </c>
      <c r="F44" s="29">
        <v>6.7599999999999993E-2</v>
      </c>
      <c r="G44" s="9">
        <v>482206</v>
      </c>
      <c r="H44" s="9">
        <v>1099</v>
      </c>
      <c r="I44" s="10">
        <v>-43</v>
      </c>
      <c r="J44" s="10">
        <v>0.52</v>
      </c>
      <c r="K44" s="10">
        <v>-24.78</v>
      </c>
      <c r="L44" s="10">
        <v>-78.98</v>
      </c>
      <c r="M44" s="10">
        <v>3.8</v>
      </c>
      <c r="N44" s="7" t="str">
        <f t="shared" si="0"/>
        <v>▶</v>
      </c>
    </row>
    <row r="45" spans="1:14" x14ac:dyDescent="0.3">
      <c r="A45" s="6">
        <v>46</v>
      </c>
      <c r="B45" s="8" t="s">
        <v>891</v>
      </c>
      <c r="C45" s="28" t="s">
        <v>892</v>
      </c>
      <c r="D45" s="9">
        <v>4275</v>
      </c>
      <c r="E45" s="30" t="s">
        <v>893</v>
      </c>
      <c r="F45" s="29">
        <v>6.4799999999999996E-2</v>
      </c>
      <c r="G45" s="9">
        <v>992938</v>
      </c>
      <c r="H45" s="9">
        <v>1189</v>
      </c>
      <c r="I45" s="10">
        <v>174</v>
      </c>
      <c r="J45" s="10">
        <v>6.41</v>
      </c>
      <c r="K45" s="10">
        <v>7.59</v>
      </c>
      <c r="L45" s="10">
        <v>20.97</v>
      </c>
      <c r="M45" s="10">
        <v>1.23</v>
      </c>
      <c r="N45" s="7" t="str">
        <f t="shared" si="0"/>
        <v>▶</v>
      </c>
    </row>
    <row r="46" spans="1:14" x14ac:dyDescent="0.3">
      <c r="A46" s="6">
        <v>47</v>
      </c>
      <c r="B46" s="8" t="s">
        <v>894</v>
      </c>
      <c r="C46" s="28" t="s">
        <v>895</v>
      </c>
      <c r="D46" s="9">
        <v>11610</v>
      </c>
      <c r="E46" s="30" t="s">
        <v>896</v>
      </c>
      <c r="F46" s="29">
        <v>6.3200000000000006E-2</v>
      </c>
      <c r="G46" s="9">
        <v>235112</v>
      </c>
      <c r="H46" s="9">
        <v>3973</v>
      </c>
      <c r="I46" s="10">
        <v>-251</v>
      </c>
      <c r="J46" s="10">
        <v>4.1500000000000004</v>
      </c>
      <c r="K46" s="10">
        <v>-38.83</v>
      </c>
      <c r="L46" s="10">
        <v>2.38</v>
      </c>
      <c r="M46" s="10">
        <v>1.52</v>
      </c>
      <c r="N46" s="7" t="str">
        <f t="shared" si="0"/>
        <v>▶</v>
      </c>
    </row>
    <row r="47" spans="1:14" x14ac:dyDescent="0.3">
      <c r="A47" s="6">
        <v>48</v>
      </c>
      <c r="B47" s="8" t="s">
        <v>897</v>
      </c>
      <c r="C47" s="28" t="s">
        <v>898</v>
      </c>
      <c r="D47" s="9">
        <v>33050</v>
      </c>
      <c r="E47" s="30" t="s">
        <v>603</v>
      </c>
      <c r="F47" s="29">
        <v>6.0999999999999999E-2</v>
      </c>
      <c r="G47" s="9">
        <v>1995702</v>
      </c>
      <c r="H47" s="9">
        <v>27596</v>
      </c>
      <c r="I47" s="10">
        <v>952</v>
      </c>
      <c r="J47" s="10">
        <v>18.420000000000002</v>
      </c>
      <c r="K47" s="10">
        <v>46.09</v>
      </c>
      <c r="L47" s="10">
        <v>34.049999999999997</v>
      </c>
      <c r="M47" s="10">
        <v>10.95</v>
      </c>
      <c r="N47" s="7" t="str">
        <f t="shared" si="0"/>
        <v>▶</v>
      </c>
    </row>
    <row r="48" spans="1:14" x14ac:dyDescent="0.3">
      <c r="A48" s="6">
        <v>49</v>
      </c>
      <c r="B48" s="8" t="s">
        <v>899</v>
      </c>
      <c r="C48" s="28" t="s">
        <v>900</v>
      </c>
      <c r="D48" s="9">
        <v>3320</v>
      </c>
      <c r="E48" s="30" t="s">
        <v>572</v>
      </c>
      <c r="F48" s="29">
        <v>6.0699999999999997E-2</v>
      </c>
      <c r="G48" s="9">
        <v>5448241</v>
      </c>
      <c r="H48" s="9">
        <v>3222</v>
      </c>
      <c r="I48" s="10">
        <v>-135</v>
      </c>
      <c r="J48" s="10">
        <v>0.37</v>
      </c>
      <c r="K48" s="10">
        <v>-6.07</v>
      </c>
      <c r="L48" s="10">
        <v>-47.71</v>
      </c>
      <c r="M48" s="10">
        <v>3.22</v>
      </c>
      <c r="N48" s="7" t="str">
        <f t="shared" si="0"/>
        <v>▶</v>
      </c>
    </row>
    <row r="49" spans="1:14" x14ac:dyDescent="0.3">
      <c r="A49" s="6">
        <v>50</v>
      </c>
      <c r="B49" s="8" t="s">
        <v>901</v>
      </c>
      <c r="C49" s="28" t="s">
        <v>902</v>
      </c>
      <c r="D49" s="10">
        <v>965</v>
      </c>
      <c r="E49" s="30" t="s">
        <v>903</v>
      </c>
      <c r="F49" s="29">
        <v>6.0400000000000002E-2</v>
      </c>
      <c r="G49" s="9">
        <v>2172334</v>
      </c>
      <c r="H49" s="10">
        <v>190</v>
      </c>
      <c r="I49" s="10">
        <v>-4</v>
      </c>
      <c r="J49" s="10">
        <v>0.14000000000000001</v>
      </c>
      <c r="K49" s="10">
        <v>-23.54</v>
      </c>
      <c r="L49" s="10">
        <v>-24.07</v>
      </c>
      <c r="M49" s="10">
        <v>0.77</v>
      </c>
      <c r="N49" s="7" t="str">
        <f t="shared" si="0"/>
        <v>▶</v>
      </c>
    </row>
    <row r="50" spans="1:14" x14ac:dyDescent="0.3">
      <c r="A50" s="6">
        <v>51</v>
      </c>
      <c r="B50" s="8" t="s">
        <v>904</v>
      </c>
      <c r="C50" s="28" t="s">
        <v>905</v>
      </c>
      <c r="D50" s="9">
        <v>9140</v>
      </c>
      <c r="E50" s="30" t="s">
        <v>724</v>
      </c>
      <c r="F50" s="29">
        <v>5.91E-2</v>
      </c>
      <c r="G50" s="9">
        <v>384391</v>
      </c>
      <c r="H50" s="9">
        <v>1192</v>
      </c>
      <c r="I50" s="10">
        <v>140</v>
      </c>
      <c r="J50" s="10">
        <v>1.17</v>
      </c>
      <c r="K50" s="10">
        <v>18.690000000000001</v>
      </c>
      <c r="L50" s="10">
        <v>25.71</v>
      </c>
      <c r="M50" s="10">
        <v>2.4900000000000002</v>
      </c>
      <c r="N50" s="7" t="str">
        <f t="shared" si="0"/>
        <v>▶</v>
      </c>
    </row>
    <row r="51" spans="1:14" x14ac:dyDescent="0.3">
      <c r="A51" s="6">
        <v>52</v>
      </c>
      <c r="B51" s="8" t="s">
        <v>906</v>
      </c>
      <c r="C51" s="28" t="s">
        <v>907</v>
      </c>
      <c r="D51" s="9">
        <v>1945</v>
      </c>
      <c r="E51" s="30" t="s">
        <v>908</v>
      </c>
      <c r="F51" s="29">
        <v>5.8799999999999998E-2</v>
      </c>
      <c r="G51" s="9">
        <v>1983898</v>
      </c>
      <c r="H51" s="10">
        <v>844</v>
      </c>
      <c r="I51" s="10">
        <v>-9</v>
      </c>
      <c r="J51" s="10">
        <v>2.23</v>
      </c>
      <c r="K51" s="10">
        <v>-37.4</v>
      </c>
      <c r="L51" s="10">
        <v>-10.34</v>
      </c>
      <c r="M51" s="10">
        <v>5.73</v>
      </c>
      <c r="N51" s="7" t="str">
        <f t="shared" si="0"/>
        <v>▶</v>
      </c>
    </row>
    <row r="52" spans="1:14" x14ac:dyDescent="0.3">
      <c r="A52" s="6">
        <v>53</v>
      </c>
      <c r="B52" s="8" t="s">
        <v>909</v>
      </c>
      <c r="C52" s="28" t="s">
        <v>910</v>
      </c>
      <c r="D52" s="9">
        <v>1318</v>
      </c>
      <c r="E52" s="30" t="s">
        <v>911</v>
      </c>
      <c r="F52" s="29">
        <v>5.6899999999999999E-2</v>
      </c>
      <c r="G52" s="9">
        <v>983321</v>
      </c>
      <c r="H52" s="10">
        <v>679</v>
      </c>
      <c r="I52" s="10">
        <v>-194</v>
      </c>
      <c r="J52" s="10">
        <v>0</v>
      </c>
      <c r="K52" s="10">
        <v>-1.7</v>
      </c>
      <c r="L52" s="10">
        <v>-94.28</v>
      </c>
      <c r="M52" s="10">
        <v>3.65</v>
      </c>
      <c r="N52" s="7" t="str">
        <f t="shared" si="0"/>
        <v>▶</v>
      </c>
    </row>
    <row r="53" spans="1:14" x14ac:dyDescent="0.3">
      <c r="A53" s="6">
        <v>54</v>
      </c>
      <c r="B53" s="8" t="s">
        <v>912</v>
      </c>
      <c r="C53" s="28" t="s">
        <v>913</v>
      </c>
      <c r="D53" s="9">
        <v>7890</v>
      </c>
      <c r="E53" s="30" t="s">
        <v>872</v>
      </c>
      <c r="F53" s="29">
        <v>5.62E-2</v>
      </c>
      <c r="G53" s="9">
        <v>179610</v>
      </c>
      <c r="H53" s="9">
        <v>1224</v>
      </c>
      <c r="I53" s="10">
        <v>61</v>
      </c>
      <c r="J53" s="10">
        <v>13.4</v>
      </c>
      <c r="K53" s="10">
        <v>-4.34</v>
      </c>
      <c r="L53" s="10">
        <v>-1.76</v>
      </c>
      <c r="M53" s="10">
        <v>1.1499999999999999</v>
      </c>
      <c r="N53" s="7" t="str">
        <f t="shared" si="0"/>
        <v>▶</v>
      </c>
    </row>
    <row r="54" spans="1:14" x14ac:dyDescent="0.3">
      <c r="A54" s="6">
        <v>55</v>
      </c>
      <c r="B54" s="8" t="s">
        <v>914</v>
      </c>
      <c r="C54" s="28" t="s">
        <v>915</v>
      </c>
      <c r="D54" s="9">
        <v>6430</v>
      </c>
      <c r="E54" s="30" t="s">
        <v>916</v>
      </c>
      <c r="F54" s="29">
        <v>5.5800000000000002E-2</v>
      </c>
      <c r="G54" s="9">
        <v>119022</v>
      </c>
      <c r="H54" s="10">
        <v>751</v>
      </c>
      <c r="I54" s="10">
        <v>45</v>
      </c>
      <c r="J54" s="10">
        <v>0.97</v>
      </c>
      <c r="K54" s="11">
        <v>3215</v>
      </c>
      <c r="L54" s="10">
        <v>0.1</v>
      </c>
      <c r="M54" s="10">
        <v>2.5099999999999998</v>
      </c>
      <c r="N54" s="7" t="str">
        <f t="shared" si="0"/>
        <v>▶</v>
      </c>
    </row>
    <row r="55" spans="1:14" x14ac:dyDescent="0.3">
      <c r="A55" s="6">
        <v>56</v>
      </c>
      <c r="B55" s="8" t="s">
        <v>917</v>
      </c>
      <c r="C55" s="28" t="s">
        <v>918</v>
      </c>
      <c r="D55" s="9">
        <v>8080</v>
      </c>
      <c r="E55" s="30" t="s">
        <v>872</v>
      </c>
      <c r="F55" s="29">
        <v>5.4800000000000001E-2</v>
      </c>
      <c r="G55" s="9">
        <v>661747</v>
      </c>
      <c r="H55" s="9">
        <v>3170</v>
      </c>
      <c r="I55" s="10">
        <v>92</v>
      </c>
      <c r="J55" s="10">
        <v>1.1200000000000001</v>
      </c>
      <c r="K55" s="10">
        <v>134.66999999999999</v>
      </c>
      <c r="L55" s="10">
        <v>-0.04</v>
      </c>
      <c r="M55" s="10">
        <v>2.73</v>
      </c>
      <c r="N55" s="7" t="str">
        <f t="shared" si="0"/>
        <v>▶</v>
      </c>
    </row>
    <row r="56" spans="1:14" x14ac:dyDescent="0.3">
      <c r="A56" s="6">
        <v>57</v>
      </c>
      <c r="B56" s="8" t="s">
        <v>919</v>
      </c>
      <c r="C56" s="28" t="s">
        <v>920</v>
      </c>
      <c r="D56" s="9">
        <v>17400</v>
      </c>
      <c r="E56" s="30" t="s">
        <v>921</v>
      </c>
      <c r="F56" s="29">
        <v>5.45E-2</v>
      </c>
      <c r="G56" s="9">
        <v>180229</v>
      </c>
      <c r="H56" s="10">
        <v>929</v>
      </c>
      <c r="I56" s="10">
        <v>154</v>
      </c>
      <c r="J56" s="10">
        <v>2.0299999999999998</v>
      </c>
      <c r="K56" s="10">
        <v>9.49</v>
      </c>
      <c r="L56" s="10">
        <v>11.12</v>
      </c>
      <c r="M56" s="10">
        <v>1.28</v>
      </c>
      <c r="N56" s="7" t="str">
        <f t="shared" si="0"/>
        <v>▶</v>
      </c>
    </row>
    <row r="57" spans="1:14" x14ac:dyDescent="0.3">
      <c r="A57" s="6">
        <v>58</v>
      </c>
      <c r="B57" s="8" t="s">
        <v>922</v>
      </c>
      <c r="C57" s="28" t="s">
        <v>923</v>
      </c>
      <c r="D57" s="9">
        <v>1498</v>
      </c>
      <c r="E57" s="30" t="s">
        <v>924</v>
      </c>
      <c r="F57" s="29">
        <v>5.4199999999999998E-2</v>
      </c>
      <c r="G57" s="9">
        <v>55538</v>
      </c>
      <c r="H57" s="10">
        <v>330</v>
      </c>
      <c r="I57" s="10">
        <v>-86</v>
      </c>
      <c r="J57" s="10">
        <v>2.08</v>
      </c>
      <c r="K57" s="10">
        <v>-3.7</v>
      </c>
      <c r="L57" s="10">
        <v>-27.57</v>
      </c>
      <c r="M57" s="10">
        <v>2.25</v>
      </c>
      <c r="N57" s="7" t="str">
        <f t="shared" si="0"/>
        <v>▶</v>
      </c>
    </row>
    <row r="58" spans="1:14" x14ac:dyDescent="0.3">
      <c r="A58" s="6">
        <v>59</v>
      </c>
      <c r="B58" s="8" t="s">
        <v>925</v>
      </c>
      <c r="C58" s="28" t="s">
        <v>926</v>
      </c>
      <c r="D58" s="9">
        <v>5060</v>
      </c>
      <c r="E58" s="30" t="s">
        <v>893</v>
      </c>
      <c r="F58" s="29">
        <v>5.4199999999999998E-2</v>
      </c>
      <c r="G58" s="9">
        <v>30419340</v>
      </c>
      <c r="H58" s="9">
        <v>1229</v>
      </c>
      <c r="I58" s="10">
        <v>81</v>
      </c>
      <c r="J58" s="10">
        <v>0.13</v>
      </c>
      <c r="K58" s="10">
        <v>18.739999999999998</v>
      </c>
      <c r="L58" s="10">
        <v>65.11</v>
      </c>
      <c r="M58" s="10">
        <v>6.34</v>
      </c>
      <c r="N58" s="7" t="str">
        <f t="shared" si="0"/>
        <v>▶</v>
      </c>
    </row>
    <row r="59" spans="1:14" x14ac:dyDescent="0.3">
      <c r="A59" s="6">
        <v>60</v>
      </c>
      <c r="B59" s="8" t="s">
        <v>927</v>
      </c>
      <c r="C59" s="28" t="s">
        <v>928</v>
      </c>
      <c r="D59" s="9">
        <v>1757</v>
      </c>
      <c r="E59" s="30" t="s">
        <v>929</v>
      </c>
      <c r="F59" s="29">
        <v>5.3400000000000003E-2</v>
      </c>
      <c r="G59" s="9">
        <v>263592</v>
      </c>
      <c r="H59" s="9">
        <v>1055</v>
      </c>
      <c r="I59" s="10">
        <v>-3</v>
      </c>
      <c r="J59" s="10">
        <v>0.11</v>
      </c>
      <c r="K59" s="10">
        <v>-4.08</v>
      </c>
      <c r="L59" s="10">
        <v>-15.21</v>
      </c>
      <c r="M59" s="10">
        <v>0.59</v>
      </c>
      <c r="N59" s="7" t="str">
        <f t="shared" si="0"/>
        <v>▶</v>
      </c>
    </row>
    <row r="60" spans="1:14" x14ac:dyDescent="0.3">
      <c r="A60" s="6">
        <v>61</v>
      </c>
      <c r="B60" s="8" t="s">
        <v>930</v>
      </c>
      <c r="C60" s="28" t="s">
        <v>931</v>
      </c>
      <c r="D60" s="9">
        <v>1422</v>
      </c>
      <c r="E60" s="30" t="s">
        <v>932</v>
      </c>
      <c r="F60" s="29">
        <v>5.33E-2</v>
      </c>
      <c r="G60" s="9">
        <v>1414357</v>
      </c>
      <c r="H60" s="10">
        <v>435</v>
      </c>
      <c r="I60" s="10">
        <v>-41</v>
      </c>
      <c r="J60" s="10">
        <v>0.71</v>
      </c>
      <c r="K60" s="10">
        <v>-13.81</v>
      </c>
      <c r="L60" s="10">
        <v>-25.98</v>
      </c>
      <c r="M60" s="10">
        <v>3.23</v>
      </c>
      <c r="N60" s="7" t="str">
        <f t="shared" si="0"/>
        <v>▶</v>
      </c>
    </row>
    <row r="61" spans="1:14" x14ac:dyDescent="0.3">
      <c r="A61" s="6">
        <v>62</v>
      </c>
      <c r="B61" s="8" t="s">
        <v>933</v>
      </c>
      <c r="C61" s="28" t="s">
        <v>934</v>
      </c>
      <c r="D61" s="9">
        <v>9300</v>
      </c>
      <c r="E61" s="30" t="s">
        <v>935</v>
      </c>
      <c r="F61" s="29">
        <v>5.3199999999999997E-2</v>
      </c>
      <c r="G61" s="9">
        <v>471570</v>
      </c>
      <c r="H61" s="10">
        <v>968</v>
      </c>
      <c r="I61" s="10">
        <v>100</v>
      </c>
      <c r="J61" s="10">
        <v>4.1500000000000004</v>
      </c>
      <c r="K61" s="10">
        <v>16.32</v>
      </c>
      <c r="L61" s="10">
        <v>9.5500000000000007</v>
      </c>
      <c r="M61" s="10">
        <v>1.05</v>
      </c>
      <c r="N61" s="7" t="str">
        <f t="shared" si="0"/>
        <v>▶</v>
      </c>
    </row>
    <row r="62" spans="1:14" x14ac:dyDescent="0.3">
      <c r="A62" s="6">
        <v>63</v>
      </c>
      <c r="B62" s="8" t="s">
        <v>936</v>
      </c>
      <c r="C62" s="28" t="s">
        <v>937</v>
      </c>
      <c r="D62" s="9">
        <v>25000</v>
      </c>
      <c r="E62" s="30" t="s">
        <v>938</v>
      </c>
      <c r="F62" s="29">
        <v>5.2600000000000001E-2</v>
      </c>
      <c r="G62" s="9">
        <v>136269</v>
      </c>
      <c r="H62" s="9">
        <v>2204</v>
      </c>
      <c r="I62" s="10">
        <v>-17</v>
      </c>
      <c r="J62" s="10">
        <v>1.38</v>
      </c>
      <c r="K62" s="10">
        <v>-13.43</v>
      </c>
      <c r="L62" s="10">
        <v>2.66</v>
      </c>
      <c r="M62" s="10">
        <v>1.61</v>
      </c>
      <c r="N62" s="7" t="str">
        <f t="shared" si="0"/>
        <v>▶</v>
      </c>
    </row>
    <row r="63" spans="1:14" x14ac:dyDescent="0.3">
      <c r="A63" s="6">
        <v>64</v>
      </c>
      <c r="B63" s="8" t="s">
        <v>939</v>
      </c>
      <c r="C63" s="28" t="s">
        <v>940</v>
      </c>
      <c r="D63" s="9">
        <v>14430</v>
      </c>
      <c r="E63" s="30" t="s">
        <v>941</v>
      </c>
      <c r="F63" s="29">
        <v>5.2499999999999998E-2</v>
      </c>
      <c r="G63" s="9">
        <v>4657259</v>
      </c>
      <c r="H63" s="9">
        <v>1559</v>
      </c>
      <c r="I63" s="10">
        <v>22</v>
      </c>
      <c r="J63" s="10">
        <v>0.17</v>
      </c>
      <c r="K63" s="10">
        <v>78.849999999999994</v>
      </c>
      <c r="L63" s="10">
        <v>-8.08</v>
      </c>
      <c r="M63" s="10">
        <v>4.37</v>
      </c>
      <c r="N63" s="7" t="str">
        <f t="shared" si="0"/>
        <v>▶</v>
      </c>
    </row>
    <row r="64" spans="1:14" x14ac:dyDescent="0.3">
      <c r="A64" s="6">
        <v>65</v>
      </c>
      <c r="B64" s="8" t="s">
        <v>942</v>
      </c>
      <c r="C64" s="28" t="s">
        <v>943</v>
      </c>
      <c r="D64" s="9">
        <v>7830</v>
      </c>
      <c r="E64" s="30" t="s">
        <v>944</v>
      </c>
      <c r="F64" s="29">
        <v>5.2400000000000002E-2</v>
      </c>
      <c r="G64" s="9">
        <v>602588</v>
      </c>
      <c r="H64" s="9">
        <v>1618</v>
      </c>
      <c r="I64" s="10">
        <v>48</v>
      </c>
      <c r="J64" s="10">
        <v>5.3</v>
      </c>
      <c r="K64" s="10">
        <v>26.19</v>
      </c>
      <c r="L64" s="10">
        <v>8.2799999999999994</v>
      </c>
      <c r="M64" s="10">
        <v>2.72</v>
      </c>
      <c r="N64" s="7" t="str">
        <f t="shared" si="0"/>
        <v>▶</v>
      </c>
    </row>
    <row r="65" spans="1:14" x14ac:dyDescent="0.3">
      <c r="A65" s="6">
        <v>66</v>
      </c>
      <c r="B65" s="8" t="s">
        <v>945</v>
      </c>
      <c r="C65" s="28" t="s">
        <v>946</v>
      </c>
      <c r="D65" s="9">
        <v>14300</v>
      </c>
      <c r="E65" s="30" t="s">
        <v>947</v>
      </c>
      <c r="F65" s="29">
        <v>5.2200000000000003E-2</v>
      </c>
      <c r="G65" s="9">
        <v>4485379</v>
      </c>
      <c r="H65" s="9">
        <v>2157</v>
      </c>
      <c r="I65" s="10">
        <v>101</v>
      </c>
      <c r="J65" s="10">
        <v>0.36</v>
      </c>
      <c r="K65" s="10">
        <v>22.03</v>
      </c>
      <c r="L65" s="10">
        <v>11.66</v>
      </c>
      <c r="M65" s="10">
        <v>2.02</v>
      </c>
      <c r="N65" s="7" t="str">
        <f t="shared" si="0"/>
        <v>▶</v>
      </c>
    </row>
    <row r="66" spans="1:14" x14ac:dyDescent="0.3">
      <c r="A66" s="6">
        <v>67</v>
      </c>
      <c r="B66" s="8" t="s">
        <v>948</v>
      </c>
      <c r="C66" s="28" t="s">
        <v>949</v>
      </c>
      <c r="D66" s="9">
        <v>11100</v>
      </c>
      <c r="E66" s="30" t="s">
        <v>950</v>
      </c>
      <c r="F66" s="29">
        <v>5.21E-2</v>
      </c>
      <c r="G66" s="9">
        <v>1963058</v>
      </c>
      <c r="H66" s="9">
        <v>7356</v>
      </c>
      <c r="I66" s="10">
        <v>579</v>
      </c>
      <c r="J66" s="10">
        <v>11.29</v>
      </c>
      <c r="K66" s="10">
        <v>-11.87</v>
      </c>
      <c r="L66" s="10">
        <v>-4.72</v>
      </c>
      <c r="M66" s="10">
        <v>2.11</v>
      </c>
      <c r="N66" s="7" t="str">
        <f t="shared" si="0"/>
        <v>▶</v>
      </c>
    </row>
    <row r="67" spans="1:14" x14ac:dyDescent="0.3">
      <c r="A67" s="6">
        <v>68</v>
      </c>
      <c r="B67" s="8" t="s">
        <v>951</v>
      </c>
      <c r="C67" s="28" t="s">
        <v>952</v>
      </c>
      <c r="D67" s="10">
        <v>875</v>
      </c>
      <c r="E67" s="30" t="s">
        <v>953</v>
      </c>
      <c r="F67" s="29">
        <v>5.1700000000000003E-2</v>
      </c>
      <c r="G67" s="9">
        <v>80111</v>
      </c>
      <c r="H67" s="10">
        <v>300</v>
      </c>
      <c r="I67" s="10">
        <v>-1</v>
      </c>
      <c r="J67" s="10">
        <v>1.0900000000000001</v>
      </c>
      <c r="K67" s="10">
        <v>67.31</v>
      </c>
      <c r="L67" s="10">
        <v>3.54</v>
      </c>
      <c r="M67" s="10">
        <v>1.33</v>
      </c>
      <c r="N67" s="7" t="str">
        <f t="shared" ref="N67:N130" si="1">IF(ISBLANK($C67),"",HYPERLINK($C67,"▶"))</f>
        <v>▶</v>
      </c>
    </row>
    <row r="68" spans="1:14" x14ac:dyDescent="0.3">
      <c r="A68" s="6">
        <v>69</v>
      </c>
      <c r="B68" s="8" t="s">
        <v>954</v>
      </c>
      <c r="C68" s="28" t="s">
        <v>955</v>
      </c>
      <c r="D68" s="10">
        <v>395</v>
      </c>
      <c r="E68" s="30" t="s">
        <v>956</v>
      </c>
      <c r="F68" s="29">
        <v>5.0500000000000003E-2</v>
      </c>
      <c r="G68" s="9">
        <v>313621</v>
      </c>
      <c r="H68" s="10">
        <v>629</v>
      </c>
      <c r="I68" s="10">
        <v>-17</v>
      </c>
      <c r="J68" s="10">
        <v>0.36</v>
      </c>
      <c r="K68" s="10">
        <v>-6.58</v>
      </c>
      <c r="L68" s="10">
        <v>0.08</v>
      </c>
      <c r="M68" s="10">
        <v>0.84</v>
      </c>
      <c r="N68" s="7" t="str">
        <f t="shared" si="1"/>
        <v>▶</v>
      </c>
    </row>
    <row r="69" spans="1:14" x14ac:dyDescent="0.3">
      <c r="A69" s="6">
        <v>70</v>
      </c>
      <c r="B69" s="8" t="s">
        <v>957</v>
      </c>
      <c r="C69" s="28" t="s">
        <v>958</v>
      </c>
      <c r="D69" s="9">
        <v>22400</v>
      </c>
      <c r="E69" s="30" t="s">
        <v>959</v>
      </c>
      <c r="F69" s="29">
        <v>4.9200000000000001E-2</v>
      </c>
      <c r="G69" s="9">
        <v>94288</v>
      </c>
      <c r="H69" s="9">
        <v>2631</v>
      </c>
      <c r="I69" s="10">
        <v>-60</v>
      </c>
      <c r="J69" s="10">
        <v>0.2</v>
      </c>
      <c r="K69" s="10">
        <v>-38.549999999999997</v>
      </c>
      <c r="L69" s="10">
        <v>-477.19</v>
      </c>
      <c r="M69" s="10">
        <v>25.17</v>
      </c>
      <c r="N69" s="7" t="str">
        <f t="shared" si="1"/>
        <v>▶</v>
      </c>
    </row>
    <row r="70" spans="1:14" x14ac:dyDescent="0.3">
      <c r="A70" s="6">
        <v>71</v>
      </c>
      <c r="B70" s="8" t="s">
        <v>960</v>
      </c>
      <c r="C70" s="28" t="s">
        <v>961</v>
      </c>
      <c r="D70" s="9">
        <v>29900</v>
      </c>
      <c r="E70" s="30" t="s">
        <v>869</v>
      </c>
      <c r="F70" s="29">
        <v>4.9099999999999998E-2</v>
      </c>
      <c r="G70" s="9">
        <v>201721</v>
      </c>
      <c r="H70" s="9">
        <v>5779</v>
      </c>
      <c r="I70" s="10">
        <v>608</v>
      </c>
      <c r="J70" s="10">
        <v>4.75</v>
      </c>
      <c r="K70" s="10">
        <v>11.89</v>
      </c>
      <c r="L70" s="10">
        <v>13.76</v>
      </c>
      <c r="M70" s="10">
        <v>1.32</v>
      </c>
      <c r="N70" s="7" t="str">
        <f t="shared" si="1"/>
        <v>▶</v>
      </c>
    </row>
    <row r="71" spans="1:14" x14ac:dyDescent="0.3">
      <c r="A71" s="6">
        <v>72</v>
      </c>
      <c r="B71" s="8" t="s">
        <v>962</v>
      </c>
      <c r="C71" s="28" t="s">
        <v>963</v>
      </c>
      <c r="D71" s="9">
        <v>9660</v>
      </c>
      <c r="E71" s="30" t="s">
        <v>964</v>
      </c>
      <c r="F71" s="29">
        <v>4.8899999999999999E-2</v>
      </c>
      <c r="G71" s="9">
        <v>293435</v>
      </c>
      <c r="H71" s="9">
        <v>3228</v>
      </c>
      <c r="I71" s="10">
        <v>211</v>
      </c>
      <c r="J71" s="10">
        <v>10.029999999999999</v>
      </c>
      <c r="K71" s="10">
        <v>18.059999999999999</v>
      </c>
      <c r="L71" s="10">
        <v>-25.04</v>
      </c>
      <c r="M71" s="10">
        <v>3.23</v>
      </c>
      <c r="N71" s="7" t="str">
        <f t="shared" si="1"/>
        <v>▶</v>
      </c>
    </row>
    <row r="72" spans="1:14" x14ac:dyDescent="0.3">
      <c r="A72" s="6">
        <v>73</v>
      </c>
      <c r="B72" s="8" t="s">
        <v>965</v>
      </c>
      <c r="C72" s="28" t="s">
        <v>966</v>
      </c>
      <c r="D72" s="9">
        <v>7360</v>
      </c>
      <c r="E72" s="30" t="s">
        <v>916</v>
      </c>
      <c r="F72" s="29">
        <v>4.8399999999999999E-2</v>
      </c>
      <c r="G72" s="9">
        <v>288031</v>
      </c>
      <c r="H72" s="9">
        <v>2274</v>
      </c>
      <c r="I72" s="10">
        <v>410</v>
      </c>
      <c r="J72" s="10">
        <v>0.88</v>
      </c>
      <c r="K72" s="10">
        <v>8.11</v>
      </c>
      <c r="L72" s="10">
        <v>12.11</v>
      </c>
      <c r="M72" s="10">
        <v>0.96</v>
      </c>
      <c r="N72" s="7" t="str">
        <f t="shared" si="1"/>
        <v>▶</v>
      </c>
    </row>
    <row r="73" spans="1:14" x14ac:dyDescent="0.3">
      <c r="A73" s="6">
        <v>74</v>
      </c>
      <c r="B73" s="8" t="s">
        <v>967</v>
      </c>
      <c r="C73" s="28" t="s">
        <v>968</v>
      </c>
      <c r="D73" s="9">
        <v>1389</v>
      </c>
      <c r="E73" s="30" t="s">
        <v>969</v>
      </c>
      <c r="F73" s="29">
        <v>4.8300000000000003E-2</v>
      </c>
      <c r="G73" s="9">
        <v>14659</v>
      </c>
      <c r="H73" s="10">
        <v>232</v>
      </c>
      <c r="I73" s="10">
        <v>40</v>
      </c>
      <c r="J73" s="10">
        <v>13.1</v>
      </c>
      <c r="K73" s="10">
        <v>8.27</v>
      </c>
      <c r="L73" s="10">
        <v>12.02</v>
      </c>
      <c r="M73" s="10">
        <v>0.8</v>
      </c>
      <c r="N73" s="7" t="str">
        <f t="shared" si="1"/>
        <v>▶</v>
      </c>
    </row>
    <row r="74" spans="1:14" x14ac:dyDescent="0.3">
      <c r="A74" s="6">
        <v>75</v>
      </c>
      <c r="B74" s="8" t="s">
        <v>970</v>
      </c>
      <c r="C74" s="28" t="s">
        <v>971</v>
      </c>
      <c r="D74" s="9">
        <v>4950</v>
      </c>
      <c r="E74" s="30" t="s">
        <v>972</v>
      </c>
      <c r="F74" s="29">
        <v>4.7600000000000003E-2</v>
      </c>
      <c r="G74" s="9">
        <v>97800</v>
      </c>
      <c r="H74" s="10">
        <v>660</v>
      </c>
      <c r="I74" s="10">
        <v>64</v>
      </c>
      <c r="J74" s="10">
        <v>0.21</v>
      </c>
      <c r="K74" s="10">
        <v>-14.73</v>
      </c>
      <c r="L74" s="10">
        <v>6.42</v>
      </c>
      <c r="M74" s="10">
        <v>1.21</v>
      </c>
      <c r="N74" s="7" t="str">
        <f t="shared" si="1"/>
        <v>▶</v>
      </c>
    </row>
    <row r="75" spans="1:14" x14ac:dyDescent="0.3">
      <c r="A75" s="6">
        <v>76</v>
      </c>
      <c r="B75" s="8" t="s">
        <v>973</v>
      </c>
      <c r="C75" s="28" t="s">
        <v>974</v>
      </c>
      <c r="D75" s="9">
        <v>10380</v>
      </c>
      <c r="E75" s="30" t="s">
        <v>935</v>
      </c>
      <c r="F75" s="29">
        <v>4.7399999999999998E-2</v>
      </c>
      <c r="G75" s="9">
        <v>460235</v>
      </c>
      <c r="H75" s="9">
        <v>2334</v>
      </c>
      <c r="I75" s="10">
        <v>396</v>
      </c>
      <c r="J75" s="10">
        <v>5.43</v>
      </c>
      <c r="K75" s="10">
        <v>14.87</v>
      </c>
      <c r="L75" s="10">
        <v>12.87</v>
      </c>
      <c r="M75" s="10">
        <v>0.85</v>
      </c>
      <c r="N75" s="7" t="str">
        <f t="shared" si="1"/>
        <v>▶</v>
      </c>
    </row>
    <row r="76" spans="1:14" x14ac:dyDescent="0.3">
      <c r="A76" s="6">
        <v>77</v>
      </c>
      <c r="B76" s="8" t="s">
        <v>975</v>
      </c>
      <c r="C76" s="28" t="s">
        <v>976</v>
      </c>
      <c r="D76" s="9">
        <v>23300</v>
      </c>
      <c r="E76" s="30" t="s">
        <v>959</v>
      </c>
      <c r="F76" s="29">
        <v>4.7199999999999999E-2</v>
      </c>
      <c r="G76" s="9">
        <v>138558</v>
      </c>
      <c r="H76" s="9">
        <v>1857</v>
      </c>
      <c r="I76" s="10">
        <v>-40</v>
      </c>
      <c r="J76" s="10">
        <v>2.89</v>
      </c>
      <c r="K76" s="11">
        <v>-1165</v>
      </c>
      <c r="L76" s="10">
        <v>-32.11</v>
      </c>
      <c r="M76" s="10">
        <v>10.98</v>
      </c>
      <c r="N76" s="7" t="str">
        <f t="shared" si="1"/>
        <v>▶</v>
      </c>
    </row>
    <row r="77" spans="1:14" x14ac:dyDescent="0.3">
      <c r="A77" s="6">
        <v>78</v>
      </c>
      <c r="B77" s="8" t="s">
        <v>977</v>
      </c>
      <c r="C77" s="28" t="s">
        <v>978</v>
      </c>
      <c r="D77" s="9">
        <v>4340</v>
      </c>
      <c r="E77" s="30" t="s">
        <v>979</v>
      </c>
      <c r="F77" s="29">
        <v>4.7E-2</v>
      </c>
      <c r="G77" s="9">
        <v>89697</v>
      </c>
      <c r="H77" s="10">
        <v>475</v>
      </c>
      <c r="I77" s="10">
        <v>-87</v>
      </c>
      <c r="J77" s="10">
        <v>1.28</v>
      </c>
      <c r="K77" s="10">
        <v>-4.1399999999999997</v>
      </c>
      <c r="L77" s="10">
        <v>-170.8</v>
      </c>
      <c r="M77" s="10">
        <v>4.18</v>
      </c>
      <c r="N77" s="7" t="str">
        <f t="shared" si="1"/>
        <v>▶</v>
      </c>
    </row>
    <row r="78" spans="1:14" x14ac:dyDescent="0.3">
      <c r="A78" s="6">
        <v>79</v>
      </c>
      <c r="B78" s="8" t="s">
        <v>980</v>
      </c>
      <c r="C78" s="28" t="s">
        <v>981</v>
      </c>
      <c r="D78" s="9">
        <v>2930</v>
      </c>
      <c r="E78" s="30" t="s">
        <v>982</v>
      </c>
      <c r="F78" s="29">
        <v>4.6399999999999997E-2</v>
      </c>
      <c r="G78" s="9">
        <v>767395</v>
      </c>
      <c r="H78" s="10">
        <v>246</v>
      </c>
      <c r="I78" s="10">
        <v>-70</v>
      </c>
      <c r="J78" s="10">
        <v>0.66</v>
      </c>
      <c r="K78" s="10">
        <v>-10.46</v>
      </c>
      <c r="L78" s="10">
        <v>-17.37</v>
      </c>
      <c r="M78" s="10">
        <v>0.61</v>
      </c>
      <c r="N78" s="7" t="str">
        <f t="shared" si="1"/>
        <v>▶</v>
      </c>
    </row>
    <row r="79" spans="1:14" x14ac:dyDescent="0.3">
      <c r="A79" s="6">
        <v>80</v>
      </c>
      <c r="B79" s="8" t="s">
        <v>983</v>
      </c>
      <c r="C79" s="28" t="s">
        <v>984</v>
      </c>
      <c r="D79" s="9">
        <v>15000</v>
      </c>
      <c r="E79" s="30" t="s">
        <v>844</v>
      </c>
      <c r="F79" s="29">
        <v>4.5999999999999999E-2</v>
      </c>
      <c r="G79" s="9">
        <v>67268</v>
      </c>
      <c r="H79" s="9">
        <v>1435</v>
      </c>
      <c r="I79" s="10">
        <v>37</v>
      </c>
      <c r="J79" s="10">
        <v>2.25</v>
      </c>
      <c r="K79" s="10">
        <v>10.93</v>
      </c>
      <c r="L79" s="10">
        <v>3.77</v>
      </c>
      <c r="M79" s="10">
        <v>0.59</v>
      </c>
      <c r="N79" s="7" t="str">
        <f t="shared" si="1"/>
        <v>▶</v>
      </c>
    </row>
    <row r="80" spans="1:14" x14ac:dyDescent="0.3">
      <c r="A80" s="6">
        <v>81</v>
      </c>
      <c r="B80" s="8" t="s">
        <v>985</v>
      </c>
      <c r="C80" s="28" t="s">
        <v>986</v>
      </c>
      <c r="D80" s="9">
        <v>80300</v>
      </c>
      <c r="E80" s="30" t="s">
        <v>987</v>
      </c>
      <c r="F80" s="29">
        <v>4.5600000000000002E-2</v>
      </c>
      <c r="G80" s="9">
        <v>213664</v>
      </c>
      <c r="H80" s="9">
        <v>14751</v>
      </c>
      <c r="I80" s="10">
        <v>-179</v>
      </c>
      <c r="J80" s="10">
        <v>4.25</v>
      </c>
      <c r="K80" s="10">
        <v>-36.450000000000003</v>
      </c>
      <c r="L80" s="10">
        <v>-96.66</v>
      </c>
      <c r="M80" s="10">
        <v>19.34</v>
      </c>
      <c r="N80" s="7" t="str">
        <f t="shared" si="1"/>
        <v>▶</v>
      </c>
    </row>
    <row r="81" spans="1:14" x14ac:dyDescent="0.3">
      <c r="A81" s="6">
        <v>82</v>
      </c>
      <c r="B81" s="8" t="s">
        <v>988</v>
      </c>
      <c r="C81" s="28" t="s">
        <v>989</v>
      </c>
      <c r="D81" s="9">
        <v>6480</v>
      </c>
      <c r="E81" s="30" t="s">
        <v>582</v>
      </c>
      <c r="F81" s="29">
        <v>4.5199999999999997E-2</v>
      </c>
      <c r="G81" s="9">
        <v>69800</v>
      </c>
      <c r="H81" s="10">
        <v>697</v>
      </c>
      <c r="I81" s="10">
        <v>284</v>
      </c>
      <c r="J81" s="10">
        <v>0.48</v>
      </c>
      <c r="K81" s="10">
        <v>10.43</v>
      </c>
      <c r="L81" s="10">
        <v>5.41</v>
      </c>
      <c r="M81" s="10">
        <v>0.44</v>
      </c>
      <c r="N81" s="7" t="str">
        <f t="shared" si="1"/>
        <v>▶</v>
      </c>
    </row>
    <row r="82" spans="1:14" x14ac:dyDescent="0.3">
      <c r="A82" s="6">
        <v>83</v>
      </c>
      <c r="B82" s="8" t="s">
        <v>990</v>
      </c>
      <c r="C82" s="28" t="s">
        <v>991</v>
      </c>
      <c r="D82" s="9">
        <v>27800</v>
      </c>
      <c r="E82" s="30" t="s">
        <v>992</v>
      </c>
      <c r="F82" s="29">
        <v>4.5100000000000001E-2</v>
      </c>
      <c r="G82" s="9">
        <v>657965</v>
      </c>
      <c r="H82" s="9">
        <v>3227</v>
      </c>
      <c r="I82" s="10">
        <v>-100</v>
      </c>
      <c r="J82" s="10">
        <v>0.94</v>
      </c>
      <c r="K82" s="10" t="s">
        <v>579</v>
      </c>
      <c r="L82" s="10">
        <v>-219.59</v>
      </c>
      <c r="M82" s="10" t="s">
        <v>579</v>
      </c>
      <c r="N82" s="7" t="str">
        <f t="shared" si="1"/>
        <v>▶</v>
      </c>
    </row>
    <row r="83" spans="1:14" x14ac:dyDescent="0.3">
      <c r="A83" s="6">
        <v>84</v>
      </c>
      <c r="B83" s="8" t="s">
        <v>993</v>
      </c>
      <c r="C83" s="28" t="s">
        <v>994</v>
      </c>
      <c r="D83" s="10">
        <v>836</v>
      </c>
      <c r="E83" s="30" t="s">
        <v>995</v>
      </c>
      <c r="F83" s="29">
        <v>4.4999999999999998E-2</v>
      </c>
      <c r="G83" s="9">
        <v>882333</v>
      </c>
      <c r="H83" s="10">
        <v>623</v>
      </c>
      <c r="I83" s="10">
        <v>-232</v>
      </c>
      <c r="J83" s="10">
        <v>1.1299999999999999</v>
      </c>
      <c r="K83" s="10">
        <v>-1.63</v>
      </c>
      <c r="L83" s="10">
        <v>-32.450000000000003</v>
      </c>
      <c r="M83" s="10">
        <v>1.37</v>
      </c>
      <c r="N83" s="7" t="str">
        <f t="shared" si="1"/>
        <v>▶</v>
      </c>
    </row>
    <row r="84" spans="1:14" x14ac:dyDescent="0.3">
      <c r="A84" s="6">
        <v>85</v>
      </c>
      <c r="B84" s="8" t="s">
        <v>996</v>
      </c>
      <c r="C84" s="28" t="s">
        <v>997</v>
      </c>
      <c r="D84" s="9">
        <v>20900</v>
      </c>
      <c r="E84" s="30" t="s">
        <v>921</v>
      </c>
      <c r="F84" s="29">
        <v>4.4999999999999998E-2</v>
      </c>
      <c r="G84" s="9">
        <v>215042</v>
      </c>
      <c r="H84" s="9">
        <v>1960</v>
      </c>
      <c r="I84" s="10">
        <v>-159</v>
      </c>
      <c r="J84" s="10">
        <v>1.1200000000000001</v>
      </c>
      <c r="K84" s="10">
        <v>-7.35</v>
      </c>
      <c r="L84" s="10" t="s">
        <v>579</v>
      </c>
      <c r="M84" s="10">
        <v>3.33</v>
      </c>
      <c r="N84" s="7" t="str">
        <f t="shared" si="1"/>
        <v>▶</v>
      </c>
    </row>
    <row r="85" spans="1:14" x14ac:dyDescent="0.3">
      <c r="A85" s="6">
        <v>86</v>
      </c>
      <c r="B85" s="8" t="s">
        <v>998</v>
      </c>
      <c r="C85" s="28" t="s">
        <v>999</v>
      </c>
      <c r="D85" s="9">
        <v>4000</v>
      </c>
      <c r="E85" s="30" t="s">
        <v>1000</v>
      </c>
      <c r="F85" s="29">
        <v>4.4400000000000002E-2</v>
      </c>
      <c r="G85" s="9">
        <v>84861</v>
      </c>
      <c r="H85" s="10">
        <v>801</v>
      </c>
      <c r="I85" s="10">
        <v>-188</v>
      </c>
      <c r="J85" s="10">
        <v>1.58</v>
      </c>
      <c r="K85" s="10">
        <v>-15.21</v>
      </c>
      <c r="L85" s="10">
        <v>-31.38</v>
      </c>
      <c r="M85" s="10">
        <v>1.43</v>
      </c>
      <c r="N85" s="7" t="str">
        <f t="shared" si="1"/>
        <v>▶</v>
      </c>
    </row>
    <row r="86" spans="1:14" x14ac:dyDescent="0.3">
      <c r="A86" s="6">
        <v>87</v>
      </c>
      <c r="B86" s="8" t="s">
        <v>1001</v>
      </c>
      <c r="C86" s="28" t="s">
        <v>1002</v>
      </c>
      <c r="D86" s="9">
        <v>35300</v>
      </c>
      <c r="E86" s="30" t="s">
        <v>643</v>
      </c>
      <c r="F86" s="29">
        <v>4.4400000000000002E-2</v>
      </c>
      <c r="G86" s="9">
        <v>2415967</v>
      </c>
      <c r="H86" s="9">
        <v>17044</v>
      </c>
      <c r="I86" s="10">
        <v>-26</v>
      </c>
      <c r="J86" s="10">
        <v>10.49</v>
      </c>
      <c r="K86" s="10">
        <v>-35.44</v>
      </c>
      <c r="L86" s="10">
        <v>-3.69</v>
      </c>
      <c r="M86" s="10">
        <v>10.51</v>
      </c>
      <c r="N86" s="7" t="str">
        <f t="shared" si="1"/>
        <v>▶</v>
      </c>
    </row>
    <row r="87" spans="1:14" x14ac:dyDescent="0.3">
      <c r="A87" s="6">
        <v>88</v>
      </c>
      <c r="B87" s="8" t="s">
        <v>1003</v>
      </c>
      <c r="C87" s="28" t="s">
        <v>1004</v>
      </c>
      <c r="D87" s="9">
        <v>3920</v>
      </c>
      <c r="E87" s="30" t="s">
        <v>521</v>
      </c>
      <c r="F87" s="29">
        <v>4.3900000000000002E-2</v>
      </c>
      <c r="G87" s="9">
        <v>88339</v>
      </c>
      <c r="H87" s="9">
        <v>1798</v>
      </c>
      <c r="I87" s="10">
        <v>-729</v>
      </c>
      <c r="J87" s="10">
        <v>0</v>
      </c>
      <c r="K87" s="10">
        <v>-105.95</v>
      </c>
      <c r="L87" s="10">
        <v>-183.08</v>
      </c>
      <c r="M87" s="10">
        <v>3.98</v>
      </c>
      <c r="N87" s="7" t="str">
        <f t="shared" si="1"/>
        <v>▶</v>
      </c>
    </row>
    <row r="88" spans="1:14" x14ac:dyDescent="0.3">
      <c r="A88" s="6">
        <v>89</v>
      </c>
      <c r="B88" s="8" t="s">
        <v>1005</v>
      </c>
      <c r="C88" s="28" t="s">
        <v>1006</v>
      </c>
      <c r="D88" s="9">
        <v>6660</v>
      </c>
      <c r="E88" s="30" t="s">
        <v>582</v>
      </c>
      <c r="F88" s="29">
        <v>4.3900000000000002E-2</v>
      </c>
      <c r="G88" s="9">
        <v>29725</v>
      </c>
      <c r="H88" s="10">
        <v>843</v>
      </c>
      <c r="I88" s="10">
        <v>3</v>
      </c>
      <c r="J88" s="10">
        <v>0.8</v>
      </c>
      <c r="K88" s="10">
        <v>16.239999999999998</v>
      </c>
      <c r="L88" s="10">
        <v>-11.46</v>
      </c>
      <c r="M88" s="10">
        <v>1.07</v>
      </c>
      <c r="N88" s="7" t="str">
        <f t="shared" si="1"/>
        <v>▶</v>
      </c>
    </row>
    <row r="89" spans="1:14" x14ac:dyDescent="0.3">
      <c r="A89" s="6">
        <v>90</v>
      </c>
      <c r="B89" s="8" t="s">
        <v>1007</v>
      </c>
      <c r="C89" s="28" t="s">
        <v>1008</v>
      </c>
      <c r="D89" s="9">
        <v>362000</v>
      </c>
      <c r="E89" s="30" t="s">
        <v>625</v>
      </c>
      <c r="F89" s="29">
        <v>4.3200000000000002E-2</v>
      </c>
      <c r="G89" s="9">
        <v>574282</v>
      </c>
      <c r="H89" s="9">
        <v>193014</v>
      </c>
      <c r="I89" s="10">
        <v>-97</v>
      </c>
      <c r="J89" s="10">
        <v>15.26</v>
      </c>
      <c r="K89" s="11">
        <v>-6581.82</v>
      </c>
      <c r="L89" s="10">
        <v>-2.27</v>
      </c>
      <c r="M89" s="10">
        <v>108.44</v>
      </c>
      <c r="N89" s="7" t="str">
        <f t="shared" si="1"/>
        <v>▶</v>
      </c>
    </row>
    <row r="90" spans="1:14" x14ac:dyDescent="0.3">
      <c r="A90" s="6">
        <v>91</v>
      </c>
      <c r="B90" s="8" t="s">
        <v>1009</v>
      </c>
      <c r="C90" s="28" t="s">
        <v>1010</v>
      </c>
      <c r="D90" s="9">
        <v>11420</v>
      </c>
      <c r="E90" s="30" t="s">
        <v>935</v>
      </c>
      <c r="F90" s="29">
        <v>4.2900000000000001E-2</v>
      </c>
      <c r="G90" s="9">
        <v>970109</v>
      </c>
      <c r="H90" s="9">
        <v>5060</v>
      </c>
      <c r="I90" s="10">
        <v>-533</v>
      </c>
      <c r="J90" s="10">
        <v>4.13</v>
      </c>
      <c r="K90" s="10">
        <v>-10.039999999999999</v>
      </c>
      <c r="L90" s="10">
        <v>-66.319999999999993</v>
      </c>
      <c r="M90" s="10">
        <v>10.82</v>
      </c>
      <c r="N90" s="7" t="str">
        <f t="shared" si="1"/>
        <v>▶</v>
      </c>
    </row>
    <row r="91" spans="1:14" x14ac:dyDescent="0.3">
      <c r="A91" s="6">
        <v>92</v>
      </c>
      <c r="B91" s="8" t="s">
        <v>1011</v>
      </c>
      <c r="C91" s="28" t="s">
        <v>1012</v>
      </c>
      <c r="D91" s="9">
        <v>14910</v>
      </c>
      <c r="E91" s="30" t="s">
        <v>557</v>
      </c>
      <c r="F91" s="29">
        <v>4.2700000000000002E-2</v>
      </c>
      <c r="G91" s="9">
        <v>51401</v>
      </c>
      <c r="H91" s="9">
        <v>1194</v>
      </c>
      <c r="I91" s="10">
        <v>120</v>
      </c>
      <c r="J91" s="10">
        <v>3.82</v>
      </c>
      <c r="K91" s="10">
        <v>15</v>
      </c>
      <c r="L91" s="10">
        <v>18.100000000000001</v>
      </c>
      <c r="M91" s="10">
        <v>1.63</v>
      </c>
      <c r="N91" s="7" t="str">
        <f t="shared" si="1"/>
        <v>▶</v>
      </c>
    </row>
    <row r="92" spans="1:14" x14ac:dyDescent="0.3">
      <c r="A92" s="6">
        <v>93</v>
      </c>
      <c r="B92" s="8" t="s">
        <v>1013</v>
      </c>
      <c r="C92" s="28" t="s">
        <v>1014</v>
      </c>
      <c r="D92" s="9">
        <v>1420</v>
      </c>
      <c r="E92" s="30" t="s">
        <v>1015</v>
      </c>
      <c r="F92" s="29">
        <v>4.2599999999999999E-2</v>
      </c>
      <c r="G92" s="9">
        <v>82460</v>
      </c>
      <c r="H92" s="10">
        <v>189</v>
      </c>
      <c r="I92" s="10">
        <v>10</v>
      </c>
      <c r="J92" s="10">
        <v>1.69</v>
      </c>
      <c r="K92" s="10">
        <v>16.32</v>
      </c>
      <c r="L92" s="10">
        <v>24.65</v>
      </c>
      <c r="M92" s="10">
        <v>1.51</v>
      </c>
      <c r="N92" s="7" t="str">
        <f t="shared" si="1"/>
        <v>▶</v>
      </c>
    </row>
    <row r="93" spans="1:14" x14ac:dyDescent="0.3">
      <c r="A93" s="6">
        <v>94</v>
      </c>
      <c r="B93" s="8" t="s">
        <v>1016</v>
      </c>
      <c r="C93" s="28" t="s">
        <v>1017</v>
      </c>
      <c r="D93" s="9">
        <v>12630</v>
      </c>
      <c r="E93" s="30" t="s">
        <v>724</v>
      </c>
      <c r="F93" s="29">
        <v>4.2099999999999999E-2</v>
      </c>
      <c r="G93" s="9">
        <v>64930</v>
      </c>
      <c r="H93" s="9">
        <v>2527</v>
      </c>
      <c r="I93" s="10">
        <v>395</v>
      </c>
      <c r="J93" s="10">
        <v>2.5</v>
      </c>
      <c r="K93" s="10">
        <v>10.8</v>
      </c>
      <c r="L93" s="10">
        <v>6.87</v>
      </c>
      <c r="M93" s="10">
        <v>0.48</v>
      </c>
      <c r="N93" s="7" t="str">
        <f t="shared" si="1"/>
        <v>▶</v>
      </c>
    </row>
    <row r="94" spans="1:14" x14ac:dyDescent="0.3">
      <c r="A94" s="6">
        <v>95</v>
      </c>
      <c r="B94" s="8" t="s">
        <v>1018</v>
      </c>
      <c r="C94" s="28" t="s">
        <v>1019</v>
      </c>
      <c r="D94" s="9">
        <v>2110</v>
      </c>
      <c r="E94" s="30" t="s">
        <v>699</v>
      </c>
      <c r="F94" s="29">
        <v>4.2000000000000003E-2</v>
      </c>
      <c r="G94" s="9">
        <v>252743</v>
      </c>
      <c r="H94" s="10">
        <v>739</v>
      </c>
      <c r="I94" s="10">
        <v>-102</v>
      </c>
      <c r="J94" s="10">
        <v>0.76</v>
      </c>
      <c r="K94" s="10">
        <v>-9.91</v>
      </c>
      <c r="L94" s="10">
        <v>-11.12</v>
      </c>
      <c r="M94" s="10">
        <v>0.92</v>
      </c>
      <c r="N94" s="7" t="str">
        <f t="shared" si="1"/>
        <v>▶</v>
      </c>
    </row>
    <row r="95" spans="1:14" x14ac:dyDescent="0.3">
      <c r="A95" s="6">
        <v>96</v>
      </c>
      <c r="B95" s="8" t="s">
        <v>1020</v>
      </c>
      <c r="C95" s="28" t="s">
        <v>1021</v>
      </c>
      <c r="D95" s="9">
        <v>1213</v>
      </c>
      <c r="E95" s="30" t="s">
        <v>753</v>
      </c>
      <c r="F95" s="29">
        <v>4.1200000000000001E-2</v>
      </c>
      <c r="G95" s="9">
        <v>326433</v>
      </c>
      <c r="H95" s="9">
        <v>1550</v>
      </c>
      <c r="I95" s="10">
        <v>-93</v>
      </c>
      <c r="J95" s="10">
        <v>3.33</v>
      </c>
      <c r="K95" s="10">
        <v>-6.32</v>
      </c>
      <c r="L95" s="10">
        <v>-6.63</v>
      </c>
      <c r="M95" s="10">
        <v>0.7</v>
      </c>
      <c r="N95" s="7" t="str">
        <f t="shared" si="1"/>
        <v>▶</v>
      </c>
    </row>
    <row r="96" spans="1:14" x14ac:dyDescent="0.3">
      <c r="A96" s="6">
        <v>97</v>
      </c>
      <c r="B96" s="8" t="s">
        <v>1022</v>
      </c>
      <c r="C96" s="28" t="s">
        <v>1023</v>
      </c>
      <c r="D96" s="9">
        <v>3050</v>
      </c>
      <c r="E96" s="30" t="s">
        <v>575</v>
      </c>
      <c r="F96" s="29">
        <v>4.1000000000000002E-2</v>
      </c>
      <c r="G96" s="9">
        <v>487401</v>
      </c>
      <c r="H96" s="10">
        <v>528</v>
      </c>
      <c r="I96" s="10">
        <v>-52</v>
      </c>
      <c r="J96" s="10">
        <v>18.989999999999998</v>
      </c>
      <c r="K96" s="10">
        <v>-8.4700000000000006</v>
      </c>
      <c r="L96" s="10">
        <v>-15.21</v>
      </c>
      <c r="M96" s="10">
        <v>1.26</v>
      </c>
      <c r="N96" s="7" t="str">
        <f t="shared" si="1"/>
        <v>▶</v>
      </c>
    </row>
    <row r="97" spans="1:14" x14ac:dyDescent="0.3">
      <c r="A97" s="6">
        <v>98</v>
      </c>
      <c r="B97" s="8" t="s">
        <v>1024</v>
      </c>
      <c r="C97" s="28" t="s">
        <v>1025</v>
      </c>
      <c r="D97" s="9">
        <v>9420</v>
      </c>
      <c r="E97" s="30" t="s">
        <v>756</v>
      </c>
      <c r="F97" s="29">
        <v>4.0899999999999999E-2</v>
      </c>
      <c r="G97" s="9">
        <v>123035</v>
      </c>
      <c r="H97" s="9">
        <v>2197</v>
      </c>
      <c r="I97" s="10">
        <v>216</v>
      </c>
      <c r="J97" s="10">
        <v>4.12</v>
      </c>
      <c r="K97" s="10">
        <v>6.47</v>
      </c>
      <c r="L97" s="10">
        <v>13.06</v>
      </c>
      <c r="M97" s="10">
        <v>0.87</v>
      </c>
      <c r="N97" s="7" t="str">
        <f t="shared" si="1"/>
        <v>▶</v>
      </c>
    </row>
    <row r="98" spans="1:14" x14ac:dyDescent="0.3">
      <c r="A98" s="6">
        <v>99</v>
      </c>
      <c r="B98" s="8" t="s">
        <v>1026</v>
      </c>
      <c r="C98" s="28" t="s">
        <v>1027</v>
      </c>
      <c r="D98" s="9">
        <v>2420</v>
      </c>
      <c r="E98" s="30" t="s">
        <v>1028</v>
      </c>
      <c r="F98" s="29">
        <v>4.0899999999999999E-2</v>
      </c>
      <c r="G98" s="9">
        <v>62506</v>
      </c>
      <c r="H98" s="10">
        <v>379</v>
      </c>
      <c r="I98" s="10">
        <v>-110</v>
      </c>
      <c r="J98" s="10">
        <v>0.48</v>
      </c>
      <c r="K98" s="10">
        <v>-3.84</v>
      </c>
      <c r="L98" s="10">
        <v>-52.4</v>
      </c>
      <c r="M98" s="10">
        <v>1.84</v>
      </c>
      <c r="N98" s="7" t="str">
        <f t="shared" si="1"/>
        <v>▶</v>
      </c>
    </row>
    <row r="99" spans="1:14" x14ac:dyDescent="0.3">
      <c r="A99" s="6">
        <v>100</v>
      </c>
      <c r="B99" s="8" t="s">
        <v>1029</v>
      </c>
      <c r="C99" s="28" t="s">
        <v>1030</v>
      </c>
      <c r="D99" s="9">
        <v>3850</v>
      </c>
      <c r="E99" s="30" t="s">
        <v>563</v>
      </c>
      <c r="F99" s="29">
        <v>4.0500000000000001E-2</v>
      </c>
      <c r="G99" s="9">
        <v>571653</v>
      </c>
      <c r="H99" s="10">
        <v>626</v>
      </c>
      <c r="I99" s="10">
        <v>-23</v>
      </c>
      <c r="J99" s="10">
        <v>1.59</v>
      </c>
      <c r="K99" s="10">
        <v>-18.16</v>
      </c>
      <c r="L99" s="10">
        <v>-54.91</v>
      </c>
      <c r="M99" s="10">
        <v>8.52</v>
      </c>
      <c r="N99" s="7" t="str">
        <f t="shared" si="1"/>
        <v>▶</v>
      </c>
    </row>
    <row r="100" spans="1:14" x14ac:dyDescent="0.3">
      <c r="A100" s="6">
        <v>101</v>
      </c>
      <c r="B100" s="8" t="s">
        <v>1031</v>
      </c>
      <c r="C100" s="28" t="s">
        <v>1032</v>
      </c>
      <c r="D100" s="9">
        <v>1235</v>
      </c>
      <c r="E100" s="30" t="s">
        <v>753</v>
      </c>
      <c r="F100" s="29">
        <v>4.0399999999999998E-2</v>
      </c>
      <c r="G100" s="9">
        <v>229514</v>
      </c>
      <c r="H100" s="10">
        <v>602</v>
      </c>
      <c r="I100" s="9">
        <v>-2063</v>
      </c>
      <c r="J100" s="10">
        <v>16.04</v>
      </c>
      <c r="K100" s="10">
        <v>-0.89</v>
      </c>
      <c r="L100" s="10">
        <v>-54.52</v>
      </c>
      <c r="M100" s="10">
        <v>0.83</v>
      </c>
      <c r="N100" s="7" t="str">
        <f t="shared" si="1"/>
        <v>▶</v>
      </c>
    </row>
    <row r="101" spans="1:14" x14ac:dyDescent="0.3">
      <c r="A101" s="6">
        <v>102</v>
      </c>
      <c r="B101" s="8" t="s">
        <v>1033</v>
      </c>
      <c r="C101" s="28" t="s">
        <v>1034</v>
      </c>
      <c r="D101" s="9">
        <v>29650</v>
      </c>
      <c r="E101" s="30" t="s">
        <v>1035</v>
      </c>
      <c r="F101" s="29">
        <v>4.0399999999999998E-2</v>
      </c>
      <c r="G101" s="9">
        <v>652739</v>
      </c>
      <c r="H101" s="9">
        <v>2891</v>
      </c>
      <c r="I101" s="10">
        <v>11</v>
      </c>
      <c r="J101" s="10">
        <v>1.7</v>
      </c>
      <c r="K101" s="10">
        <v>344.77</v>
      </c>
      <c r="L101" s="10">
        <v>0.77</v>
      </c>
      <c r="M101" s="10">
        <v>3.22</v>
      </c>
      <c r="N101" s="7" t="str">
        <f t="shared" si="1"/>
        <v>▶</v>
      </c>
    </row>
    <row r="102" spans="1:14" x14ac:dyDescent="0.3">
      <c r="A102" s="6">
        <v>103</v>
      </c>
      <c r="B102" s="8" t="s">
        <v>1036</v>
      </c>
      <c r="C102" s="28" t="s">
        <v>1037</v>
      </c>
      <c r="D102" s="9">
        <v>39950</v>
      </c>
      <c r="E102" s="30" t="s">
        <v>1038</v>
      </c>
      <c r="F102" s="29">
        <v>4.0399999999999998E-2</v>
      </c>
      <c r="G102" s="9">
        <v>395625</v>
      </c>
      <c r="H102" s="9">
        <v>13562</v>
      </c>
      <c r="I102" s="9">
        <v>-1104</v>
      </c>
      <c r="J102" s="10">
        <v>6.63</v>
      </c>
      <c r="K102" s="10">
        <v>-7.05</v>
      </c>
      <c r="L102" s="10">
        <v>-63.94</v>
      </c>
      <c r="M102" s="10">
        <v>5.72</v>
      </c>
      <c r="N102" s="7" t="str">
        <f t="shared" si="1"/>
        <v>▶</v>
      </c>
    </row>
    <row r="103" spans="1:14" x14ac:dyDescent="0.3">
      <c r="A103" s="6">
        <v>104</v>
      </c>
      <c r="B103" s="8" t="s">
        <v>1039</v>
      </c>
      <c r="C103" s="28" t="s">
        <v>1040</v>
      </c>
      <c r="D103" s="10">
        <v>542</v>
      </c>
      <c r="E103" s="30" t="s">
        <v>1041</v>
      </c>
      <c r="F103" s="29">
        <v>4.0300000000000002E-2</v>
      </c>
      <c r="G103" s="9">
        <v>491985</v>
      </c>
      <c r="H103" s="10">
        <v>343</v>
      </c>
      <c r="I103" s="10">
        <v>-44</v>
      </c>
      <c r="J103" s="10">
        <v>0.59</v>
      </c>
      <c r="K103" s="10">
        <v>-1.8</v>
      </c>
      <c r="L103" s="10">
        <v>-16.09</v>
      </c>
      <c r="M103" s="10">
        <v>0.53</v>
      </c>
      <c r="N103" s="7" t="str">
        <f t="shared" si="1"/>
        <v>▶</v>
      </c>
    </row>
    <row r="104" spans="1:14" x14ac:dyDescent="0.3">
      <c r="A104" s="6">
        <v>105</v>
      </c>
      <c r="B104" s="8" t="s">
        <v>1042</v>
      </c>
      <c r="C104" s="28" t="s">
        <v>1043</v>
      </c>
      <c r="D104" s="9">
        <v>1722</v>
      </c>
      <c r="E104" s="30" t="s">
        <v>1044</v>
      </c>
      <c r="F104" s="29">
        <v>3.9899999999999998E-2</v>
      </c>
      <c r="G104" s="9">
        <v>264839</v>
      </c>
      <c r="H104" s="10">
        <v>639</v>
      </c>
      <c r="I104" s="10">
        <v>22</v>
      </c>
      <c r="J104" s="10">
        <v>1.55</v>
      </c>
      <c r="K104" s="10">
        <v>23.27</v>
      </c>
      <c r="L104" s="10">
        <v>4.0999999999999996</v>
      </c>
      <c r="M104" s="10">
        <v>0.74</v>
      </c>
      <c r="N104" s="7" t="str">
        <f t="shared" si="1"/>
        <v>▶</v>
      </c>
    </row>
    <row r="105" spans="1:14" x14ac:dyDescent="0.3">
      <c r="A105" s="6">
        <v>106</v>
      </c>
      <c r="B105" s="8" t="s">
        <v>1045</v>
      </c>
      <c r="C105" s="28" t="s">
        <v>1046</v>
      </c>
      <c r="D105" s="9">
        <v>7060</v>
      </c>
      <c r="E105" s="30" t="s">
        <v>733</v>
      </c>
      <c r="F105" s="29">
        <v>3.9800000000000002E-2</v>
      </c>
      <c r="G105" s="9">
        <v>22064</v>
      </c>
      <c r="H105" s="10">
        <v>225</v>
      </c>
      <c r="I105" s="10">
        <v>13</v>
      </c>
      <c r="J105" s="10">
        <v>1.4</v>
      </c>
      <c r="K105" s="10">
        <v>-3.35</v>
      </c>
      <c r="L105" s="10">
        <v>1.67</v>
      </c>
      <c r="M105" s="10">
        <v>0.49</v>
      </c>
      <c r="N105" s="7" t="str">
        <f t="shared" si="1"/>
        <v>▶</v>
      </c>
    </row>
    <row r="106" spans="1:14" x14ac:dyDescent="0.3">
      <c r="A106" s="6">
        <v>107</v>
      </c>
      <c r="B106" s="8" t="s">
        <v>1047</v>
      </c>
      <c r="C106" s="28" t="s">
        <v>1048</v>
      </c>
      <c r="D106" s="9">
        <v>3790</v>
      </c>
      <c r="E106" s="30" t="s">
        <v>1049</v>
      </c>
      <c r="F106" s="29">
        <v>3.9800000000000002E-2</v>
      </c>
      <c r="G106" s="9">
        <v>78585</v>
      </c>
      <c r="H106" s="10">
        <v>369</v>
      </c>
      <c r="I106" s="10">
        <v>14</v>
      </c>
      <c r="J106" s="10">
        <v>1.32</v>
      </c>
      <c r="K106" s="10">
        <v>27.87</v>
      </c>
      <c r="L106" s="10">
        <v>3.8</v>
      </c>
      <c r="M106" s="10">
        <v>0.83</v>
      </c>
      <c r="N106" s="7" t="str">
        <f t="shared" si="1"/>
        <v>▶</v>
      </c>
    </row>
    <row r="107" spans="1:14" x14ac:dyDescent="0.3">
      <c r="A107" s="6">
        <v>108</v>
      </c>
      <c r="B107" s="8" t="s">
        <v>1050</v>
      </c>
      <c r="C107" s="28" t="s">
        <v>1051</v>
      </c>
      <c r="D107" s="9">
        <v>4730</v>
      </c>
      <c r="E107" s="30" t="s">
        <v>634</v>
      </c>
      <c r="F107" s="29">
        <v>3.9600000000000003E-2</v>
      </c>
      <c r="G107" s="9">
        <v>32140</v>
      </c>
      <c r="H107" s="10">
        <v>754</v>
      </c>
      <c r="I107" s="10">
        <v>20</v>
      </c>
      <c r="J107" s="10">
        <v>0.72</v>
      </c>
      <c r="K107" s="10">
        <v>205.65</v>
      </c>
      <c r="L107" s="10">
        <v>2.75</v>
      </c>
      <c r="M107" s="10">
        <v>0.62</v>
      </c>
      <c r="N107" s="7" t="str">
        <f t="shared" si="1"/>
        <v>▶</v>
      </c>
    </row>
    <row r="108" spans="1:14" x14ac:dyDescent="0.3">
      <c r="A108" s="6">
        <v>109</v>
      </c>
      <c r="B108" s="8" t="s">
        <v>1052</v>
      </c>
      <c r="C108" s="28" t="s">
        <v>1053</v>
      </c>
      <c r="D108" s="9">
        <v>48000</v>
      </c>
      <c r="E108" s="30" t="s">
        <v>569</v>
      </c>
      <c r="F108" s="29">
        <v>3.9E-2</v>
      </c>
      <c r="G108" s="9">
        <v>42515</v>
      </c>
      <c r="H108" s="9">
        <v>5952</v>
      </c>
      <c r="I108" s="10">
        <v>353</v>
      </c>
      <c r="J108" s="10">
        <v>10.27</v>
      </c>
      <c r="K108" s="10">
        <v>21.75</v>
      </c>
      <c r="L108" s="10">
        <v>12.03</v>
      </c>
      <c r="M108" s="10">
        <v>2.34</v>
      </c>
      <c r="N108" s="7" t="str">
        <f t="shared" si="1"/>
        <v>▶</v>
      </c>
    </row>
    <row r="109" spans="1:14" x14ac:dyDescent="0.3">
      <c r="A109" s="6">
        <v>110</v>
      </c>
      <c r="B109" s="8" t="s">
        <v>1054</v>
      </c>
      <c r="C109" s="28" t="s">
        <v>1055</v>
      </c>
      <c r="D109" s="9">
        <v>4540</v>
      </c>
      <c r="E109" s="30" t="s">
        <v>1000</v>
      </c>
      <c r="F109" s="29">
        <v>3.8899999999999997E-2</v>
      </c>
      <c r="G109" s="9">
        <v>291726</v>
      </c>
      <c r="H109" s="9">
        <v>1630</v>
      </c>
      <c r="I109" s="10">
        <v>39</v>
      </c>
      <c r="J109" s="10">
        <v>2.38</v>
      </c>
      <c r="K109" s="10">
        <v>-31.53</v>
      </c>
      <c r="L109" s="10">
        <v>5.0999999999999996</v>
      </c>
      <c r="M109" s="10">
        <v>2.23</v>
      </c>
      <c r="N109" s="7" t="str">
        <f t="shared" si="1"/>
        <v>▶</v>
      </c>
    </row>
    <row r="110" spans="1:14" x14ac:dyDescent="0.3">
      <c r="A110" s="6">
        <v>111</v>
      </c>
      <c r="B110" s="8" t="s">
        <v>1056</v>
      </c>
      <c r="C110" s="28" t="s">
        <v>1057</v>
      </c>
      <c r="D110" s="9">
        <v>8010</v>
      </c>
      <c r="E110" s="30" t="s">
        <v>662</v>
      </c>
      <c r="F110" s="29">
        <v>3.8899999999999997E-2</v>
      </c>
      <c r="G110" s="9">
        <v>1516951</v>
      </c>
      <c r="H110" s="9">
        <v>2452</v>
      </c>
      <c r="I110" s="10">
        <v>146</v>
      </c>
      <c r="J110" s="10">
        <v>4.28</v>
      </c>
      <c r="K110" s="10">
        <v>18.12</v>
      </c>
      <c r="L110" s="10">
        <v>31.57</v>
      </c>
      <c r="M110" s="10">
        <v>4.96</v>
      </c>
      <c r="N110" s="7" t="str">
        <f t="shared" si="1"/>
        <v>▶</v>
      </c>
    </row>
    <row r="111" spans="1:14" x14ac:dyDescent="0.3">
      <c r="A111" s="6">
        <v>112</v>
      </c>
      <c r="B111" s="8" t="s">
        <v>1058</v>
      </c>
      <c r="C111" s="28" t="s">
        <v>1059</v>
      </c>
      <c r="D111" s="9">
        <v>4535</v>
      </c>
      <c r="E111" s="30" t="s">
        <v>1000</v>
      </c>
      <c r="F111" s="29">
        <v>3.8899999999999997E-2</v>
      </c>
      <c r="G111" s="9">
        <v>87491</v>
      </c>
      <c r="H111" s="10">
        <v>438</v>
      </c>
      <c r="I111" s="10">
        <v>-53</v>
      </c>
      <c r="J111" s="10">
        <v>1.27</v>
      </c>
      <c r="K111" s="10">
        <v>-3.66</v>
      </c>
      <c r="L111" s="10">
        <v>124.68</v>
      </c>
      <c r="M111" s="10">
        <v>5.09</v>
      </c>
      <c r="N111" s="7" t="str">
        <f t="shared" si="1"/>
        <v>▶</v>
      </c>
    </row>
    <row r="112" spans="1:14" x14ac:dyDescent="0.3">
      <c r="A112" s="6">
        <v>113</v>
      </c>
      <c r="B112" s="8" t="s">
        <v>1060</v>
      </c>
      <c r="C112" s="28" t="s">
        <v>1061</v>
      </c>
      <c r="D112" s="9">
        <v>3220</v>
      </c>
      <c r="E112" s="30" t="s">
        <v>575</v>
      </c>
      <c r="F112" s="29">
        <v>3.8699999999999998E-2</v>
      </c>
      <c r="G112" s="9">
        <v>14525</v>
      </c>
      <c r="H112" s="10">
        <v>499</v>
      </c>
      <c r="I112" s="10">
        <v>-45</v>
      </c>
      <c r="J112" s="10">
        <v>1.05</v>
      </c>
      <c r="K112" s="10">
        <v>-15.12</v>
      </c>
      <c r="L112" s="10">
        <v>-0.15</v>
      </c>
      <c r="M112" s="10">
        <v>0.48</v>
      </c>
      <c r="N112" s="7" t="str">
        <f t="shared" si="1"/>
        <v>▶</v>
      </c>
    </row>
    <row r="113" spans="1:14" x14ac:dyDescent="0.3">
      <c r="A113" s="6">
        <v>114</v>
      </c>
      <c r="B113" s="8" t="s">
        <v>1062</v>
      </c>
      <c r="C113" s="28" t="s">
        <v>1063</v>
      </c>
      <c r="D113" s="9">
        <v>4205</v>
      </c>
      <c r="E113" s="30" t="s">
        <v>591</v>
      </c>
      <c r="F113" s="29">
        <v>3.8300000000000001E-2</v>
      </c>
      <c r="G113" s="9">
        <v>145646</v>
      </c>
      <c r="H113" s="10">
        <v>832</v>
      </c>
      <c r="I113" s="10">
        <v>-35</v>
      </c>
      <c r="J113" s="10">
        <v>0.02</v>
      </c>
      <c r="K113" s="10">
        <v>62.76</v>
      </c>
      <c r="L113" s="10">
        <v>-0.26</v>
      </c>
      <c r="M113" s="10">
        <v>0.63</v>
      </c>
      <c r="N113" s="7" t="str">
        <f t="shared" si="1"/>
        <v>▶</v>
      </c>
    </row>
    <row r="114" spans="1:14" x14ac:dyDescent="0.3">
      <c r="A114" s="6">
        <v>115</v>
      </c>
      <c r="B114" s="8" t="s">
        <v>1064</v>
      </c>
      <c r="C114" s="28" t="s">
        <v>1065</v>
      </c>
      <c r="D114" s="9">
        <v>12200</v>
      </c>
      <c r="E114" s="30" t="s">
        <v>964</v>
      </c>
      <c r="F114" s="29">
        <v>3.8300000000000001E-2</v>
      </c>
      <c r="G114" s="9">
        <v>80709</v>
      </c>
      <c r="H114" s="9">
        <v>1307</v>
      </c>
      <c r="I114" s="10">
        <v>83</v>
      </c>
      <c r="J114" s="10">
        <v>2.99</v>
      </c>
      <c r="K114" s="10">
        <v>8.65</v>
      </c>
      <c r="L114" s="10">
        <v>5.21</v>
      </c>
      <c r="M114" s="10">
        <v>0.98</v>
      </c>
      <c r="N114" s="7" t="str">
        <f t="shared" si="1"/>
        <v>▶</v>
      </c>
    </row>
    <row r="115" spans="1:14" x14ac:dyDescent="0.3">
      <c r="A115" s="6">
        <v>116</v>
      </c>
      <c r="B115" s="8" t="s">
        <v>1066</v>
      </c>
      <c r="C115" s="28" t="s">
        <v>1067</v>
      </c>
      <c r="D115" s="9">
        <v>11400</v>
      </c>
      <c r="E115" s="30" t="s">
        <v>872</v>
      </c>
      <c r="F115" s="29">
        <v>3.8300000000000001E-2</v>
      </c>
      <c r="G115" s="9">
        <v>461662</v>
      </c>
      <c r="H115" s="9">
        <v>1709</v>
      </c>
      <c r="I115" s="10">
        <v>-100</v>
      </c>
      <c r="J115" s="10">
        <v>0</v>
      </c>
      <c r="K115" s="10">
        <v>-1.84</v>
      </c>
      <c r="L115" s="10">
        <v>-164.81</v>
      </c>
      <c r="M115" s="10">
        <v>1.57</v>
      </c>
      <c r="N115" s="7" t="str">
        <f t="shared" si="1"/>
        <v>▶</v>
      </c>
    </row>
    <row r="116" spans="1:14" x14ac:dyDescent="0.3">
      <c r="A116" s="6">
        <v>117</v>
      </c>
      <c r="B116" s="8" t="s">
        <v>1068</v>
      </c>
      <c r="C116" s="28" t="s">
        <v>1069</v>
      </c>
      <c r="D116" s="9">
        <v>9040</v>
      </c>
      <c r="E116" s="30" t="s">
        <v>612</v>
      </c>
      <c r="F116" s="29">
        <v>3.7900000000000003E-2</v>
      </c>
      <c r="G116" s="9">
        <v>12176</v>
      </c>
      <c r="H116" s="10">
        <v>518</v>
      </c>
      <c r="I116" s="10">
        <v>56</v>
      </c>
      <c r="J116" s="10">
        <v>1.9</v>
      </c>
      <c r="K116" s="10">
        <v>9.98</v>
      </c>
      <c r="L116" s="10">
        <v>33.76</v>
      </c>
      <c r="M116" s="10">
        <v>1.68</v>
      </c>
      <c r="N116" s="7" t="str">
        <f t="shared" si="1"/>
        <v>▶</v>
      </c>
    </row>
    <row r="117" spans="1:14" x14ac:dyDescent="0.3">
      <c r="A117" s="6">
        <v>118</v>
      </c>
      <c r="B117" s="8" t="s">
        <v>1070</v>
      </c>
      <c r="C117" s="28" t="s">
        <v>1071</v>
      </c>
      <c r="D117" s="9">
        <v>9040</v>
      </c>
      <c r="E117" s="30" t="s">
        <v>612</v>
      </c>
      <c r="F117" s="29">
        <v>3.7900000000000003E-2</v>
      </c>
      <c r="G117" s="9">
        <v>96487</v>
      </c>
      <c r="H117" s="10">
        <v>726</v>
      </c>
      <c r="I117" s="10">
        <v>50</v>
      </c>
      <c r="J117" s="10">
        <v>1.47</v>
      </c>
      <c r="K117" s="10">
        <v>13.41</v>
      </c>
      <c r="L117" s="10">
        <v>24.14</v>
      </c>
      <c r="M117" s="10">
        <v>2.23</v>
      </c>
      <c r="N117" s="7" t="str">
        <f t="shared" si="1"/>
        <v>▶</v>
      </c>
    </row>
    <row r="118" spans="1:14" x14ac:dyDescent="0.3">
      <c r="A118" s="6">
        <v>119</v>
      </c>
      <c r="B118" s="8" t="s">
        <v>1072</v>
      </c>
      <c r="C118" s="28" t="s">
        <v>1073</v>
      </c>
      <c r="D118" s="9">
        <v>20650</v>
      </c>
      <c r="E118" s="30" t="s">
        <v>713</v>
      </c>
      <c r="F118" s="29">
        <v>3.7699999999999997E-2</v>
      </c>
      <c r="G118" s="9">
        <v>409865</v>
      </c>
      <c r="H118" s="9">
        <v>5982</v>
      </c>
      <c r="I118" s="10">
        <v>541</v>
      </c>
      <c r="J118" s="10">
        <v>26.51</v>
      </c>
      <c r="K118" s="10">
        <v>7.23</v>
      </c>
      <c r="L118" s="10">
        <v>14.08</v>
      </c>
      <c r="M118" s="10">
        <v>1.32</v>
      </c>
      <c r="N118" s="7" t="str">
        <f t="shared" si="1"/>
        <v>▶</v>
      </c>
    </row>
    <row r="119" spans="1:14" x14ac:dyDescent="0.3">
      <c r="A119" s="6">
        <v>120</v>
      </c>
      <c r="B119" s="8" t="s">
        <v>1074</v>
      </c>
      <c r="C119" s="28" t="s">
        <v>1075</v>
      </c>
      <c r="D119" s="9">
        <v>8070</v>
      </c>
      <c r="E119" s="30" t="s">
        <v>1076</v>
      </c>
      <c r="F119" s="29">
        <v>3.73E-2</v>
      </c>
      <c r="G119" s="9">
        <v>81938</v>
      </c>
      <c r="H119" s="10">
        <v>636</v>
      </c>
      <c r="I119" s="10">
        <v>104</v>
      </c>
      <c r="J119" s="10">
        <v>1.54</v>
      </c>
      <c r="K119" s="10">
        <v>4.6900000000000004</v>
      </c>
      <c r="L119" s="10">
        <v>11.65</v>
      </c>
      <c r="M119" s="10">
        <v>0.53</v>
      </c>
      <c r="N119" s="7" t="str">
        <f t="shared" si="1"/>
        <v>▶</v>
      </c>
    </row>
    <row r="120" spans="1:14" x14ac:dyDescent="0.3">
      <c r="A120" s="6">
        <v>121</v>
      </c>
      <c r="B120" s="8" t="s">
        <v>1077</v>
      </c>
      <c r="C120" s="28" t="s">
        <v>1078</v>
      </c>
      <c r="D120" s="9">
        <v>2510</v>
      </c>
      <c r="E120" s="30" t="s">
        <v>880</v>
      </c>
      <c r="F120" s="29">
        <v>3.7199999999999997E-2</v>
      </c>
      <c r="G120" s="9">
        <v>164813</v>
      </c>
      <c r="H120" s="10">
        <v>417</v>
      </c>
      <c r="I120" s="10">
        <v>13</v>
      </c>
      <c r="J120" s="10">
        <v>2.37</v>
      </c>
      <c r="K120" s="10">
        <v>36.380000000000003</v>
      </c>
      <c r="L120" s="10">
        <v>2.29</v>
      </c>
      <c r="M120" s="10">
        <v>0.56000000000000005</v>
      </c>
      <c r="N120" s="7" t="str">
        <f t="shared" si="1"/>
        <v>▶</v>
      </c>
    </row>
    <row r="121" spans="1:14" x14ac:dyDescent="0.3">
      <c r="A121" s="6">
        <v>122</v>
      </c>
      <c r="B121" s="8" t="s">
        <v>1079</v>
      </c>
      <c r="C121" s="28" t="s">
        <v>1080</v>
      </c>
      <c r="D121" s="9">
        <v>26550</v>
      </c>
      <c r="E121" s="30" t="s">
        <v>1081</v>
      </c>
      <c r="F121" s="29">
        <v>3.7100000000000001E-2</v>
      </c>
      <c r="G121" s="9">
        <v>66493</v>
      </c>
      <c r="H121" s="9">
        <v>5251</v>
      </c>
      <c r="I121" s="10">
        <v>413</v>
      </c>
      <c r="J121" s="10">
        <v>22.03</v>
      </c>
      <c r="K121" s="10">
        <v>23.01</v>
      </c>
      <c r="L121" s="10" t="s">
        <v>579</v>
      </c>
      <c r="M121" s="10">
        <v>1.46</v>
      </c>
      <c r="N121" s="7" t="str">
        <f t="shared" si="1"/>
        <v>▶</v>
      </c>
    </row>
    <row r="122" spans="1:14" x14ac:dyDescent="0.3">
      <c r="A122" s="6">
        <v>123</v>
      </c>
      <c r="B122" s="8" t="s">
        <v>1082</v>
      </c>
      <c r="C122" s="28" t="s">
        <v>1083</v>
      </c>
      <c r="D122" s="9">
        <v>2525</v>
      </c>
      <c r="E122" s="30" t="s">
        <v>880</v>
      </c>
      <c r="F122" s="29">
        <v>3.6999999999999998E-2</v>
      </c>
      <c r="G122" s="9">
        <v>55683</v>
      </c>
      <c r="H122" s="10">
        <v>544</v>
      </c>
      <c r="I122" s="10">
        <v>59</v>
      </c>
      <c r="J122" s="10">
        <v>1.52</v>
      </c>
      <c r="K122" s="10">
        <v>2.67</v>
      </c>
      <c r="L122" s="10">
        <v>3.58</v>
      </c>
      <c r="M122" s="10">
        <v>0.49</v>
      </c>
      <c r="N122" s="7" t="str">
        <f t="shared" si="1"/>
        <v>▶</v>
      </c>
    </row>
    <row r="123" spans="1:14" x14ac:dyDescent="0.3">
      <c r="A123" s="6">
        <v>124</v>
      </c>
      <c r="B123" s="8" t="s">
        <v>1084</v>
      </c>
      <c r="C123" s="28" t="s">
        <v>1085</v>
      </c>
      <c r="D123" s="9">
        <v>18140</v>
      </c>
      <c r="E123" s="30" t="s">
        <v>533</v>
      </c>
      <c r="F123" s="29">
        <v>3.6600000000000001E-2</v>
      </c>
      <c r="G123" s="9">
        <v>563819</v>
      </c>
      <c r="H123" s="9">
        <v>11674</v>
      </c>
      <c r="I123" s="10">
        <v>-103</v>
      </c>
      <c r="J123" s="10">
        <v>8.1</v>
      </c>
      <c r="K123" s="10">
        <v>-223.95</v>
      </c>
      <c r="L123" s="10">
        <v>-19.7</v>
      </c>
      <c r="M123" s="10">
        <v>18.21</v>
      </c>
      <c r="N123" s="7" t="str">
        <f t="shared" si="1"/>
        <v>▶</v>
      </c>
    </row>
    <row r="124" spans="1:14" x14ac:dyDescent="0.3">
      <c r="A124" s="6">
        <v>125</v>
      </c>
      <c r="B124" s="8" t="s">
        <v>1086</v>
      </c>
      <c r="C124" s="28" t="s">
        <v>1087</v>
      </c>
      <c r="D124" s="9">
        <v>6260</v>
      </c>
      <c r="E124" s="30" t="s">
        <v>759</v>
      </c>
      <c r="F124" s="29">
        <v>3.6400000000000002E-2</v>
      </c>
      <c r="G124" s="9">
        <v>3957418</v>
      </c>
      <c r="H124" s="9">
        <v>5548</v>
      </c>
      <c r="I124" s="9">
        <v>2670</v>
      </c>
      <c r="J124" s="10">
        <v>6.2</v>
      </c>
      <c r="K124" s="10">
        <v>-17.89</v>
      </c>
      <c r="L124" s="10">
        <v>17.47</v>
      </c>
      <c r="M124" s="10">
        <v>0.92</v>
      </c>
      <c r="N124" s="7" t="str">
        <f t="shared" si="1"/>
        <v>▶</v>
      </c>
    </row>
    <row r="125" spans="1:14" x14ac:dyDescent="0.3">
      <c r="E125" s="30"/>
      <c r="F125" s="30"/>
      <c r="N125" s="7" t="str">
        <f t="shared" si="1"/>
        <v/>
      </c>
    </row>
    <row r="126" spans="1:14" x14ac:dyDescent="0.3">
      <c r="E126" s="30"/>
      <c r="F126" s="30"/>
      <c r="N126" s="7" t="str">
        <f t="shared" si="1"/>
        <v/>
      </c>
    </row>
    <row r="127" spans="1:14" x14ac:dyDescent="0.3">
      <c r="E127" s="30"/>
      <c r="F127" s="30"/>
      <c r="N127" s="7" t="str">
        <f t="shared" si="1"/>
        <v/>
      </c>
    </row>
    <row r="128" spans="1:14" x14ac:dyDescent="0.3">
      <c r="E128" s="30"/>
      <c r="F128" s="30"/>
      <c r="N128" s="7" t="str">
        <f t="shared" si="1"/>
        <v/>
      </c>
    </row>
    <row r="129" spans="5:14" x14ac:dyDescent="0.3">
      <c r="E129" s="30"/>
      <c r="F129" s="30"/>
      <c r="N129" s="7" t="str">
        <f t="shared" si="1"/>
        <v/>
      </c>
    </row>
    <row r="130" spans="5:14" x14ac:dyDescent="0.3">
      <c r="E130" s="30"/>
      <c r="F130" s="30"/>
      <c r="N130" s="7" t="str">
        <f t="shared" si="1"/>
        <v/>
      </c>
    </row>
    <row r="131" spans="5:14" x14ac:dyDescent="0.3">
      <c r="E131" s="30"/>
      <c r="F131" s="30"/>
      <c r="N131" s="7" t="str">
        <f t="shared" ref="N131:N194" si="2">IF(ISBLANK($C131),"",HYPERLINK($C131,"▶"))</f>
        <v/>
      </c>
    </row>
    <row r="132" spans="5:14" x14ac:dyDescent="0.3">
      <c r="E132" s="30"/>
      <c r="F132" s="30"/>
      <c r="N132" s="7" t="str">
        <f t="shared" si="2"/>
        <v/>
      </c>
    </row>
    <row r="133" spans="5:14" x14ac:dyDescent="0.3">
      <c r="E133" s="30"/>
      <c r="F133" s="30"/>
      <c r="N133" s="7" t="str">
        <f t="shared" si="2"/>
        <v/>
      </c>
    </row>
    <row r="134" spans="5:14" x14ac:dyDescent="0.3">
      <c r="E134" s="30"/>
      <c r="F134" s="30"/>
      <c r="N134" s="7" t="str">
        <f t="shared" si="2"/>
        <v/>
      </c>
    </row>
    <row r="135" spans="5:14" x14ac:dyDescent="0.3">
      <c r="E135" s="30"/>
      <c r="F135" s="30"/>
      <c r="N135" s="7" t="str">
        <f t="shared" si="2"/>
        <v/>
      </c>
    </row>
    <row r="136" spans="5:14" x14ac:dyDescent="0.3">
      <c r="E136" s="30"/>
      <c r="F136" s="30"/>
      <c r="N136" s="7" t="str">
        <f t="shared" si="2"/>
        <v/>
      </c>
    </row>
    <row r="137" spans="5:14" x14ac:dyDescent="0.3">
      <c r="E137" s="30"/>
      <c r="F137" s="30"/>
      <c r="N137" s="7" t="str">
        <f t="shared" si="2"/>
        <v/>
      </c>
    </row>
    <row r="138" spans="5:14" x14ac:dyDescent="0.3">
      <c r="E138" s="30"/>
      <c r="F138" s="30"/>
      <c r="N138" s="7" t="str">
        <f t="shared" si="2"/>
        <v/>
      </c>
    </row>
    <row r="139" spans="5:14" x14ac:dyDescent="0.3">
      <c r="E139" s="30"/>
      <c r="F139" s="30"/>
      <c r="N139" s="7" t="str">
        <f t="shared" si="2"/>
        <v/>
      </c>
    </row>
    <row r="140" spans="5:14" x14ac:dyDescent="0.3">
      <c r="E140" s="30"/>
      <c r="F140" s="30"/>
      <c r="N140" s="7" t="str">
        <f t="shared" si="2"/>
        <v/>
      </c>
    </row>
    <row r="141" spans="5:14" x14ac:dyDescent="0.3">
      <c r="E141" s="30"/>
      <c r="F141" s="30"/>
      <c r="N141" s="7" t="str">
        <f t="shared" si="2"/>
        <v/>
      </c>
    </row>
    <row r="142" spans="5:14" x14ac:dyDescent="0.3">
      <c r="E142" s="30"/>
      <c r="F142" s="30"/>
      <c r="N142" s="7" t="str">
        <f t="shared" si="2"/>
        <v/>
      </c>
    </row>
    <row r="143" spans="5:14" x14ac:dyDescent="0.3">
      <c r="E143" s="30"/>
      <c r="F143" s="30"/>
      <c r="N143" s="7" t="str">
        <f t="shared" si="2"/>
        <v/>
      </c>
    </row>
    <row r="144" spans="5:14" x14ac:dyDescent="0.3">
      <c r="E144" s="30"/>
      <c r="F144" s="30"/>
      <c r="N144" s="7" t="str">
        <f t="shared" si="2"/>
        <v/>
      </c>
    </row>
    <row r="145" spans="5:14" x14ac:dyDescent="0.3">
      <c r="E145" s="30"/>
      <c r="F145" s="30"/>
      <c r="N145" s="7" t="str">
        <f t="shared" si="2"/>
        <v/>
      </c>
    </row>
    <row r="146" spans="5:14" x14ac:dyDescent="0.3">
      <c r="E146" s="30"/>
      <c r="F146" s="30"/>
      <c r="N146" s="7" t="str">
        <f t="shared" si="2"/>
        <v/>
      </c>
    </row>
    <row r="147" spans="5:14" x14ac:dyDescent="0.3">
      <c r="E147" s="30"/>
      <c r="F147" s="30"/>
      <c r="N147" s="7" t="str">
        <f t="shared" si="2"/>
        <v/>
      </c>
    </row>
    <row r="148" spans="5:14" x14ac:dyDescent="0.3">
      <c r="E148" s="30"/>
      <c r="F148" s="30"/>
      <c r="N148" s="7" t="str">
        <f t="shared" si="2"/>
        <v/>
      </c>
    </row>
    <row r="149" spans="5:14" x14ac:dyDescent="0.3">
      <c r="E149" s="30"/>
      <c r="F149" s="30"/>
      <c r="N149" s="7" t="str">
        <f t="shared" si="2"/>
        <v/>
      </c>
    </row>
    <row r="150" spans="5:14" x14ac:dyDescent="0.3">
      <c r="E150" s="30"/>
      <c r="F150" s="30"/>
      <c r="N150" s="7" t="str">
        <f t="shared" si="2"/>
        <v/>
      </c>
    </row>
    <row r="151" spans="5:14" x14ac:dyDescent="0.3">
      <c r="E151" s="30"/>
      <c r="F151" s="30"/>
      <c r="N151" s="7" t="str">
        <f t="shared" si="2"/>
        <v/>
      </c>
    </row>
    <row r="152" spans="5:14" x14ac:dyDescent="0.3">
      <c r="E152" s="30"/>
      <c r="F152" s="30"/>
      <c r="N152" s="7" t="str">
        <f t="shared" si="2"/>
        <v/>
      </c>
    </row>
    <row r="153" spans="5:14" x14ac:dyDescent="0.3">
      <c r="E153" s="30"/>
      <c r="F153" s="30"/>
      <c r="N153" s="7" t="str">
        <f t="shared" si="2"/>
        <v/>
      </c>
    </row>
    <row r="154" spans="5:14" x14ac:dyDescent="0.3">
      <c r="E154" s="30"/>
      <c r="F154" s="30"/>
      <c r="N154" s="7" t="str">
        <f t="shared" si="2"/>
        <v/>
      </c>
    </row>
    <row r="155" spans="5:14" x14ac:dyDescent="0.3">
      <c r="E155" s="30"/>
      <c r="F155" s="30"/>
      <c r="N155" s="7" t="str">
        <f t="shared" si="2"/>
        <v/>
      </c>
    </row>
    <row r="156" spans="5:14" x14ac:dyDescent="0.3">
      <c r="E156" s="30"/>
      <c r="F156" s="30"/>
      <c r="N156" s="7" t="str">
        <f t="shared" si="2"/>
        <v/>
      </c>
    </row>
    <row r="157" spans="5:14" x14ac:dyDescent="0.3">
      <c r="E157" s="30"/>
      <c r="F157" s="30"/>
      <c r="N157" s="7" t="str">
        <f t="shared" si="2"/>
        <v/>
      </c>
    </row>
    <row r="158" spans="5:14" x14ac:dyDescent="0.3">
      <c r="E158" s="30"/>
      <c r="F158" s="30"/>
      <c r="N158" s="7" t="str">
        <f t="shared" si="2"/>
        <v/>
      </c>
    </row>
    <row r="159" spans="5:14" x14ac:dyDescent="0.3">
      <c r="E159" s="30"/>
      <c r="F159" s="30"/>
      <c r="N159" s="7" t="str">
        <f t="shared" si="2"/>
        <v/>
      </c>
    </row>
    <row r="160" spans="5:14" x14ac:dyDescent="0.3">
      <c r="E160" s="30"/>
      <c r="F160" s="30"/>
      <c r="N160" s="7" t="str">
        <f t="shared" si="2"/>
        <v/>
      </c>
    </row>
    <row r="161" spans="5:14" x14ac:dyDescent="0.3">
      <c r="E161" s="30"/>
      <c r="F161" s="30"/>
      <c r="N161" s="7" t="str">
        <f t="shared" si="2"/>
        <v/>
      </c>
    </row>
    <row r="162" spans="5:14" x14ac:dyDescent="0.3">
      <c r="E162" s="30"/>
      <c r="F162" s="30"/>
      <c r="N162" s="7" t="str">
        <f t="shared" si="2"/>
        <v/>
      </c>
    </row>
    <row r="163" spans="5:14" x14ac:dyDescent="0.3">
      <c r="E163" s="30"/>
      <c r="F163" s="30"/>
      <c r="N163" s="7" t="str">
        <f t="shared" si="2"/>
        <v/>
      </c>
    </row>
    <row r="164" spans="5:14" x14ac:dyDescent="0.3">
      <c r="E164" s="30"/>
      <c r="F164" s="30"/>
      <c r="N164" s="7" t="str">
        <f t="shared" si="2"/>
        <v/>
      </c>
    </row>
    <row r="165" spans="5:14" x14ac:dyDescent="0.3">
      <c r="E165" s="30"/>
      <c r="F165" s="30"/>
      <c r="N165" s="7" t="str">
        <f t="shared" si="2"/>
        <v/>
      </c>
    </row>
    <row r="166" spans="5:14" x14ac:dyDescent="0.3">
      <c r="E166" s="30"/>
      <c r="F166" s="30"/>
      <c r="N166" s="7" t="str">
        <f t="shared" si="2"/>
        <v/>
      </c>
    </row>
    <row r="167" spans="5:14" x14ac:dyDescent="0.3">
      <c r="E167" s="30"/>
      <c r="F167" s="30"/>
      <c r="N167" s="7" t="str">
        <f t="shared" si="2"/>
        <v/>
      </c>
    </row>
    <row r="168" spans="5:14" x14ac:dyDescent="0.3">
      <c r="E168" s="30"/>
      <c r="F168" s="30"/>
      <c r="N168" s="7" t="str">
        <f t="shared" si="2"/>
        <v/>
      </c>
    </row>
    <row r="169" spans="5:14" x14ac:dyDescent="0.3">
      <c r="E169" s="30"/>
      <c r="F169" s="30"/>
      <c r="N169" s="7" t="str">
        <f t="shared" si="2"/>
        <v/>
      </c>
    </row>
    <row r="170" spans="5:14" x14ac:dyDescent="0.3">
      <c r="E170" s="30"/>
      <c r="F170" s="30"/>
      <c r="N170" s="7" t="str">
        <f t="shared" si="2"/>
        <v/>
      </c>
    </row>
    <row r="171" spans="5:14" x14ac:dyDescent="0.3">
      <c r="E171" s="30"/>
      <c r="F171" s="30"/>
      <c r="N171" s="7" t="str">
        <f t="shared" si="2"/>
        <v/>
      </c>
    </row>
    <row r="172" spans="5:14" x14ac:dyDescent="0.3">
      <c r="E172" s="30"/>
      <c r="F172" s="30"/>
      <c r="N172" s="7" t="str">
        <f t="shared" si="2"/>
        <v/>
      </c>
    </row>
    <row r="173" spans="5:14" x14ac:dyDescent="0.3">
      <c r="E173" s="30"/>
      <c r="F173" s="30"/>
      <c r="N173" s="7" t="str">
        <f t="shared" si="2"/>
        <v/>
      </c>
    </row>
    <row r="174" spans="5:14" x14ac:dyDescent="0.3">
      <c r="E174" s="30"/>
      <c r="F174" s="30"/>
      <c r="N174" s="7" t="str">
        <f t="shared" si="2"/>
        <v/>
      </c>
    </row>
    <row r="175" spans="5:14" x14ac:dyDescent="0.3">
      <c r="E175" s="30"/>
      <c r="F175" s="30"/>
      <c r="N175" s="7" t="str">
        <f t="shared" si="2"/>
        <v/>
      </c>
    </row>
    <row r="176" spans="5:14" x14ac:dyDescent="0.3">
      <c r="E176" s="30"/>
      <c r="F176" s="30"/>
      <c r="N176" s="7" t="str">
        <f t="shared" si="2"/>
        <v/>
      </c>
    </row>
    <row r="177" spans="5:14" x14ac:dyDescent="0.3">
      <c r="E177" s="30"/>
      <c r="F177" s="30"/>
      <c r="N177" s="7" t="str">
        <f t="shared" si="2"/>
        <v/>
      </c>
    </row>
    <row r="178" spans="5:14" x14ac:dyDescent="0.3">
      <c r="E178" s="30"/>
      <c r="F178" s="30"/>
      <c r="N178" s="7" t="str">
        <f t="shared" si="2"/>
        <v/>
      </c>
    </row>
    <row r="179" spans="5:14" x14ac:dyDescent="0.3">
      <c r="E179" s="30"/>
      <c r="F179" s="30"/>
      <c r="N179" s="7" t="str">
        <f t="shared" si="2"/>
        <v/>
      </c>
    </row>
    <row r="180" spans="5:14" x14ac:dyDescent="0.3">
      <c r="E180" s="30"/>
      <c r="F180" s="30"/>
      <c r="N180" s="7" t="str">
        <f t="shared" si="2"/>
        <v/>
      </c>
    </row>
    <row r="181" spans="5:14" x14ac:dyDescent="0.3">
      <c r="E181" s="30"/>
      <c r="F181" s="30"/>
      <c r="N181" s="7" t="str">
        <f t="shared" si="2"/>
        <v/>
      </c>
    </row>
    <row r="182" spans="5:14" x14ac:dyDescent="0.3">
      <c r="E182" s="30"/>
      <c r="F182" s="30"/>
      <c r="N182" s="7" t="str">
        <f t="shared" si="2"/>
        <v/>
      </c>
    </row>
    <row r="183" spans="5:14" x14ac:dyDescent="0.3">
      <c r="E183" s="30"/>
      <c r="F183" s="30"/>
      <c r="N183" s="7" t="str">
        <f t="shared" si="2"/>
        <v/>
      </c>
    </row>
    <row r="184" spans="5:14" x14ac:dyDescent="0.3">
      <c r="E184" s="30"/>
      <c r="F184" s="30"/>
      <c r="N184" s="7" t="str">
        <f t="shared" si="2"/>
        <v/>
      </c>
    </row>
    <row r="185" spans="5:14" x14ac:dyDescent="0.3">
      <c r="E185" s="30"/>
      <c r="F185" s="30"/>
      <c r="N185" s="7" t="str">
        <f t="shared" si="2"/>
        <v/>
      </c>
    </row>
    <row r="186" spans="5:14" x14ac:dyDescent="0.3">
      <c r="E186" s="30"/>
      <c r="F186" s="30"/>
      <c r="N186" s="7" t="str">
        <f t="shared" si="2"/>
        <v/>
      </c>
    </row>
    <row r="187" spans="5:14" x14ac:dyDescent="0.3">
      <c r="E187" s="30"/>
      <c r="F187" s="30"/>
      <c r="N187" s="7" t="str">
        <f t="shared" si="2"/>
        <v/>
      </c>
    </row>
    <row r="188" spans="5:14" x14ac:dyDescent="0.3">
      <c r="E188" s="30"/>
      <c r="F188" s="30"/>
      <c r="N188" s="7" t="str">
        <f t="shared" si="2"/>
        <v/>
      </c>
    </row>
    <row r="189" spans="5:14" x14ac:dyDescent="0.3">
      <c r="E189" s="30"/>
      <c r="F189" s="30"/>
      <c r="N189" s="7" t="str">
        <f t="shared" si="2"/>
        <v/>
      </c>
    </row>
    <row r="190" spans="5:14" x14ac:dyDescent="0.3">
      <c r="E190" s="30"/>
      <c r="F190" s="30"/>
      <c r="N190" s="7" t="str">
        <f t="shared" si="2"/>
        <v/>
      </c>
    </row>
    <row r="191" spans="5:14" x14ac:dyDescent="0.3">
      <c r="E191" s="30"/>
      <c r="F191" s="30"/>
      <c r="N191" s="7" t="str">
        <f t="shared" si="2"/>
        <v/>
      </c>
    </row>
    <row r="192" spans="5:14" x14ac:dyDescent="0.3">
      <c r="E192" s="30"/>
      <c r="F192" s="30"/>
      <c r="N192" s="7" t="str">
        <f t="shared" si="2"/>
        <v/>
      </c>
    </row>
    <row r="193" spans="5:14" x14ac:dyDescent="0.3">
      <c r="E193" s="30"/>
      <c r="F193" s="30"/>
      <c r="N193" s="7" t="str">
        <f t="shared" si="2"/>
        <v/>
      </c>
    </row>
    <row r="194" spans="5:14" x14ac:dyDescent="0.3">
      <c r="E194" s="30"/>
      <c r="F194" s="30"/>
      <c r="N194" s="7" t="str">
        <f t="shared" si="2"/>
        <v/>
      </c>
    </row>
    <row r="195" spans="5:14" x14ac:dyDescent="0.3">
      <c r="E195" s="30"/>
      <c r="F195" s="30"/>
      <c r="N195" s="7" t="str">
        <f t="shared" ref="N195:N200" si="3">IF(ISBLANK($C195),"",HYPERLINK($C195,"▶"))</f>
        <v/>
      </c>
    </row>
    <row r="196" spans="5:14" x14ac:dyDescent="0.3">
      <c r="E196" s="30"/>
      <c r="F196" s="30"/>
      <c r="N196" s="7" t="str">
        <f t="shared" si="3"/>
        <v/>
      </c>
    </row>
    <row r="197" spans="5:14" x14ac:dyDescent="0.3">
      <c r="E197" s="30"/>
      <c r="F197" s="30"/>
      <c r="N197" s="7" t="str">
        <f t="shared" si="3"/>
        <v/>
      </c>
    </row>
    <row r="198" spans="5:14" x14ac:dyDescent="0.3">
      <c r="E198" s="30"/>
      <c r="F198" s="30"/>
      <c r="N198" s="7" t="str">
        <f t="shared" si="3"/>
        <v/>
      </c>
    </row>
    <row r="199" spans="5:14" x14ac:dyDescent="0.3">
      <c r="E199" s="30"/>
      <c r="F199" s="30"/>
      <c r="N199" s="7" t="str">
        <f t="shared" si="3"/>
        <v/>
      </c>
    </row>
    <row r="200" spans="5:14" x14ac:dyDescent="0.3">
      <c r="E200" s="30"/>
      <c r="F200" s="30"/>
      <c r="N200" s="7" t="str">
        <f t="shared" si="3"/>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CFBA3-9E40-4871-83D1-2DEDB64508ED}">
  <sheetPr codeName="Sheet4"/>
  <dimension ref="A1:I200"/>
  <sheetViews>
    <sheetView workbookViewId="0">
      <pane xSplit="1" ySplit="1" topLeftCell="B2" activePane="bottomRight" state="frozen"/>
      <selection pane="topRight" activeCell="B1" sqref="B1"/>
      <selection pane="bottomLeft" activeCell="A2" sqref="A2"/>
      <selection pane="bottomRight" activeCell="I1" sqref="I1"/>
    </sheetView>
  </sheetViews>
  <sheetFormatPr defaultRowHeight="16.5" x14ac:dyDescent="0.3"/>
  <cols>
    <col min="1" max="1" width="28.25" customWidth="1"/>
    <col min="2" max="2" width="0.875" style="22" customWidth="1"/>
    <col min="3" max="3" width="9.25" bestFit="1" customWidth="1"/>
    <col min="4" max="7" width="23" bestFit="1" customWidth="1"/>
    <col min="8" max="8" width="11.25" bestFit="1" customWidth="1"/>
    <col min="9" max="9" width="9" style="6"/>
  </cols>
  <sheetData>
    <row r="1" spans="1:9" s="14" customFormat="1" ht="17.25" thickBot="1" x14ac:dyDescent="0.35">
      <c r="A1" s="13" t="s">
        <v>69</v>
      </c>
      <c r="B1" s="21" t="s">
        <v>78</v>
      </c>
      <c r="C1" s="13" t="s">
        <v>70</v>
      </c>
      <c r="D1" s="13" t="s">
        <v>1088</v>
      </c>
      <c r="E1" s="13" t="s">
        <v>1089</v>
      </c>
      <c r="F1" s="13" t="s">
        <v>1090</v>
      </c>
      <c r="G1" s="13" t="s">
        <v>1091</v>
      </c>
      <c r="H1" s="13" t="s">
        <v>71</v>
      </c>
      <c r="I1" s="13" t="s">
        <v>39</v>
      </c>
    </row>
    <row r="2" spans="1:9" ht="17.25" thickTop="1" x14ac:dyDescent="0.3">
      <c r="A2" t="s">
        <v>1092</v>
      </c>
      <c r="B2" s="22" t="s">
        <v>1093</v>
      </c>
      <c r="C2" s="3">
        <v>8.5599999999999996E-2</v>
      </c>
      <c r="D2">
        <v>43</v>
      </c>
      <c r="E2">
        <v>22</v>
      </c>
      <c r="F2">
        <v>3</v>
      </c>
      <c r="G2">
        <v>18</v>
      </c>
      <c r="H2" s="4">
        <v>1</v>
      </c>
      <c r="I2" s="7" t="str">
        <f>IF(ISBLANK($B2),"",HYPERLINK($B2,"▶"))</f>
        <v>▶</v>
      </c>
    </row>
    <row r="3" spans="1:9" x14ac:dyDescent="0.3">
      <c r="A3" t="s">
        <v>1094</v>
      </c>
      <c r="B3" s="22" t="s">
        <v>1095</v>
      </c>
      <c r="C3" s="3">
        <v>5.6899999999999999E-2</v>
      </c>
      <c r="D3">
        <v>31</v>
      </c>
      <c r="E3">
        <v>22</v>
      </c>
      <c r="F3">
        <v>4</v>
      </c>
      <c r="G3">
        <v>5</v>
      </c>
      <c r="H3" s="4">
        <v>0.66</v>
      </c>
      <c r="I3" s="7" t="str">
        <f t="shared" ref="I3:I66" si="0">IF(ISBLANK($B3),"",HYPERLINK($B3,"▶"))</f>
        <v>▶</v>
      </c>
    </row>
    <row r="4" spans="1:9" x14ac:dyDescent="0.3">
      <c r="A4" t="s">
        <v>1096</v>
      </c>
      <c r="B4" s="22" t="s">
        <v>1097</v>
      </c>
      <c r="C4" s="3">
        <v>5.5199999999999999E-2</v>
      </c>
      <c r="D4">
        <v>13</v>
      </c>
      <c r="E4">
        <v>8</v>
      </c>
      <c r="F4">
        <v>2</v>
      </c>
      <c r="G4">
        <v>3</v>
      </c>
      <c r="H4" s="4">
        <v>0.64</v>
      </c>
      <c r="I4" s="7" t="str">
        <f t="shared" si="0"/>
        <v>▶</v>
      </c>
    </row>
    <row r="5" spans="1:9" x14ac:dyDescent="0.3">
      <c r="A5" t="s">
        <v>1098</v>
      </c>
      <c r="B5" s="22" t="s">
        <v>1099</v>
      </c>
      <c r="C5" s="3">
        <v>5.28E-2</v>
      </c>
      <c r="D5">
        <v>28</v>
      </c>
      <c r="E5">
        <v>21</v>
      </c>
      <c r="F5">
        <v>4</v>
      </c>
      <c r="G5">
        <v>3</v>
      </c>
      <c r="H5" s="4">
        <v>0.61</v>
      </c>
      <c r="I5" s="7" t="str">
        <f t="shared" si="0"/>
        <v>▶</v>
      </c>
    </row>
    <row r="6" spans="1:9" x14ac:dyDescent="0.3">
      <c r="A6" t="s">
        <v>1100</v>
      </c>
      <c r="B6" s="22" t="s">
        <v>1101</v>
      </c>
      <c r="C6" s="3">
        <v>5.2600000000000001E-2</v>
      </c>
      <c r="D6">
        <v>14</v>
      </c>
      <c r="E6">
        <v>5</v>
      </c>
      <c r="F6">
        <v>4</v>
      </c>
      <c r="G6">
        <v>5</v>
      </c>
      <c r="H6" s="4">
        <v>0.61</v>
      </c>
      <c r="I6" s="7" t="str">
        <f t="shared" si="0"/>
        <v>▶</v>
      </c>
    </row>
    <row r="7" spans="1:9" x14ac:dyDescent="0.3">
      <c r="A7" t="s">
        <v>1102</v>
      </c>
      <c r="B7" s="22" t="s">
        <v>1103</v>
      </c>
      <c r="C7" s="3">
        <v>3.5099999999999999E-2</v>
      </c>
      <c r="D7">
        <v>5</v>
      </c>
      <c r="E7">
        <v>4</v>
      </c>
      <c r="F7">
        <v>1</v>
      </c>
      <c r="G7">
        <v>0</v>
      </c>
      <c r="H7" s="4">
        <v>0.41</v>
      </c>
      <c r="I7" s="7" t="str">
        <f t="shared" si="0"/>
        <v>▶</v>
      </c>
    </row>
    <row r="8" spans="1:9" x14ac:dyDescent="0.3">
      <c r="A8" t="s">
        <v>1104</v>
      </c>
      <c r="B8" s="22" t="s">
        <v>1105</v>
      </c>
      <c r="C8" s="3">
        <v>3.4599999999999999E-2</v>
      </c>
      <c r="D8">
        <v>27</v>
      </c>
      <c r="E8">
        <v>20</v>
      </c>
      <c r="F8">
        <v>2</v>
      </c>
      <c r="G8">
        <v>5</v>
      </c>
      <c r="H8" s="4">
        <v>0.4</v>
      </c>
      <c r="I8" s="7" t="str">
        <f t="shared" si="0"/>
        <v>▶</v>
      </c>
    </row>
    <row r="9" spans="1:9" x14ac:dyDescent="0.3">
      <c r="A9" t="s">
        <v>1106</v>
      </c>
      <c r="B9" s="22" t="s">
        <v>1107</v>
      </c>
      <c r="C9" s="3">
        <v>3.2599999999999997E-2</v>
      </c>
      <c r="D9">
        <v>100</v>
      </c>
      <c r="E9">
        <v>66</v>
      </c>
      <c r="F9">
        <v>9</v>
      </c>
      <c r="G9">
        <v>25</v>
      </c>
      <c r="H9" s="4">
        <v>0.38</v>
      </c>
      <c r="I9" s="7" t="str">
        <f t="shared" si="0"/>
        <v>▶</v>
      </c>
    </row>
    <row r="10" spans="1:9" x14ac:dyDescent="0.3">
      <c r="A10" t="s">
        <v>1108</v>
      </c>
      <c r="B10" s="22" t="s">
        <v>1109</v>
      </c>
      <c r="C10" s="3">
        <v>3.0599999999999999E-2</v>
      </c>
      <c r="D10">
        <v>24</v>
      </c>
      <c r="E10">
        <v>18</v>
      </c>
      <c r="F10">
        <v>0</v>
      </c>
      <c r="G10">
        <v>6</v>
      </c>
      <c r="H10" s="4">
        <v>0.35</v>
      </c>
      <c r="I10" s="7" t="str">
        <f t="shared" si="0"/>
        <v>▶</v>
      </c>
    </row>
    <row r="11" spans="1:9" x14ac:dyDescent="0.3">
      <c r="A11" t="s">
        <v>1110</v>
      </c>
      <c r="B11" s="22" t="s">
        <v>1111</v>
      </c>
      <c r="C11" s="3">
        <v>2.8799999999999999E-2</v>
      </c>
      <c r="D11">
        <v>4</v>
      </c>
      <c r="E11">
        <v>2</v>
      </c>
      <c r="F11">
        <v>0</v>
      </c>
      <c r="G11">
        <v>2</v>
      </c>
      <c r="H11" s="4">
        <v>0.33</v>
      </c>
      <c r="I11" s="7" t="str">
        <f t="shared" si="0"/>
        <v>▶</v>
      </c>
    </row>
    <row r="12" spans="1:9" x14ac:dyDescent="0.3">
      <c r="A12" t="s">
        <v>1112</v>
      </c>
      <c r="B12" s="22" t="s">
        <v>1113</v>
      </c>
      <c r="C12" s="3">
        <v>2.76E-2</v>
      </c>
      <c r="D12">
        <v>61</v>
      </c>
      <c r="E12">
        <v>40</v>
      </c>
      <c r="F12">
        <v>5</v>
      </c>
      <c r="G12">
        <v>16</v>
      </c>
      <c r="H12" s="4">
        <v>0.32</v>
      </c>
      <c r="I12" s="7" t="str">
        <f t="shared" si="0"/>
        <v>▶</v>
      </c>
    </row>
    <row r="13" spans="1:9" x14ac:dyDescent="0.3">
      <c r="A13" t="s">
        <v>1114</v>
      </c>
      <c r="B13" s="22" t="s">
        <v>1115</v>
      </c>
      <c r="C13" s="3">
        <v>2.4299999999999999E-2</v>
      </c>
      <c r="D13">
        <v>108</v>
      </c>
      <c r="E13">
        <v>46</v>
      </c>
      <c r="F13">
        <v>14</v>
      </c>
      <c r="G13">
        <v>48</v>
      </c>
      <c r="H13" s="4">
        <v>0.28000000000000003</v>
      </c>
      <c r="I13" s="7" t="str">
        <f t="shared" si="0"/>
        <v>▶</v>
      </c>
    </row>
    <row r="14" spans="1:9" x14ac:dyDescent="0.3">
      <c r="A14" t="s">
        <v>1116</v>
      </c>
      <c r="B14" s="22" t="s">
        <v>1117</v>
      </c>
      <c r="C14" s="3">
        <v>2.4E-2</v>
      </c>
      <c r="D14">
        <v>80</v>
      </c>
      <c r="E14">
        <v>47</v>
      </c>
      <c r="F14">
        <v>10</v>
      </c>
      <c r="G14">
        <v>23</v>
      </c>
      <c r="H14" s="4">
        <v>0.28000000000000003</v>
      </c>
      <c r="I14" s="7" t="str">
        <f t="shared" si="0"/>
        <v>▶</v>
      </c>
    </row>
    <row r="15" spans="1:9" x14ac:dyDescent="0.3">
      <c r="A15" t="s">
        <v>1118</v>
      </c>
      <c r="B15" s="22" t="s">
        <v>1119</v>
      </c>
      <c r="C15" s="3">
        <v>2.3300000000000001E-2</v>
      </c>
      <c r="D15">
        <v>153</v>
      </c>
      <c r="E15">
        <v>86</v>
      </c>
      <c r="F15">
        <v>12</v>
      </c>
      <c r="G15">
        <v>55</v>
      </c>
      <c r="H15" s="4">
        <v>0.27</v>
      </c>
      <c r="I15" s="7" t="str">
        <f t="shared" si="0"/>
        <v>▶</v>
      </c>
    </row>
    <row r="16" spans="1:9" x14ac:dyDescent="0.3">
      <c r="A16" t="s">
        <v>1120</v>
      </c>
      <c r="B16" s="22" t="s">
        <v>1121</v>
      </c>
      <c r="C16" s="3">
        <v>2.12E-2</v>
      </c>
      <c r="D16">
        <v>1</v>
      </c>
      <c r="E16">
        <v>1</v>
      </c>
      <c r="F16">
        <v>0</v>
      </c>
      <c r="G16">
        <v>0</v>
      </c>
      <c r="H16" s="4">
        <v>0.24</v>
      </c>
      <c r="I16" s="7" t="str">
        <f t="shared" si="0"/>
        <v>▶</v>
      </c>
    </row>
    <row r="17" spans="1:9" x14ac:dyDescent="0.3">
      <c r="A17" t="s">
        <v>1122</v>
      </c>
      <c r="B17" s="22" t="s">
        <v>1123</v>
      </c>
      <c r="C17" s="3">
        <v>1.8800000000000001E-2</v>
      </c>
      <c r="D17">
        <v>1</v>
      </c>
      <c r="E17">
        <v>1</v>
      </c>
      <c r="F17">
        <v>0</v>
      </c>
      <c r="G17">
        <v>0</v>
      </c>
      <c r="H17" s="4">
        <v>0.21</v>
      </c>
      <c r="I17" s="7" t="str">
        <f t="shared" si="0"/>
        <v>▶</v>
      </c>
    </row>
    <row r="18" spans="1:9" x14ac:dyDescent="0.3">
      <c r="A18" t="s">
        <v>1124</v>
      </c>
      <c r="B18" s="22" t="s">
        <v>1125</v>
      </c>
      <c r="C18" s="3">
        <v>1.84E-2</v>
      </c>
      <c r="D18">
        <v>6</v>
      </c>
      <c r="E18">
        <v>4</v>
      </c>
      <c r="F18">
        <v>2</v>
      </c>
      <c r="G18">
        <v>0</v>
      </c>
      <c r="H18" s="4">
        <v>0.21</v>
      </c>
      <c r="I18" s="7" t="str">
        <f t="shared" si="0"/>
        <v>▶</v>
      </c>
    </row>
    <row r="19" spans="1:9" x14ac:dyDescent="0.3">
      <c r="A19" t="s">
        <v>1126</v>
      </c>
      <c r="B19" s="22" t="s">
        <v>1127</v>
      </c>
      <c r="C19" s="3">
        <v>1.7299999999999999E-2</v>
      </c>
      <c r="D19">
        <v>10</v>
      </c>
      <c r="E19">
        <v>6</v>
      </c>
      <c r="F19">
        <v>0</v>
      </c>
      <c r="G19">
        <v>4</v>
      </c>
      <c r="H19" s="4">
        <v>0.2</v>
      </c>
      <c r="I19" s="7" t="str">
        <f t="shared" si="0"/>
        <v>▶</v>
      </c>
    </row>
    <row r="20" spans="1:9" x14ac:dyDescent="0.3">
      <c r="A20" t="s">
        <v>1128</v>
      </c>
      <c r="B20" s="22" t="s">
        <v>1129</v>
      </c>
      <c r="C20" s="3">
        <v>1.6899999999999998E-2</v>
      </c>
      <c r="D20">
        <v>9</v>
      </c>
      <c r="E20">
        <v>5</v>
      </c>
      <c r="F20">
        <v>2</v>
      </c>
      <c r="G20">
        <v>2</v>
      </c>
      <c r="H20" s="4">
        <v>0.19</v>
      </c>
      <c r="I20" s="7" t="str">
        <f t="shared" si="0"/>
        <v>▶</v>
      </c>
    </row>
    <row r="21" spans="1:9" x14ac:dyDescent="0.3">
      <c r="A21" t="s">
        <v>1130</v>
      </c>
      <c r="B21" s="22" t="s">
        <v>1131</v>
      </c>
      <c r="C21" s="3">
        <v>1.66E-2</v>
      </c>
      <c r="D21">
        <v>52</v>
      </c>
      <c r="E21">
        <v>31</v>
      </c>
      <c r="F21">
        <v>7</v>
      </c>
      <c r="G21">
        <v>14</v>
      </c>
      <c r="H21" s="4">
        <v>0.19</v>
      </c>
      <c r="I21" s="7" t="str">
        <f t="shared" si="0"/>
        <v>▶</v>
      </c>
    </row>
    <row r="22" spans="1:9" x14ac:dyDescent="0.3">
      <c r="A22" t="s">
        <v>1132</v>
      </c>
      <c r="B22" s="22" t="s">
        <v>1133</v>
      </c>
      <c r="C22" s="3">
        <v>1.6299999999999999E-2</v>
      </c>
      <c r="D22">
        <v>184</v>
      </c>
      <c r="E22">
        <v>93</v>
      </c>
      <c r="F22">
        <v>23</v>
      </c>
      <c r="G22">
        <v>68</v>
      </c>
      <c r="H22" s="4">
        <v>0.19</v>
      </c>
      <c r="I22" s="7" t="str">
        <f t="shared" si="0"/>
        <v>▶</v>
      </c>
    </row>
    <row r="23" spans="1:9" x14ac:dyDescent="0.3">
      <c r="A23" t="s">
        <v>1134</v>
      </c>
      <c r="B23" s="22" t="s">
        <v>1135</v>
      </c>
      <c r="C23" s="3">
        <v>1.5100000000000001E-2</v>
      </c>
      <c r="D23">
        <v>57</v>
      </c>
      <c r="E23">
        <v>26</v>
      </c>
      <c r="F23">
        <v>10</v>
      </c>
      <c r="G23">
        <v>21</v>
      </c>
      <c r="H23" s="4">
        <v>0.17</v>
      </c>
      <c r="I23" s="7" t="str">
        <f t="shared" si="0"/>
        <v>▶</v>
      </c>
    </row>
    <row r="24" spans="1:9" x14ac:dyDescent="0.3">
      <c r="A24" t="s">
        <v>1136</v>
      </c>
      <c r="B24" s="22" t="s">
        <v>1137</v>
      </c>
      <c r="C24" s="3">
        <v>1.41E-2</v>
      </c>
      <c r="D24">
        <v>12</v>
      </c>
      <c r="E24">
        <v>6</v>
      </c>
      <c r="F24">
        <v>1</v>
      </c>
      <c r="G24">
        <v>5</v>
      </c>
      <c r="H24" s="4">
        <v>0.16</v>
      </c>
      <c r="I24" s="7" t="str">
        <f t="shared" si="0"/>
        <v>▶</v>
      </c>
    </row>
    <row r="25" spans="1:9" x14ac:dyDescent="0.3">
      <c r="A25" t="s">
        <v>1138</v>
      </c>
      <c r="B25" s="22" t="s">
        <v>1139</v>
      </c>
      <c r="C25" s="3">
        <v>1.3299999999999999E-2</v>
      </c>
      <c r="D25">
        <v>1</v>
      </c>
      <c r="E25">
        <v>1</v>
      </c>
      <c r="F25">
        <v>0</v>
      </c>
      <c r="G25">
        <v>0</v>
      </c>
      <c r="H25" s="4">
        <v>0.15</v>
      </c>
      <c r="I25" s="7" t="str">
        <f t="shared" si="0"/>
        <v>▶</v>
      </c>
    </row>
    <row r="26" spans="1:9" x14ac:dyDescent="0.3">
      <c r="A26" t="s">
        <v>1140</v>
      </c>
      <c r="B26" s="22" t="s">
        <v>1141</v>
      </c>
      <c r="C26" s="3">
        <v>1.09E-2</v>
      </c>
      <c r="D26">
        <v>8</v>
      </c>
      <c r="E26">
        <v>4</v>
      </c>
      <c r="F26">
        <v>1</v>
      </c>
      <c r="G26">
        <v>3</v>
      </c>
      <c r="H26" s="4">
        <v>0.12</v>
      </c>
      <c r="I26" s="7" t="str">
        <f t="shared" si="0"/>
        <v>▶</v>
      </c>
    </row>
    <row r="27" spans="1:9" x14ac:dyDescent="0.3">
      <c r="A27" t="s">
        <v>1142</v>
      </c>
      <c r="B27" s="22" t="s">
        <v>1143</v>
      </c>
      <c r="C27" s="3">
        <v>1.03E-2</v>
      </c>
      <c r="D27">
        <v>13</v>
      </c>
      <c r="E27">
        <v>6</v>
      </c>
      <c r="F27">
        <v>2</v>
      </c>
      <c r="G27">
        <v>5</v>
      </c>
      <c r="H27" s="4">
        <v>0.12</v>
      </c>
      <c r="I27" s="7" t="str">
        <f t="shared" si="0"/>
        <v>▶</v>
      </c>
    </row>
    <row r="28" spans="1:9" x14ac:dyDescent="0.3">
      <c r="A28" t="s">
        <v>1144</v>
      </c>
      <c r="B28" s="22" t="s">
        <v>1145</v>
      </c>
      <c r="C28" s="3">
        <v>0.01</v>
      </c>
      <c r="D28">
        <v>57</v>
      </c>
      <c r="E28">
        <v>32</v>
      </c>
      <c r="F28">
        <v>6</v>
      </c>
      <c r="G28">
        <v>19</v>
      </c>
      <c r="H28" s="4">
        <v>0.11</v>
      </c>
      <c r="I28" s="7" t="str">
        <f t="shared" si="0"/>
        <v>▶</v>
      </c>
    </row>
    <row r="29" spans="1:9" x14ac:dyDescent="0.3">
      <c r="A29" t="s">
        <v>1146</v>
      </c>
      <c r="B29" s="22" t="s">
        <v>1147</v>
      </c>
      <c r="C29" s="3">
        <v>9.1000000000000004E-3</v>
      </c>
      <c r="D29">
        <v>5</v>
      </c>
      <c r="E29">
        <v>5</v>
      </c>
      <c r="F29">
        <v>0</v>
      </c>
      <c r="G29">
        <v>0</v>
      </c>
      <c r="H29" s="4">
        <v>0.1</v>
      </c>
      <c r="I29" s="7" t="str">
        <f t="shared" si="0"/>
        <v>▶</v>
      </c>
    </row>
    <row r="30" spans="1:9" x14ac:dyDescent="0.3">
      <c r="A30" t="s">
        <v>1148</v>
      </c>
      <c r="B30" s="22" t="s">
        <v>1149</v>
      </c>
      <c r="C30" s="3">
        <v>8.6999999999999994E-3</v>
      </c>
      <c r="D30">
        <v>12</v>
      </c>
      <c r="E30">
        <v>5</v>
      </c>
      <c r="F30">
        <v>2</v>
      </c>
      <c r="G30">
        <v>5</v>
      </c>
      <c r="H30" s="4">
        <v>0.1</v>
      </c>
      <c r="I30" s="7" t="str">
        <f t="shared" si="0"/>
        <v>▶</v>
      </c>
    </row>
    <row r="31" spans="1:9" x14ac:dyDescent="0.3">
      <c r="A31" t="s">
        <v>1150</v>
      </c>
      <c r="B31" s="22" t="s">
        <v>1151</v>
      </c>
      <c r="C31" s="3">
        <v>8.0000000000000002E-3</v>
      </c>
      <c r="D31">
        <v>12</v>
      </c>
      <c r="E31">
        <v>6</v>
      </c>
      <c r="F31">
        <v>0</v>
      </c>
      <c r="G31">
        <v>6</v>
      </c>
      <c r="H31" s="4">
        <v>0.09</v>
      </c>
      <c r="I31" s="7" t="str">
        <f t="shared" si="0"/>
        <v>▶</v>
      </c>
    </row>
    <row r="32" spans="1:9" x14ac:dyDescent="0.3">
      <c r="A32" t="s">
        <v>1152</v>
      </c>
      <c r="B32" s="22" t="s">
        <v>1153</v>
      </c>
      <c r="C32" s="3">
        <v>8.0000000000000002E-3</v>
      </c>
      <c r="D32">
        <v>19</v>
      </c>
      <c r="E32">
        <v>8</v>
      </c>
      <c r="F32">
        <v>4</v>
      </c>
      <c r="G32">
        <v>7</v>
      </c>
      <c r="H32" s="4">
        <v>0.09</v>
      </c>
      <c r="I32" s="7" t="str">
        <f t="shared" si="0"/>
        <v>▶</v>
      </c>
    </row>
    <row r="33" spans="1:9" x14ac:dyDescent="0.3">
      <c r="A33" t="s">
        <v>1154</v>
      </c>
      <c r="B33" s="22" t="s">
        <v>1155</v>
      </c>
      <c r="C33" s="3">
        <v>7.6E-3</v>
      </c>
      <c r="D33">
        <v>1</v>
      </c>
      <c r="E33">
        <v>1</v>
      </c>
      <c r="F33">
        <v>0</v>
      </c>
      <c r="G33">
        <v>0</v>
      </c>
      <c r="H33" s="4">
        <v>0.08</v>
      </c>
      <c r="I33" s="7" t="str">
        <f t="shared" si="0"/>
        <v>▶</v>
      </c>
    </row>
    <row r="34" spans="1:9" x14ac:dyDescent="0.3">
      <c r="A34" t="s">
        <v>1156</v>
      </c>
      <c r="B34" s="22" t="s">
        <v>1157</v>
      </c>
      <c r="C34" s="3">
        <v>7.1999999999999998E-3</v>
      </c>
      <c r="D34">
        <v>64</v>
      </c>
      <c r="E34">
        <v>37</v>
      </c>
      <c r="F34">
        <v>5</v>
      </c>
      <c r="G34">
        <v>22</v>
      </c>
      <c r="H34" s="4">
        <v>0.08</v>
      </c>
      <c r="I34" s="7" t="str">
        <f t="shared" si="0"/>
        <v>▶</v>
      </c>
    </row>
    <row r="35" spans="1:9" x14ac:dyDescent="0.3">
      <c r="A35" t="s">
        <v>1158</v>
      </c>
      <c r="B35" s="22" t="s">
        <v>1159</v>
      </c>
      <c r="C35" s="3">
        <v>6.4000000000000003E-3</v>
      </c>
      <c r="D35">
        <v>18</v>
      </c>
      <c r="E35">
        <v>10</v>
      </c>
      <c r="F35">
        <v>5</v>
      </c>
      <c r="G35">
        <v>3</v>
      </c>
      <c r="H35" s="4">
        <v>7.0000000000000007E-2</v>
      </c>
      <c r="I35" s="7" t="str">
        <f t="shared" si="0"/>
        <v>▶</v>
      </c>
    </row>
    <row r="36" spans="1:9" x14ac:dyDescent="0.3">
      <c r="A36" t="s">
        <v>1160</v>
      </c>
      <c r="B36" s="22" t="s">
        <v>1161</v>
      </c>
      <c r="C36" s="3">
        <v>6.1000000000000004E-3</v>
      </c>
      <c r="D36">
        <v>4</v>
      </c>
      <c r="E36">
        <v>1</v>
      </c>
      <c r="F36">
        <v>3</v>
      </c>
      <c r="G36">
        <v>0</v>
      </c>
      <c r="H36" s="4">
        <v>7.0000000000000007E-2</v>
      </c>
      <c r="I36" s="7" t="str">
        <f t="shared" si="0"/>
        <v>▶</v>
      </c>
    </row>
    <row r="37" spans="1:9" x14ac:dyDescent="0.3">
      <c r="A37" t="s">
        <v>1162</v>
      </c>
      <c r="B37" s="22" t="s">
        <v>1163</v>
      </c>
      <c r="C37" s="3">
        <v>6.0000000000000001E-3</v>
      </c>
      <c r="D37">
        <v>16</v>
      </c>
      <c r="E37">
        <v>12</v>
      </c>
      <c r="F37">
        <v>1</v>
      </c>
      <c r="G37">
        <v>3</v>
      </c>
      <c r="H37" s="4">
        <v>7.0000000000000007E-2</v>
      </c>
      <c r="I37" s="7" t="str">
        <f t="shared" si="0"/>
        <v>▶</v>
      </c>
    </row>
    <row r="38" spans="1:9" x14ac:dyDescent="0.3">
      <c r="A38" t="s">
        <v>1164</v>
      </c>
      <c r="B38" s="22" t="s">
        <v>1165</v>
      </c>
      <c r="C38" s="3">
        <v>5.4000000000000003E-3</v>
      </c>
      <c r="D38">
        <v>89</v>
      </c>
      <c r="E38">
        <v>44</v>
      </c>
      <c r="F38">
        <v>9</v>
      </c>
      <c r="G38">
        <v>36</v>
      </c>
      <c r="H38" s="4">
        <v>0.06</v>
      </c>
      <c r="I38" s="7" t="str">
        <f t="shared" si="0"/>
        <v>▶</v>
      </c>
    </row>
    <row r="39" spans="1:9" x14ac:dyDescent="0.3">
      <c r="A39" t="s">
        <v>1166</v>
      </c>
      <c r="B39" s="22" t="s">
        <v>1167</v>
      </c>
      <c r="C39" s="3">
        <v>5.1999999999999998E-3</v>
      </c>
      <c r="D39">
        <v>52</v>
      </c>
      <c r="E39">
        <v>33</v>
      </c>
      <c r="F39">
        <v>7</v>
      </c>
      <c r="G39">
        <v>12</v>
      </c>
      <c r="H39" s="4">
        <v>0.06</v>
      </c>
      <c r="I39" s="7" t="str">
        <f t="shared" si="0"/>
        <v>▶</v>
      </c>
    </row>
    <row r="40" spans="1:9" x14ac:dyDescent="0.3">
      <c r="A40" t="s">
        <v>1168</v>
      </c>
      <c r="B40" s="22" t="s">
        <v>1169</v>
      </c>
      <c r="C40" s="3">
        <v>5.0000000000000001E-3</v>
      </c>
      <c r="D40">
        <v>120</v>
      </c>
      <c r="E40">
        <v>69</v>
      </c>
      <c r="F40">
        <v>28</v>
      </c>
      <c r="G40">
        <v>23</v>
      </c>
      <c r="H40" s="4">
        <v>0.05</v>
      </c>
      <c r="I40" s="7" t="str">
        <f t="shared" si="0"/>
        <v>▶</v>
      </c>
    </row>
    <row r="41" spans="1:9" x14ac:dyDescent="0.3">
      <c r="A41" t="s">
        <v>1170</v>
      </c>
      <c r="B41" s="22" t="s">
        <v>1171</v>
      </c>
      <c r="C41" s="3">
        <v>4.8999999999999998E-3</v>
      </c>
      <c r="D41">
        <v>36</v>
      </c>
      <c r="E41">
        <v>16</v>
      </c>
      <c r="F41">
        <v>2</v>
      </c>
      <c r="G41">
        <v>18</v>
      </c>
      <c r="H41" s="4">
        <v>0.05</v>
      </c>
      <c r="I41" s="7" t="str">
        <f t="shared" si="0"/>
        <v>▶</v>
      </c>
    </row>
    <row r="42" spans="1:9" x14ac:dyDescent="0.3">
      <c r="A42" t="s">
        <v>1172</v>
      </c>
      <c r="B42" s="22" t="s">
        <v>1173</v>
      </c>
      <c r="C42" s="3">
        <v>4.7000000000000002E-3</v>
      </c>
      <c r="D42">
        <v>8</v>
      </c>
      <c r="E42">
        <v>4</v>
      </c>
      <c r="F42">
        <v>2</v>
      </c>
      <c r="G42">
        <v>2</v>
      </c>
      <c r="H42" s="4">
        <v>0.05</v>
      </c>
      <c r="I42" s="7" t="str">
        <f t="shared" si="0"/>
        <v>▶</v>
      </c>
    </row>
    <row r="43" spans="1:9" x14ac:dyDescent="0.3">
      <c r="A43" t="s">
        <v>1174</v>
      </c>
      <c r="B43" s="22" t="s">
        <v>1175</v>
      </c>
      <c r="C43" s="3">
        <v>4.7000000000000002E-3</v>
      </c>
      <c r="D43">
        <v>76</v>
      </c>
      <c r="E43">
        <v>42</v>
      </c>
      <c r="F43">
        <v>8</v>
      </c>
      <c r="G43">
        <v>26</v>
      </c>
      <c r="H43" s="4">
        <v>0.05</v>
      </c>
      <c r="I43" s="7" t="str">
        <f t="shared" si="0"/>
        <v>▶</v>
      </c>
    </row>
    <row r="44" spans="1:9" x14ac:dyDescent="0.3">
      <c r="A44" t="s">
        <v>1176</v>
      </c>
      <c r="B44" s="22" t="s">
        <v>1177</v>
      </c>
      <c r="C44" s="3">
        <v>3.8E-3</v>
      </c>
      <c r="D44">
        <v>38</v>
      </c>
      <c r="E44">
        <v>24</v>
      </c>
      <c r="F44">
        <v>5</v>
      </c>
      <c r="G44">
        <v>9</v>
      </c>
      <c r="H44" s="4">
        <v>0.04</v>
      </c>
      <c r="I44" s="7" t="str">
        <f t="shared" si="0"/>
        <v>▶</v>
      </c>
    </row>
    <row r="45" spans="1:9" x14ac:dyDescent="0.3">
      <c r="A45" t="s">
        <v>1178</v>
      </c>
      <c r="B45" s="22" t="s">
        <v>1179</v>
      </c>
      <c r="C45" s="3">
        <v>3.8E-3</v>
      </c>
      <c r="D45">
        <v>1</v>
      </c>
      <c r="E45">
        <v>1</v>
      </c>
      <c r="F45">
        <v>0</v>
      </c>
      <c r="G45">
        <v>0</v>
      </c>
      <c r="H45" s="4">
        <v>0.04</v>
      </c>
      <c r="I45" s="7" t="str">
        <f t="shared" si="0"/>
        <v>▶</v>
      </c>
    </row>
    <row r="46" spans="1:9" x14ac:dyDescent="0.3">
      <c r="A46" t="s">
        <v>1180</v>
      </c>
      <c r="B46" s="22" t="s">
        <v>1181</v>
      </c>
      <c r="C46" s="3">
        <v>3.5999999999999999E-3</v>
      </c>
      <c r="D46">
        <v>41</v>
      </c>
      <c r="E46">
        <v>22</v>
      </c>
      <c r="F46">
        <v>5</v>
      </c>
      <c r="G46">
        <v>14</v>
      </c>
      <c r="H46" s="4">
        <v>0.04</v>
      </c>
      <c r="I46" s="7" t="str">
        <f t="shared" si="0"/>
        <v>▶</v>
      </c>
    </row>
    <row r="47" spans="1:9" x14ac:dyDescent="0.3">
      <c r="A47" t="s">
        <v>1182</v>
      </c>
      <c r="B47" s="22" t="s">
        <v>1183</v>
      </c>
      <c r="C47" s="3">
        <v>3.2000000000000002E-3</v>
      </c>
      <c r="D47">
        <v>19</v>
      </c>
      <c r="E47">
        <v>10</v>
      </c>
      <c r="F47">
        <v>2</v>
      </c>
      <c r="G47">
        <v>7</v>
      </c>
      <c r="H47" s="4">
        <v>0.03</v>
      </c>
      <c r="I47" s="7" t="str">
        <f t="shared" si="0"/>
        <v>▶</v>
      </c>
    </row>
    <row r="48" spans="1:9" x14ac:dyDescent="0.3">
      <c r="A48" t="s">
        <v>1184</v>
      </c>
      <c r="B48" s="22" t="s">
        <v>1185</v>
      </c>
      <c r="C48" s="3">
        <v>3.0000000000000001E-3</v>
      </c>
      <c r="D48">
        <v>160</v>
      </c>
      <c r="E48">
        <v>79</v>
      </c>
      <c r="F48">
        <v>17</v>
      </c>
      <c r="G48">
        <v>64</v>
      </c>
      <c r="H48" s="4">
        <v>0.03</v>
      </c>
      <c r="I48" s="7" t="str">
        <f t="shared" si="0"/>
        <v>▶</v>
      </c>
    </row>
    <row r="49" spans="1:9" x14ac:dyDescent="0.3">
      <c r="A49" t="s">
        <v>1186</v>
      </c>
      <c r="B49" s="22" t="s">
        <v>1187</v>
      </c>
      <c r="C49" s="3">
        <v>2.8E-3</v>
      </c>
      <c r="D49">
        <v>23</v>
      </c>
      <c r="E49">
        <v>8</v>
      </c>
      <c r="F49">
        <v>2</v>
      </c>
      <c r="G49">
        <v>13</v>
      </c>
      <c r="H49" s="4">
        <v>0.03</v>
      </c>
      <c r="I49" s="7" t="str">
        <f t="shared" si="0"/>
        <v>▶</v>
      </c>
    </row>
    <row r="50" spans="1:9" x14ac:dyDescent="0.3">
      <c r="A50" t="s">
        <v>1188</v>
      </c>
      <c r="B50" s="22" t="s">
        <v>1189</v>
      </c>
      <c r="C50" s="3">
        <v>2.7000000000000001E-3</v>
      </c>
      <c r="D50">
        <v>21</v>
      </c>
      <c r="E50">
        <v>6</v>
      </c>
      <c r="F50">
        <v>5</v>
      </c>
      <c r="G50">
        <v>10</v>
      </c>
      <c r="H50" s="4">
        <v>0.03</v>
      </c>
      <c r="I50" s="7" t="str">
        <f t="shared" si="0"/>
        <v>▶</v>
      </c>
    </row>
    <row r="51" spans="1:9" x14ac:dyDescent="0.3">
      <c r="A51" t="s">
        <v>1190</v>
      </c>
      <c r="B51" s="22" t="s">
        <v>1191</v>
      </c>
      <c r="C51" s="3">
        <v>2.3999999999999998E-3</v>
      </c>
      <c r="D51">
        <v>25</v>
      </c>
      <c r="E51">
        <v>16</v>
      </c>
      <c r="F51">
        <v>3</v>
      </c>
      <c r="G51">
        <v>6</v>
      </c>
      <c r="H51" s="4">
        <v>0.02</v>
      </c>
      <c r="I51" s="7" t="str">
        <f t="shared" si="0"/>
        <v>▶</v>
      </c>
    </row>
    <row r="52" spans="1:9" x14ac:dyDescent="0.3">
      <c r="A52" t="s">
        <v>1192</v>
      </c>
      <c r="B52" s="22" t="s">
        <v>1193</v>
      </c>
      <c r="C52" s="3">
        <v>1.6999999999999999E-3</v>
      </c>
      <c r="D52">
        <v>1347</v>
      </c>
      <c r="E52">
        <v>773</v>
      </c>
      <c r="F52">
        <v>124</v>
      </c>
      <c r="G52">
        <v>450</v>
      </c>
      <c r="H52" s="4">
        <v>0.01</v>
      </c>
      <c r="I52" s="7" t="str">
        <f t="shared" si="0"/>
        <v>▶</v>
      </c>
    </row>
    <row r="53" spans="1:9" x14ac:dyDescent="0.3">
      <c r="A53" t="s">
        <v>1194</v>
      </c>
      <c r="B53" s="22" t="s">
        <v>1195</v>
      </c>
      <c r="C53" s="3">
        <v>1.1999999999999999E-3</v>
      </c>
      <c r="D53">
        <v>97</v>
      </c>
      <c r="E53">
        <v>48</v>
      </c>
      <c r="F53">
        <v>15</v>
      </c>
      <c r="G53">
        <v>34</v>
      </c>
      <c r="H53" s="4">
        <v>0.01</v>
      </c>
      <c r="I53" s="7" t="str">
        <f t="shared" si="0"/>
        <v>▶</v>
      </c>
    </row>
    <row r="54" spans="1:9" x14ac:dyDescent="0.3">
      <c r="A54" t="s">
        <v>1196</v>
      </c>
      <c r="B54" s="22" t="s">
        <v>1197</v>
      </c>
      <c r="C54" s="3">
        <v>1E-3</v>
      </c>
      <c r="D54">
        <v>85</v>
      </c>
      <c r="E54">
        <v>44</v>
      </c>
      <c r="F54">
        <v>6</v>
      </c>
      <c r="G54">
        <v>35</v>
      </c>
      <c r="H54" s="4">
        <v>0.01</v>
      </c>
      <c r="I54" s="7" t="str">
        <f t="shared" si="0"/>
        <v>▶</v>
      </c>
    </row>
    <row r="55" spans="1:9" x14ac:dyDescent="0.3">
      <c r="A55" t="s">
        <v>1198</v>
      </c>
      <c r="B55" s="22" t="s">
        <v>1199</v>
      </c>
      <c r="C55" s="3">
        <v>8.9999999999999998E-4</v>
      </c>
      <c r="D55">
        <v>3</v>
      </c>
      <c r="E55">
        <v>2</v>
      </c>
      <c r="F55">
        <v>0</v>
      </c>
      <c r="G55">
        <v>1</v>
      </c>
      <c r="H55" s="4">
        <v>0.01</v>
      </c>
      <c r="I55" s="7" t="str">
        <f t="shared" si="0"/>
        <v>▶</v>
      </c>
    </row>
    <row r="56" spans="1:9" x14ac:dyDescent="0.3">
      <c r="A56" t="s">
        <v>1200</v>
      </c>
      <c r="B56" s="22" t="s">
        <v>1201</v>
      </c>
      <c r="C56" s="3">
        <v>8.0000000000000004E-4</v>
      </c>
      <c r="D56">
        <v>28</v>
      </c>
      <c r="E56">
        <v>16</v>
      </c>
      <c r="F56">
        <v>2</v>
      </c>
      <c r="G56">
        <v>10</v>
      </c>
      <c r="H56" s="4">
        <v>0</v>
      </c>
      <c r="I56" s="7" t="str">
        <f t="shared" si="0"/>
        <v>▶</v>
      </c>
    </row>
    <row r="57" spans="1:9" x14ac:dyDescent="0.3">
      <c r="A57" t="s">
        <v>1202</v>
      </c>
      <c r="B57" s="22" t="s">
        <v>1203</v>
      </c>
      <c r="C57" s="3">
        <v>5.0000000000000001E-4</v>
      </c>
      <c r="D57">
        <v>31</v>
      </c>
      <c r="E57">
        <v>13</v>
      </c>
      <c r="F57">
        <v>7</v>
      </c>
      <c r="G57">
        <v>11</v>
      </c>
      <c r="H57" s="4">
        <v>0</v>
      </c>
      <c r="I57" s="7" t="str">
        <f t="shared" si="0"/>
        <v>▶</v>
      </c>
    </row>
    <row r="58" spans="1:9" x14ac:dyDescent="0.3">
      <c r="A58" t="s">
        <v>1204</v>
      </c>
      <c r="B58" s="22" t="s">
        <v>1205</v>
      </c>
      <c r="C58" s="3">
        <v>2.9999999999999997E-4</v>
      </c>
      <c r="D58">
        <v>11</v>
      </c>
      <c r="E58">
        <v>6</v>
      </c>
      <c r="F58">
        <v>0</v>
      </c>
      <c r="G58">
        <v>5</v>
      </c>
      <c r="H58" s="4">
        <v>0</v>
      </c>
      <c r="I58" s="7" t="str">
        <f t="shared" si="0"/>
        <v>▶</v>
      </c>
    </row>
    <row r="59" spans="1:9" x14ac:dyDescent="0.3">
      <c r="A59" t="s">
        <v>1206</v>
      </c>
      <c r="B59" s="22" t="s">
        <v>1207</v>
      </c>
      <c r="C59" s="3">
        <v>2.0000000000000001E-4</v>
      </c>
      <c r="D59">
        <v>121</v>
      </c>
      <c r="E59">
        <v>64</v>
      </c>
      <c r="F59">
        <v>12</v>
      </c>
      <c r="G59">
        <v>45</v>
      </c>
      <c r="H59" s="4">
        <v>0</v>
      </c>
      <c r="I59" s="7" t="str">
        <f t="shared" si="0"/>
        <v>▶</v>
      </c>
    </row>
    <row r="60" spans="1:9" x14ac:dyDescent="0.3">
      <c r="A60" t="s">
        <v>1208</v>
      </c>
      <c r="B60" s="22" t="s">
        <v>1209</v>
      </c>
      <c r="C60" s="3">
        <v>-1.4E-3</v>
      </c>
      <c r="D60">
        <v>11</v>
      </c>
      <c r="E60">
        <v>5</v>
      </c>
      <c r="F60">
        <v>0</v>
      </c>
      <c r="G60">
        <v>6</v>
      </c>
      <c r="H60" s="4">
        <v>0.01</v>
      </c>
      <c r="I60" s="7" t="str">
        <f t="shared" si="0"/>
        <v>▶</v>
      </c>
    </row>
    <row r="61" spans="1:9" x14ac:dyDescent="0.3">
      <c r="A61" t="s">
        <v>1210</v>
      </c>
      <c r="B61" s="22" t="s">
        <v>1211</v>
      </c>
      <c r="C61" s="3">
        <v>-1.8E-3</v>
      </c>
      <c r="D61">
        <v>11</v>
      </c>
      <c r="E61">
        <v>3</v>
      </c>
      <c r="F61">
        <v>4</v>
      </c>
      <c r="G61">
        <v>4</v>
      </c>
      <c r="H61" s="4">
        <v>0.02</v>
      </c>
      <c r="I61" s="7" t="str">
        <f t="shared" si="0"/>
        <v>▶</v>
      </c>
    </row>
    <row r="62" spans="1:9" x14ac:dyDescent="0.3">
      <c r="A62" t="s">
        <v>1212</v>
      </c>
      <c r="B62" s="22" t="s">
        <v>1213</v>
      </c>
      <c r="C62" s="3">
        <v>-2E-3</v>
      </c>
      <c r="D62">
        <v>17</v>
      </c>
      <c r="E62">
        <v>9</v>
      </c>
      <c r="F62">
        <v>2</v>
      </c>
      <c r="G62">
        <v>6</v>
      </c>
      <c r="H62" s="4">
        <v>0.02</v>
      </c>
      <c r="I62" s="7" t="str">
        <f t="shared" si="0"/>
        <v>▶</v>
      </c>
    </row>
    <row r="63" spans="1:9" x14ac:dyDescent="0.3">
      <c r="A63" t="s">
        <v>1214</v>
      </c>
      <c r="B63" s="22" t="s">
        <v>1215</v>
      </c>
      <c r="C63" s="3">
        <v>-2.2000000000000001E-3</v>
      </c>
      <c r="D63">
        <v>65</v>
      </c>
      <c r="E63">
        <v>25</v>
      </c>
      <c r="F63">
        <v>10</v>
      </c>
      <c r="G63">
        <v>30</v>
      </c>
      <c r="H63" s="4">
        <v>0.02</v>
      </c>
      <c r="I63" s="7" t="str">
        <f t="shared" si="0"/>
        <v>▶</v>
      </c>
    </row>
    <row r="64" spans="1:9" x14ac:dyDescent="0.3">
      <c r="A64" t="s">
        <v>1216</v>
      </c>
      <c r="B64" s="22" t="s">
        <v>1217</v>
      </c>
      <c r="C64" s="3">
        <v>-2.3E-3</v>
      </c>
      <c r="D64">
        <v>5</v>
      </c>
      <c r="E64">
        <v>2</v>
      </c>
      <c r="F64">
        <v>1</v>
      </c>
      <c r="G64">
        <v>2</v>
      </c>
      <c r="H64" s="4">
        <v>0.02</v>
      </c>
      <c r="I64" s="7" t="str">
        <f t="shared" si="0"/>
        <v>▶</v>
      </c>
    </row>
    <row r="65" spans="1:9" x14ac:dyDescent="0.3">
      <c r="A65" t="s">
        <v>1218</v>
      </c>
      <c r="B65" s="22" t="s">
        <v>1219</v>
      </c>
      <c r="C65" s="3">
        <v>-2.3999999999999998E-3</v>
      </c>
      <c r="D65">
        <v>16</v>
      </c>
      <c r="E65">
        <v>7</v>
      </c>
      <c r="F65">
        <v>1</v>
      </c>
      <c r="G65">
        <v>8</v>
      </c>
      <c r="H65" s="4">
        <v>0.02</v>
      </c>
      <c r="I65" s="7" t="str">
        <f t="shared" si="0"/>
        <v>▶</v>
      </c>
    </row>
    <row r="66" spans="1:9" x14ac:dyDescent="0.3">
      <c r="A66" t="s">
        <v>1220</v>
      </c>
      <c r="B66" s="22" t="s">
        <v>1221</v>
      </c>
      <c r="C66" s="3">
        <v>-2.5999999999999999E-3</v>
      </c>
      <c r="D66">
        <v>1</v>
      </c>
      <c r="E66">
        <v>0</v>
      </c>
      <c r="F66">
        <v>0</v>
      </c>
      <c r="G66">
        <v>1</v>
      </c>
      <c r="H66" s="4">
        <v>0.03</v>
      </c>
      <c r="I66" s="7" t="str">
        <f t="shared" si="0"/>
        <v>▶</v>
      </c>
    </row>
    <row r="67" spans="1:9" x14ac:dyDescent="0.3">
      <c r="A67" t="s">
        <v>1222</v>
      </c>
      <c r="B67" s="22" t="s">
        <v>1223</v>
      </c>
      <c r="C67" s="3">
        <v>-3.2000000000000002E-3</v>
      </c>
      <c r="D67">
        <v>7</v>
      </c>
      <c r="E67">
        <v>2</v>
      </c>
      <c r="F67">
        <v>1</v>
      </c>
      <c r="G67">
        <v>4</v>
      </c>
      <c r="H67" s="4">
        <v>0.03</v>
      </c>
      <c r="I67" s="7" t="str">
        <f t="shared" ref="I67:I130" si="1">IF(ISBLANK($B67),"",HYPERLINK($B67,"▶"))</f>
        <v>▶</v>
      </c>
    </row>
    <row r="68" spans="1:9" x14ac:dyDescent="0.3">
      <c r="A68" t="s">
        <v>1224</v>
      </c>
      <c r="B68" s="22" t="s">
        <v>1225</v>
      </c>
      <c r="C68" s="3">
        <v>-3.5000000000000001E-3</v>
      </c>
      <c r="D68">
        <v>12</v>
      </c>
      <c r="E68">
        <v>8</v>
      </c>
      <c r="F68">
        <v>1</v>
      </c>
      <c r="G68">
        <v>3</v>
      </c>
      <c r="H68" s="4">
        <v>0.04</v>
      </c>
      <c r="I68" s="7" t="str">
        <f t="shared" si="1"/>
        <v>▶</v>
      </c>
    </row>
    <row r="69" spans="1:9" x14ac:dyDescent="0.3">
      <c r="A69" t="s">
        <v>1226</v>
      </c>
      <c r="B69" s="22" t="s">
        <v>1227</v>
      </c>
      <c r="C69" s="3">
        <v>-3.8999999999999998E-3</v>
      </c>
      <c r="D69">
        <v>10</v>
      </c>
      <c r="E69">
        <v>3</v>
      </c>
      <c r="F69">
        <v>2</v>
      </c>
      <c r="G69">
        <v>5</v>
      </c>
      <c r="H69" s="4">
        <v>0.04</v>
      </c>
      <c r="I69" s="7" t="str">
        <f t="shared" si="1"/>
        <v>▶</v>
      </c>
    </row>
    <row r="70" spans="1:9" x14ac:dyDescent="0.3">
      <c r="A70" t="s">
        <v>1228</v>
      </c>
      <c r="B70" s="22" t="s">
        <v>1229</v>
      </c>
      <c r="C70" s="3">
        <v>-4.4000000000000003E-3</v>
      </c>
      <c r="D70">
        <v>72</v>
      </c>
      <c r="E70">
        <v>31</v>
      </c>
      <c r="F70">
        <v>9</v>
      </c>
      <c r="G70">
        <v>32</v>
      </c>
      <c r="H70" s="4">
        <v>0.05</v>
      </c>
      <c r="I70" s="7" t="str">
        <f t="shared" si="1"/>
        <v>▶</v>
      </c>
    </row>
    <row r="71" spans="1:9" x14ac:dyDescent="0.3">
      <c r="A71" t="s">
        <v>1230</v>
      </c>
      <c r="B71" s="22" t="s">
        <v>1231</v>
      </c>
      <c r="C71" s="3">
        <v>-4.5999999999999999E-3</v>
      </c>
      <c r="D71">
        <v>27</v>
      </c>
      <c r="E71">
        <v>13</v>
      </c>
      <c r="F71">
        <v>3</v>
      </c>
      <c r="G71">
        <v>11</v>
      </c>
      <c r="H71" s="4">
        <v>0.05</v>
      </c>
      <c r="I71" s="7" t="str">
        <f t="shared" si="1"/>
        <v>▶</v>
      </c>
    </row>
    <row r="72" spans="1:9" x14ac:dyDescent="0.3">
      <c r="A72" t="s">
        <v>1232</v>
      </c>
      <c r="B72" s="22" t="s">
        <v>1233</v>
      </c>
      <c r="C72" s="3">
        <v>-7.7999999999999996E-3</v>
      </c>
      <c r="D72">
        <v>11</v>
      </c>
      <c r="E72">
        <v>5</v>
      </c>
      <c r="F72">
        <v>2</v>
      </c>
      <c r="G72">
        <v>4</v>
      </c>
      <c r="H72" s="4">
        <v>0.09</v>
      </c>
      <c r="I72" s="7" t="str">
        <f t="shared" si="1"/>
        <v>▶</v>
      </c>
    </row>
    <row r="73" spans="1:9" x14ac:dyDescent="0.3">
      <c r="A73" t="s">
        <v>1234</v>
      </c>
      <c r="B73" s="22" t="s">
        <v>1235</v>
      </c>
      <c r="C73" s="3">
        <v>-1.04E-2</v>
      </c>
      <c r="D73">
        <v>78</v>
      </c>
      <c r="E73">
        <v>32</v>
      </c>
      <c r="F73">
        <v>7</v>
      </c>
      <c r="G73">
        <v>39</v>
      </c>
      <c r="H73" s="4">
        <v>0.12</v>
      </c>
      <c r="I73" s="7" t="str">
        <f t="shared" si="1"/>
        <v>▶</v>
      </c>
    </row>
    <row r="74" spans="1:9" x14ac:dyDescent="0.3">
      <c r="A74" t="s">
        <v>1236</v>
      </c>
      <c r="B74" s="22" t="s">
        <v>1237</v>
      </c>
      <c r="C74" s="3">
        <v>-1.0999999999999999E-2</v>
      </c>
      <c r="D74">
        <v>16</v>
      </c>
      <c r="E74">
        <v>6</v>
      </c>
      <c r="F74">
        <v>0</v>
      </c>
      <c r="G74">
        <v>10</v>
      </c>
      <c r="H74" s="4">
        <v>0.12</v>
      </c>
      <c r="I74" s="7" t="str">
        <f t="shared" si="1"/>
        <v>▶</v>
      </c>
    </row>
    <row r="75" spans="1:9" x14ac:dyDescent="0.3">
      <c r="A75" t="s">
        <v>1238</v>
      </c>
      <c r="B75" s="22" t="s">
        <v>1239</v>
      </c>
      <c r="C75" s="3">
        <v>-1.2E-2</v>
      </c>
      <c r="D75">
        <v>15</v>
      </c>
      <c r="E75">
        <v>9</v>
      </c>
      <c r="F75">
        <v>2</v>
      </c>
      <c r="G75">
        <v>4</v>
      </c>
      <c r="H75" s="4">
        <v>0.14000000000000001</v>
      </c>
      <c r="I75" s="7" t="str">
        <f t="shared" si="1"/>
        <v>▶</v>
      </c>
    </row>
    <row r="76" spans="1:9" x14ac:dyDescent="0.3">
      <c r="A76" t="s">
        <v>1240</v>
      </c>
      <c r="B76" s="22" t="s">
        <v>1241</v>
      </c>
      <c r="C76" s="3">
        <v>-1.4500000000000001E-2</v>
      </c>
      <c r="D76">
        <v>101</v>
      </c>
      <c r="E76">
        <v>51</v>
      </c>
      <c r="F76">
        <v>10</v>
      </c>
      <c r="G76">
        <v>40</v>
      </c>
      <c r="H76" s="4">
        <v>0.16</v>
      </c>
      <c r="I76" s="7" t="str">
        <f t="shared" si="1"/>
        <v>▶</v>
      </c>
    </row>
    <row r="77" spans="1:9" x14ac:dyDescent="0.3">
      <c r="A77" t="s">
        <v>1242</v>
      </c>
      <c r="B77" s="22" t="s">
        <v>1243</v>
      </c>
      <c r="C77" s="3">
        <v>-1.5100000000000001E-2</v>
      </c>
      <c r="D77">
        <v>7</v>
      </c>
      <c r="E77">
        <v>1</v>
      </c>
      <c r="F77">
        <v>0</v>
      </c>
      <c r="G77">
        <v>6</v>
      </c>
      <c r="H77" s="4">
        <v>0.17</v>
      </c>
      <c r="I77" s="7" t="str">
        <f t="shared" si="1"/>
        <v>▶</v>
      </c>
    </row>
    <row r="78" spans="1:9" x14ac:dyDescent="0.3">
      <c r="A78" t="s">
        <v>1244</v>
      </c>
      <c r="B78" s="22" t="s">
        <v>1245</v>
      </c>
      <c r="C78" s="3">
        <v>-1.9199999999999998E-2</v>
      </c>
      <c r="D78">
        <v>20</v>
      </c>
      <c r="E78">
        <v>8</v>
      </c>
      <c r="F78">
        <v>5</v>
      </c>
      <c r="G78">
        <v>7</v>
      </c>
      <c r="H78" s="4">
        <v>0.22</v>
      </c>
      <c r="I78" s="7" t="str">
        <f t="shared" si="1"/>
        <v>▶</v>
      </c>
    </row>
    <row r="79" spans="1:9" x14ac:dyDescent="0.3">
      <c r="A79" t="s">
        <v>1246</v>
      </c>
      <c r="B79" s="22" t="s">
        <v>1247</v>
      </c>
      <c r="C79" s="3">
        <v>-1.95E-2</v>
      </c>
      <c r="D79">
        <v>24</v>
      </c>
      <c r="E79">
        <v>7</v>
      </c>
      <c r="F79">
        <v>4</v>
      </c>
      <c r="G79">
        <v>13</v>
      </c>
      <c r="H79" s="4">
        <v>0.22</v>
      </c>
      <c r="I79" s="7" t="str">
        <f t="shared" si="1"/>
        <v>▶</v>
      </c>
    </row>
    <row r="80" spans="1:9" x14ac:dyDescent="0.3">
      <c r="A80" t="s">
        <v>1248</v>
      </c>
      <c r="B80" s="22" t="s">
        <v>1249</v>
      </c>
      <c r="C80" s="3">
        <v>-2.4E-2</v>
      </c>
      <c r="D80">
        <v>4</v>
      </c>
      <c r="E80">
        <v>0</v>
      </c>
      <c r="F80">
        <v>1</v>
      </c>
      <c r="G80">
        <v>3</v>
      </c>
      <c r="H80" s="4">
        <v>0.28000000000000003</v>
      </c>
      <c r="I80" s="7" t="str">
        <f t="shared" si="1"/>
        <v>▶</v>
      </c>
    </row>
    <row r="81" spans="9:9" x14ac:dyDescent="0.3">
      <c r="I81" s="7" t="str">
        <f t="shared" si="1"/>
        <v/>
      </c>
    </row>
    <row r="82" spans="9:9" x14ac:dyDescent="0.3">
      <c r="I82" s="7" t="str">
        <f t="shared" si="1"/>
        <v/>
      </c>
    </row>
    <row r="83" spans="9:9" x14ac:dyDescent="0.3">
      <c r="I83" s="7" t="str">
        <f t="shared" si="1"/>
        <v/>
      </c>
    </row>
    <row r="84" spans="9:9" x14ac:dyDescent="0.3">
      <c r="I84" s="7" t="str">
        <f t="shared" si="1"/>
        <v/>
      </c>
    </row>
    <row r="85" spans="9:9" x14ac:dyDescent="0.3">
      <c r="I85" s="7" t="str">
        <f t="shared" si="1"/>
        <v/>
      </c>
    </row>
    <row r="86" spans="9:9" x14ac:dyDescent="0.3">
      <c r="I86" s="7" t="str">
        <f t="shared" si="1"/>
        <v/>
      </c>
    </row>
    <row r="87" spans="9:9" x14ac:dyDescent="0.3">
      <c r="I87" s="7" t="str">
        <f t="shared" si="1"/>
        <v/>
      </c>
    </row>
    <row r="88" spans="9:9" x14ac:dyDescent="0.3">
      <c r="I88" s="7" t="str">
        <f t="shared" si="1"/>
        <v/>
      </c>
    </row>
    <row r="89" spans="9:9" x14ac:dyDescent="0.3">
      <c r="I89" s="7" t="str">
        <f t="shared" si="1"/>
        <v/>
      </c>
    </row>
    <row r="90" spans="9:9" x14ac:dyDescent="0.3">
      <c r="I90" s="7" t="str">
        <f t="shared" si="1"/>
        <v/>
      </c>
    </row>
    <row r="91" spans="9:9" x14ac:dyDescent="0.3">
      <c r="I91" s="7" t="str">
        <f t="shared" si="1"/>
        <v/>
      </c>
    </row>
    <row r="92" spans="9:9" x14ac:dyDescent="0.3">
      <c r="I92" s="7" t="str">
        <f t="shared" si="1"/>
        <v/>
      </c>
    </row>
    <row r="93" spans="9:9" x14ac:dyDescent="0.3">
      <c r="I93" s="7" t="str">
        <f t="shared" si="1"/>
        <v/>
      </c>
    </row>
    <row r="94" spans="9:9" x14ac:dyDescent="0.3">
      <c r="I94" s="7" t="str">
        <f t="shared" si="1"/>
        <v/>
      </c>
    </row>
    <row r="95" spans="9:9" x14ac:dyDescent="0.3">
      <c r="I95" s="7" t="str">
        <f t="shared" si="1"/>
        <v/>
      </c>
    </row>
    <row r="96" spans="9:9" x14ac:dyDescent="0.3">
      <c r="I96" s="7" t="str">
        <f t="shared" si="1"/>
        <v/>
      </c>
    </row>
    <row r="97" spans="9:9" x14ac:dyDescent="0.3">
      <c r="I97" s="7" t="str">
        <f t="shared" si="1"/>
        <v/>
      </c>
    </row>
    <row r="98" spans="9:9" x14ac:dyDescent="0.3">
      <c r="I98" s="7" t="str">
        <f t="shared" si="1"/>
        <v/>
      </c>
    </row>
    <row r="99" spans="9:9" x14ac:dyDescent="0.3">
      <c r="I99" s="7" t="str">
        <f t="shared" si="1"/>
        <v/>
      </c>
    </row>
    <row r="100" spans="9:9" x14ac:dyDescent="0.3">
      <c r="I100" s="7" t="str">
        <f t="shared" si="1"/>
        <v/>
      </c>
    </row>
    <row r="101" spans="9:9" x14ac:dyDescent="0.3">
      <c r="I101" s="7" t="str">
        <f t="shared" si="1"/>
        <v/>
      </c>
    </row>
    <row r="102" spans="9:9" x14ac:dyDescent="0.3">
      <c r="I102" s="7" t="str">
        <f t="shared" si="1"/>
        <v/>
      </c>
    </row>
    <row r="103" spans="9:9" x14ac:dyDescent="0.3">
      <c r="I103" s="7" t="str">
        <f t="shared" si="1"/>
        <v/>
      </c>
    </row>
    <row r="104" spans="9:9" x14ac:dyDescent="0.3">
      <c r="I104" s="7" t="str">
        <f t="shared" si="1"/>
        <v/>
      </c>
    </row>
    <row r="105" spans="9:9" x14ac:dyDescent="0.3">
      <c r="I105" s="7" t="str">
        <f t="shared" si="1"/>
        <v/>
      </c>
    </row>
    <row r="106" spans="9:9" x14ac:dyDescent="0.3">
      <c r="I106" s="7" t="str">
        <f t="shared" si="1"/>
        <v/>
      </c>
    </row>
    <row r="107" spans="9:9" x14ac:dyDescent="0.3">
      <c r="I107" s="7" t="str">
        <f t="shared" si="1"/>
        <v/>
      </c>
    </row>
    <row r="108" spans="9:9" x14ac:dyDescent="0.3">
      <c r="I108" s="7" t="str">
        <f t="shared" si="1"/>
        <v/>
      </c>
    </row>
    <row r="109" spans="9:9" x14ac:dyDescent="0.3">
      <c r="I109" s="7" t="str">
        <f t="shared" si="1"/>
        <v/>
      </c>
    </row>
    <row r="110" spans="9:9" x14ac:dyDescent="0.3">
      <c r="I110" s="7" t="str">
        <f t="shared" si="1"/>
        <v/>
      </c>
    </row>
    <row r="111" spans="9:9" x14ac:dyDescent="0.3">
      <c r="I111" s="7" t="str">
        <f t="shared" si="1"/>
        <v/>
      </c>
    </row>
    <row r="112" spans="9:9" x14ac:dyDescent="0.3">
      <c r="I112" s="7" t="str">
        <f t="shared" si="1"/>
        <v/>
      </c>
    </row>
    <row r="113" spans="9:9" x14ac:dyDescent="0.3">
      <c r="I113" s="7" t="str">
        <f t="shared" si="1"/>
        <v/>
      </c>
    </row>
    <row r="114" spans="9:9" x14ac:dyDescent="0.3">
      <c r="I114" s="7" t="str">
        <f t="shared" si="1"/>
        <v/>
      </c>
    </row>
    <row r="115" spans="9:9" x14ac:dyDescent="0.3">
      <c r="I115" s="7" t="str">
        <f t="shared" si="1"/>
        <v/>
      </c>
    </row>
    <row r="116" spans="9:9" x14ac:dyDescent="0.3">
      <c r="I116" s="7" t="str">
        <f t="shared" si="1"/>
        <v/>
      </c>
    </row>
    <row r="117" spans="9:9" x14ac:dyDescent="0.3">
      <c r="I117" s="7" t="str">
        <f t="shared" si="1"/>
        <v/>
      </c>
    </row>
    <row r="118" spans="9:9" x14ac:dyDescent="0.3">
      <c r="I118" s="7" t="str">
        <f t="shared" si="1"/>
        <v/>
      </c>
    </row>
    <row r="119" spans="9:9" x14ac:dyDescent="0.3">
      <c r="I119" s="7" t="str">
        <f t="shared" si="1"/>
        <v/>
      </c>
    </row>
    <row r="120" spans="9:9" x14ac:dyDescent="0.3">
      <c r="I120" s="7" t="str">
        <f t="shared" si="1"/>
        <v/>
      </c>
    </row>
    <row r="121" spans="9:9" x14ac:dyDescent="0.3">
      <c r="I121" s="7" t="str">
        <f t="shared" si="1"/>
        <v/>
      </c>
    </row>
    <row r="122" spans="9:9" x14ac:dyDescent="0.3">
      <c r="I122" s="7" t="str">
        <f t="shared" si="1"/>
        <v/>
      </c>
    </row>
    <row r="123" spans="9:9" x14ac:dyDescent="0.3">
      <c r="I123" s="7" t="str">
        <f t="shared" si="1"/>
        <v/>
      </c>
    </row>
    <row r="124" spans="9:9" x14ac:dyDescent="0.3">
      <c r="I124" s="7" t="str">
        <f t="shared" si="1"/>
        <v/>
      </c>
    </row>
    <row r="125" spans="9:9" x14ac:dyDescent="0.3">
      <c r="I125" s="7" t="str">
        <f t="shared" si="1"/>
        <v/>
      </c>
    </row>
    <row r="126" spans="9:9" x14ac:dyDescent="0.3">
      <c r="I126" s="7" t="str">
        <f t="shared" si="1"/>
        <v/>
      </c>
    </row>
    <row r="127" spans="9:9" x14ac:dyDescent="0.3">
      <c r="I127" s="7" t="str">
        <f t="shared" si="1"/>
        <v/>
      </c>
    </row>
    <row r="128" spans="9:9" x14ac:dyDescent="0.3">
      <c r="I128" s="7" t="str">
        <f t="shared" si="1"/>
        <v/>
      </c>
    </row>
    <row r="129" spans="9:9" x14ac:dyDescent="0.3">
      <c r="I129" s="7" t="str">
        <f t="shared" si="1"/>
        <v/>
      </c>
    </row>
    <row r="130" spans="9:9" x14ac:dyDescent="0.3">
      <c r="I130" s="7" t="str">
        <f t="shared" si="1"/>
        <v/>
      </c>
    </row>
    <row r="131" spans="9:9" x14ac:dyDescent="0.3">
      <c r="I131" s="7" t="str">
        <f t="shared" ref="I131:I194" si="2">IF(ISBLANK($B131),"",HYPERLINK($B131,"▶"))</f>
        <v/>
      </c>
    </row>
    <row r="132" spans="9:9" x14ac:dyDescent="0.3">
      <c r="I132" s="7" t="str">
        <f t="shared" si="2"/>
        <v/>
      </c>
    </row>
    <row r="133" spans="9:9" x14ac:dyDescent="0.3">
      <c r="I133" s="7" t="str">
        <f t="shared" si="2"/>
        <v/>
      </c>
    </row>
    <row r="134" spans="9:9" x14ac:dyDescent="0.3">
      <c r="I134" s="7" t="str">
        <f t="shared" si="2"/>
        <v/>
      </c>
    </row>
    <row r="135" spans="9:9" x14ac:dyDescent="0.3">
      <c r="I135" s="7" t="str">
        <f t="shared" si="2"/>
        <v/>
      </c>
    </row>
    <row r="136" spans="9:9" x14ac:dyDescent="0.3">
      <c r="I136" s="7" t="str">
        <f t="shared" si="2"/>
        <v/>
      </c>
    </row>
    <row r="137" spans="9:9" x14ac:dyDescent="0.3">
      <c r="I137" s="7" t="str">
        <f t="shared" si="2"/>
        <v/>
      </c>
    </row>
    <row r="138" spans="9:9" x14ac:dyDescent="0.3">
      <c r="I138" s="7" t="str">
        <f t="shared" si="2"/>
        <v/>
      </c>
    </row>
    <row r="139" spans="9:9" x14ac:dyDescent="0.3">
      <c r="I139" s="7" t="str">
        <f t="shared" si="2"/>
        <v/>
      </c>
    </row>
    <row r="140" spans="9:9" x14ac:dyDescent="0.3">
      <c r="I140" s="7" t="str">
        <f t="shared" si="2"/>
        <v/>
      </c>
    </row>
    <row r="141" spans="9:9" x14ac:dyDescent="0.3">
      <c r="I141" s="7" t="str">
        <f t="shared" si="2"/>
        <v/>
      </c>
    </row>
    <row r="142" spans="9:9" x14ac:dyDescent="0.3">
      <c r="I142" s="7" t="str">
        <f t="shared" si="2"/>
        <v/>
      </c>
    </row>
    <row r="143" spans="9:9" x14ac:dyDescent="0.3">
      <c r="I143" s="7" t="str">
        <f t="shared" si="2"/>
        <v/>
      </c>
    </row>
    <row r="144" spans="9:9" x14ac:dyDescent="0.3">
      <c r="I144" s="7" t="str">
        <f t="shared" si="2"/>
        <v/>
      </c>
    </row>
    <row r="145" spans="9:9" x14ac:dyDescent="0.3">
      <c r="I145" s="7" t="str">
        <f t="shared" si="2"/>
        <v/>
      </c>
    </row>
    <row r="146" spans="9:9" x14ac:dyDescent="0.3">
      <c r="I146" s="7" t="str">
        <f t="shared" si="2"/>
        <v/>
      </c>
    </row>
    <row r="147" spans="9:9" x14ac:dyDescent="0.3">
      <c r="I147" s="7" t="str">
        <f t="shared" si="2"/>
        <v/>
      </c>
    </row>
    <row r="148" spans="9:9" x14ac:dyDescent="0.3">
      <c r="I148" s="7" t="str">
        <f t="shared" si="2"/>
        <v/>
      </c>
    </row>
    <row r="149" spans="9:9" x14ac:dyDescent="0.3">
      <c r="I149" s="7" t="str">
        <f t="shared" si="2"/>
        <v/>
      </c>
    </row>
    <row r="150" spans="9:9" x14ac:dyDescent="0.3">
      <c r="I150" s="7" t="str">
        <f t="shared" si="2"/>
        <v/>
      </c>
    </row>
    <row r="151" spans="9:9" x14ac:dyDescent="0.3">
      <c r="I151" s="7" t="str">
        <f t="shared" si="2"/>
        <v/>
      </c>
    </row>
    <row r="152" spans="9:9" x14ac:dyDescent="0.3">
      <c r="I152" s="7" t="str">
        <f t="shared" si="2"/>
        <v/>
      </c>
    </row>
    <row r="153" spans="9:9" x14ac:dyDescent="0.3">
      <c r="I153" s="7" t="str">
        <f t="shared" si="2"/>
        <v/>
      </c>
    </row>
    <row r="154" spans="9:9" x14ac:dyDescent="0.3">
      <c r="I154" s="7" t="str">
        <f t="shared" si="2"/>
        <v/>
      </c>
    </row>
    <row r="155" spans="9:9" x14ac:dyDescent="0.3">
      <c r="I155" s="7" t="str">
        <f t="shared" si="2"/>
        <v/>
      </c>
    </row>
    <row r="156" spans="9:9" x14ac:dyDescent="0.3">
      <c r="I156" s="7" t="str">
        <f t="shared" si="2"/>
        <v/>
      </c>
    </row>
    <row r="157" spans="9:9" x14ac:dyDescent="0.3">
      <c r="I157" s="7" t="str">
        <f t="shared" si="2"/>
        <v/>
      </c>
    </row>
    <row r="158" spans="9:9" x14ac:dyDescent="0.3">
      <c r="I158" s="7" t="str">
        <f t="shared" si="2"/>
        <v/>
      </c>
    </row>
    <row r="159" spans="9:9" x14ac:dyDescent="0.3">
      <c r="I159" s="7" t="str">
        <f t="shared" si="2"/>
        <v/>
      </c>
    </row>
    <row r="160" spans="9:9" x14ac:dyDescent="0.3">
      <c r="I160" s="7" t="str">
        <f t="shared" si="2"/>
        <v/>
      </c>
    </row>
    <row r="161" spans="9:9" x14ac:dyDescent="0.3">
      <c r="I161" s="7" t="str">
        <f t="shared" si="2"/>
        <v/>
      </c>
    </row>
    <row r="162" spans="9:9" x14ac:dyDescent="0.3">
      <c r="I162" s="7" t="str">
        <f t="shared" si="2"/>
        <v/>
      </c>
    </row>
    <row r="163" spans="9:9" x14ac:dyDescent="0.3">
      <c r="I163" s="7" t="str">
        <f t="shared" si="2"/>
        <v/>
      </c>
    </row>
    <row r="164" spans="9:9" x14ac:dyDescent="0.3">
      <c r="I164" s="7" t="str">
        <f t="shared" si="2"/>
        <v/>
      </c>
    </row>
    <row r="165" spans="9:9" x14ac:dyDescent="0.3">
      <c r="I165" s="7" t="str">
        <f t="shared" si="2"/>
        <v/>
      </c>
    </row>
    <row r="166" spans="9:9" x14ac:dyDescent="0.3">
      <c r="I166" s="7" t="str">
        <f t="shared" si="2"/>
        <v/>
      </c>
    </row>
    <row r="167" spans="9:9" x14ac:dyDescent="0.3">
      <c r="I167" s="7" t="str">
        <f t="shared" si="2"/>
        <v/>
      </c>
    </row>
    <row r="168" spans="9:9" x14ac:dyDescent="0.3">
      <c r="I168" s="7" t="str">
        <f t="shared" si="2"/>
        <v/>
      </c>
    </row>
    <row r="169" spans="9:9" x14ac:dyDescent="0.3">
      <c r="I169" s="7" t="str">
        <f t="shared" si="2"/>
        <v/>
      </c>
    </row>
    <row r="170" spans="9:9" x14ac:dyDescent="0.3">
      <c r="I170" s="7" t="str">
        <f t="shared" si="2"/>
        <v/>
      </c>
    </row>
    <row r="171" spans="9:9" x14ac:dyDescent="0.3">
      <c r="I171" s="7" t="str">
        <f t="shared" si="2"/>
        <v/>
      </c>
    </row>
    <row r="172" spans="9:9" x14ac:dyDescent="0.3">
      <c r="I172" s="7" t="str">
        <f t="shared" si="2"/>
        <v/>
      </c>
    </row>
    <row r="173" spans="9:9" x14ac:dyDescent="0.3">
      <c r="I173" s="7" t="str">
        <f t="shared" si="2"/>
        <v/>
      </c>
    </row>
    <row r="174" spans="9:9" x14ac:dyDescent="0.3">
      <c r="I174" s="7" t="str">
        <f t="shared" si="2"/>
        <v/>
      </c>
    </row>
    <row r="175" spans="9:9" x14ac:dyDescent="0.3">
      <c r="I175" s="7" t="str">
        <f t="shared" si="2"/>
        <v/>
      </c>
    </row>
    <row r="176" spans="9:9" x14ac:dyDescent="0.3">
      <c r="I176" s="7" t="str">
        <f t="shared" si="2"/>
        <v/>
      </c>
    </row>
    <row r="177" spans="9:9" x14ac:dyDescent="0.3">
      <c r="I177" s="7" t="str">
        <f t="shared" si="2"/>
        <v/>
      </c>
    </row>
    <row r="178" spans="9:9" x14ac:dyDescent="0.3">
      <c r="I178" s="7" t="str">
        <f t="shared" si="2"/>
        <v/>
      </c>
    </row>
    <row r="179" spans="9:9" x14ac:dyDescent="0.3">
      <c r="I179" s="7" t="str">
        <f t="shared" si="2"/>
        <v/>
      </c>
    </row>
    <row r="180" spans="9:9" x14ac:dyDescent="0.3">
      <c r="I180" s="7" t="str">
        <f t="shared" si="2"/>
        <v/>
      </c>
    </row>
    <row r="181" spans="9:9" x14ac:dyDescent="0.3">
      <c r="I181" s="7" t="str">
        <f t="shared" si="2"/>
        <v/>
      </c>
    </row>
    <row r="182" spans="9:9" x14ac:dyDescent="0.3">
      <c r="I182" s="7" t="str">
        <f t="shared" si="2"/>
        <v/>
      </c>
    </row>
    <row r="183" spans="9:9" x14ac:dyDescent="0.3">
      <c r="I183" s="7" t="str">
        <f t="shared" si="2"/>
        <v/>
      </c>
    </row>
    <row r="184" spans="9:9" x14ac:dyDescent="0.3">
      <c r="I184" s="7" t="str">
        <f t="shared" si="2"/>
        <v/>
      </c>
    </row>
    <row r="185" spans="9:9" x14ac:dyDescent="0.3">
      <c r="I185" s="7" t="str">
        <f t="shared" si="2"/>
        <v/>
      </c>
    </row>
    <row r="186" spans="9:9" x14ac:dyDescent="0.3">
      <c r="I186" s="7" t="str">
        <f t="shared" si="2"/>
        <v/>
      </c>
    </row>
    <row r="187" spans="9:9" x14ac:dyDescent="0.3">
      <c r="I187" s="7" t="str">
        <f t="shared" si="2"/>
        <v/>
      </c>
    </row>
    <row r="188" spans="9:9" x14ac:dyDescent="0.3">
      <c r="I188" s="7" t="str">
        <f t="shared" si="2"/>
        <v/>
      </c>
    </row>
    <row r="189" spans="9:9" x14ac:dyDescent="0.3">
      <c r="I189" s="7" t="str">
        <f t="shared" si="2"/>
        <v/>
      </c>
    </row>
    <row r="190" spans="9:9" x14ac:dyDescent="0.3">
      <c r="I190" s="7" t="str">
        <f t="shared" si="2"/>
        <v/>
      </c>
    </row>
    <row r="191" spans="9:9" x14ac:dyDescent="0.3">
      <c r="I191" s="7" t="str">
        <f t="shared" si="2"/>
        <v/>
      </c>
    </row>
    <row r="192" spans="9:9" x14ac:dyDescent="0.3">
      <c r="I192" s="7" t="str">
        <f t="shared" si="2"/>
        <v/>
      </c>
    </row>
    <row r="193" spans="9:9" x14ac:dyDescent="0.3">
      <c r="I193" s="7" t="str">
        <f t="shared" si="2"/>
        <v/>
      </c>
    </row>
    <row r="194" spans="9:9" x14ac:dyDescent="0.3">
      <c r="I194" s="7" t="str">
        <f t="shared" si="2"/>
        <v/>
      </c>
    </row>
    <row r="195" spans="9:9" x14ac:dyDescent="0.3">
      <c r="I195" s="7" t="str">
        <f t="shared" ref="I195:I200" si="3">IF(ISBLANK($B195),"",HYPERLINK($B195,"▶"))</f>
        <v/>
      </c>
    </row>
    <row r="196" spans="9:9" x14ac:dyDescent="0.3">
      <c r="I196" s="7" t="str">
        <f t="shared" si="3"/>
        <v/>
      </c>
    </row>
    <row r="197" spans="9:9" x14ac:dyDescent="0.3">
      <c r="I197" s="7" t="str">
        <f t="shared" si="3"/>
        <v/>
      </c>
    </row>
    <row r="198" spans="9:9" x14ac:dyDescent="0.3">
      <c r="I198" s="7" t="str">
        <f t="shared" si="3"/>
        <v/>
      </c>
    </row>
    <row r="199" spans="9:9" x14ac:dyDescent="0.3">
      <c r="I199" s="7" t="str">
        <f t="shared" si="3"/>
        <v/>
      </c>
    </row>
    <row r="200" spans="9:9" x14ac:dyDescent="0.3">
      <c r="I200" s="7" t="str">
        <f t="shared" si="3"/>
        <v/>
      </c>
    </row>
  </sheetData>
  <phoneticPr fontId="1" type="noConversion"/>
  <conditionalFormatting sqref="C2:C200">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02C90-702A-40E3-8EA5-1027C0AA17D0}">
  <dimension ref="A1:F400"/>
  <sheetViews>
    <sheetView workbookViewId="0">
      <pane xSplit="1" ySplit="1" topLeftCell="B2" activePane="bottomRight" state="frozen"/>
      <selection pane="topRight" activeCell="B1" sqref="B1"/>
      <selection pane="bottomLeft" activeCell="A2" sqref="A2"/>
      <selection pane="bottomRight" activeCell="F1" sqref="F1"/>
    </sheetView>
  </sheetViews>
  <sheetFormatPr defaultRowHeight="16.5" x14ac:dyDescent="0.3"/>
  <cols>
    <col min="1" max="1" width="41.5" style="17" customWidth="1"/>
    <col min="2" max="2" width="0.875" style="23" customWidth="1"/>
    <col min="3" max="3" width="67.25" style="17" customWidth="1"/>
    <col min="4" max="4" width="17.25" style="16" customWidth="1"/>
    <col min="5" max="5" width="17.25" customWidth="1"/>
    <col min="6" max="6" width="9" style="6"/>
  </cols>
  <sheetData>
    <row r="1" spans="1:6" s="14" customFormat="1" ht="17.25" thickBot="1" x14ac:dyDescent="0.35">
      <c r="A1" s="15" t="s">
        <v>26</v>
      </c>
      <c r="B1" s="21" t="s">
        <v>5</v>
      </c>
      <c r="C1" s="15" t="s">
        <v>40</v>
      </c>
      <c r="D1" s="15" t="s">
        <v>41</v>
      </c>
      <c r="E1" s="13" t="s">
        <v>42</v>
      </c>
      <c r="F1" s="13" t="s">
        <v>39</v>
      </c>
    </row>
    <row r="2" spans="1:6" ht="33.75" thickTop="1" x14ac:dyDescent="0.3">
      <c r="A2" s="17" t="s">
        <v>83</v>
      </c>
      <c r="B2" s="26" t="s">
        <v>84</v>
      </c>
      <c r="C2" s="17" t="s">
        <v>85</v>
      </c>
      <c r="D2" s="16" t="s">
        <v>86</v>
      </c>
      <c r="E2" s="12">
        <v>45687.857083333336</v>
      </c>
      <c r="F2" s="7" t="str">
        <f>IF(ISBLANK($B2),"",HYPERLINK($B2,"▶"))</f>
        <v>▶</v>
      </c>
    </row>
    <row r="3" spans="1:6" ht="33" x14ac:dyDescent="0.3">
      <c r="A3" s="17" t="s">
        <v>87</v>
      </c>
      <c r="B3" s="23" t="s">
        <v>88</v>
      </c>
      <c r="C3" s="17" t="s">
        <v>89</v>
      </c>
      <c r="D3" s="16" t="s">
        <v>90</v>
      </c>
      <c r="E3" s="12">
        <v>45687.840405092589</v>
      </c>
      <c r="F3" s="7" t="str">
        <f t="shared" ref="F3:F66" si="0">IF(ISBLANK($B3),"",HYPERLINK($B3,"▶"))</f>
        <v>▶</v>
      </c>
    </row>
    <row r="4" spans="1:6" ht="33" x14ac:dyDescent="0.3">
      <c r="A4" s="17" t="s">
        <v>91</v>
      </c>
      <c r="B4" s="26" t="s">
        <v>92</v>
      </c>
      <c r="C4" s="17" t="s">
        <v>93</v>
      </c>
      <c r="D4" s="16" t="s">
        <v>94</v>
      </c>
      <c r="E4" s="12">
        <v>45687.829953703702</v>
      </c>
      <c r="F4" s="7" t="str">
        <f t="shared" si="0"/>
        <v>▶</v>
      </c>
    </row>
    <row r="5" spans="1:6" ht="33" x14ac:dyDescent="0.3">
      <c r="A5" s="17" t="s">
        <v>95</v>
      </c>
      <c r="B5" s="23" t="s">
        <v>96</v>
      </c>
      <c r="C5" s="17" t="s">
        <v>97</v>
      </c>
      <c r="D5" s="16" t="s">
        <v>94</v>
      </c>
      <c r="E5" s="12">
        <v>45687.821620370371</v>
      </c>
      <c r="F5" s="7" t="str">
        <f t="shared" si="0"/>
        <v>▶</v>
      </c>
    </row>
    <row r="6" spans="1:6" ht="33" x14ac:dyDescent="0.3">
      <c r="A6" s="17" t="s">
        <v>98</v>
      </c>
      <c r="B6" s="23" t="s">
        <v>99</v>
      </c>
      <c r="C6" s="17" t="s">
        <v>100</v>
      </c>
      <c r="D6" s="16" t="s">
        <v>94</v>
      </c>
      <c r="E6" s="12">
        <v>45687.809120370373</v>
      </c>
      <c r="F6" s="7" t="str">
        <f t="shared" si="0"/>
        <v>▶</v>
      </c>
    </row>
    <row r="7" spans="1:6" ht="33" x14ac:dyDescent="0.3">
      <c r="A7" s="17" t="s">
        <v>101</v>
      </c>
      <c r="B7" s="23" t="s">
        <v>102</v>
      </c>
      <c r="C7" s="17" t="s">
        <v>103</v>
      </c>
      <c r="D7" s="16" t="s">
        <v>104</v>
      </c>
      <c r="E7" s="12">
        <v>45687.798032407409</v>
      </c>
      <c r="F7" s="7" t="str">
        <f t="shared" si="0"/>
        <v>▶</v>
      </c>
    </row>
    <row r="8" spans="1:6" ht="33" x14ac:dyDescent="0.3">
      <c r="A8" s="17" t="s">
        <v>105</v>
      </c>
      <c r="B8" s="23" t="s">
        <v>106</v>
      </c>
      <c r="C8" s="17" t="s">
        <v>107</v>
      </c>
      <c r="D8" s="16" t="s">
        <v>108</v>
      </c>
      <c r="E8" s="12">
        <v>45687.765451388892</v>
      </c>
      <c r="F8" s="7" t="str">
        <f t="shared" si="0"/>
        <v>▶</v>
      </c>
    </row>
    <row r="9" spans="1:6" ht="33" x14ac:dyDescent="0.3">
      <c r="A9" s="18" t="s">
        <v>109</v>
      </c>
      <c r="B9" s="23" t="s">
        <v>110</v>
      </c>
      <c r="C9" s="17" t="s">
        <v>111</v>
      </c>
      <c r="D9" s="16" t="s">
        <v>108</v>
      </c>
      <c r="E9" s="12">
        <v>45687.756377314814</v>
      </c>
      <c r="F9" s="7" t="str">
        <f t="shared" si="0"/>
        <v>▶</v>
      </c>
    </row>
    <row r="10" spans="1:6" ht="33" x14ac:dyDescent="0.3">
      <c r="A10" s="18" t="s">
        <v>112</v>
      </c>
      <c r="B10" s="23" t="s">
        <v>113</v>
      </c>
      <c r="C10" s="17" t="s">
        <v>114</v>
      </c>
      <c r="D10" s="16" t="s">
        <v>90</v>
      </c>
      <c r="E10" s="12">
        <v>45687.756354166668</v>
      </c>
      <c r="F10" s="7" t="str">
        <f t="shared" si="0"/>
        <v>▶</v>
      </c>
    </row>
    <row r="11" spans="1:6" ht="33" x14ac:dyDescent="0.3">
      <c r="A11" s="18" t="s">
        <v>115</v>
      </c>
      <c r="B11" s="23" t="s">
        <v>116</v>
      </c>
      <c r="C11" s="17" t="s">
        <v>117</v>
      </c>
      <c r="D11" s="16" t="s">
        <v>108</v>
      </c>
      <c r="E11" s="12">
        <v>45687.756354166668</v>
      </c>
      <c r="F11" s="7" t="str">
        <f t="shared" si="0"/>
        <v>▶</v>
      </c>
    </row>
    <row r="12" spans="1:6" ht="33" x14ac:dyDescent="0.3">
      <c r="A12" s="18" t="s">
        <v>118</v>
      </c>
      <c r="B12" s="23" t="s">
        <v>119</v>
      </c>
      <c r="C12" s="17" t="s">
        <v>120</v>
      </c>
      <c r="D12" s="16" t="s">
        <v>90</v>
      </c>
      <c r="E12" s="12">
        <v>45687.755752314813</v>
      </c>
      <c r="F12" s="7" t="str">
        <f t="shared" si="0"/>
        <v>▶</v>
      </c>
    </row>
    <row r="13" spans="1:6" ht="33" x14ac:dyDescent="0.3">
      <c r="A13" s="17" t="s">
        <v>121</v>
      </c>
      <c r="B13" s="23" t="s">
        <v>122</v>
      </c>
      <c r="C13" s="17" t="s">
        <v>123</v>
      </c>
      <c r="D13" s="16" t="s">
        <v>108</v>
      </c>
      <c r="E13" s="12">
        <v>45687.75571759259</v>
      </c>
      <c r="F13" s="7" t="str">
        <f t="shared" si="0"/>
        <v>▶</v>
      </c>
    </row>
    <row r="14" spans="1:6" ht="33" x14ac:dyDescent="0.3">
      <c r="A14" s="18" t="s">
        <v>124</v>
      </c>
      <c r="B14" s="23" t="s">
        <v>125</v>
      </c>
      <c r="C14" s="17" t="s">
        <v>126</v>
      </c>
      <c r="D14" s="16" t="s">
        <v>90</v>
      </c>
      <c r="E14" s="12">
        <v>45687.754965277774</v>
      </c>
      <c r="F14" s="7" t="str">
        <f t="shared" si="0"/>
        <v>▶</v>
      </c>
    </row>
    <row r="15" spans="1:6" ht="33" x14ac:dyDescent="0.3">
      <c r="A15" s="18" t="s">
        <v>127</v>
      </c>
      <c r="B15" s="23" t="s">
        <v>128</v>
      </c>
      <c r="C15" s="17" t="s">
        <v>129</v>
      </c>
      <c r="D15" s="16" t="s">
        <v>90</v>
      </c>
      <c r="E15" s="12">
        <v>45687.75439814815</v>
      </c>
      <c r="F15" s="7" t="str">
        <f t="shared" si="0"/>
        <v>▶</v>
      </c>
    </row>
    <row r="16" spans="1:6" ht="33" x14ac:dyDescent="0.3">
      <c r="A16" s="17" t="s">
        <v>130</v>
      </c>
      <c r="B16" s="23" t="s">
        <v>131</v>
      </c>
      <c r="C16" s="17" t="s">
        <v>132</v>
      </c>
      <c r="D16" s="16" t="s">
        <v>90</v>
      </c>
      <c r="E16" s="12">
        <v>45687.744571759256</v>
      </c>
      <c r="F16" s="7" t="str">
        <f t="shared" si="0"/>
        <v>▶</v>
      </c>
    </row>
    <row r="17" spans="1:6" ht="33" x14ac:dyDescent="0.3">
      <c r="A17" s="18" t="s">
        <v>133</v>
      </c>
      <c r="B17" s="23" t="s">
        <v>134</v>
      </c>
      <c r="C17" s="17" t="s">
        <v>135</v>
      </c>
      <c r="D17" s="16" t="s">
        <v>136</v>
      </c>
      <c r="E17" s="12">
        <v>45687.737615740742</v>
      </c>
      <c r="F17" s="7" t="str">
        <f t="shared" si="0"/>
        <v>▶</v>
      </c>
    </row>
    <row r="18" spans="1:6" ht="33" x14ac:dyDescent="0.3">
      <c r="A18" s="17" t="s">
        <v>137</v>
      </c>
      <c r="B18" s="23" t="s">
        <v>138</v>
      </c>
      <c r="C18" s="17" t="s">
        <v>139</v>
      </c>
      <c r="D18" s="16" t="s">
        <v>136</v>
      </c>
      <c r="E18" s="12">
        <v>45687.736921296295</v>
      </c>
      <c r="F18" s="7" t="str">
        <f t="shared" si="0"/>
        <v>▶</v>
      </c>
    </row>
    <row r="19" spans="1:6" ht="33" x14ac:dyDescent="0.3">
      <c r="A19" s="18" t="s">
        <v>140</v>
      </c>
      <c r="B19" s="23" t="s">
        <v>141</v>
      </c>
      <c r="C19" s="17" t="s">
        <v>142</v>
      </c>
      <c r="D19" s="16" t="s">
        <v>136</v>
      </c>
      <c r="E19" s="12">
        <v>45687.734861111108</v>
      </c>
      <c r="F19" s="7" t="str">
        <f t="shared" si="0"/>
        <v>▶</v>
      </c>
    </row>
    <row r="20" spans="1:6" ht="33" x14ac:dyDescent="0.3">
      <c r="A20" s="18" t="s">
        <v>143</v>
      </c>
      <c r="B20" s="23" t="s">
        <v>144</v>
      </c>
      <c r="C20" s="17" t="s">
        <v>145</v>
      </c>
      <c r="D20" s="16" t="s">
        <v>136</v>
      </c>
      <c r="E20" s="12">
        <v>45687.7341087963</v>
      </c>
      <c r="F20" s="7" t="str">
        <f t="shared" si="0"/>
        <v>▶</v>
      </c>
    </row>
    <row r="21" spans="1:6" ht="33" x14ac:dyDescent="0.3">
      <c r="A21" s="17" t="s">
        <v>146</v>
      </c>
      <c r="B21" s="23" t="s">
        <v>147</v>
      </c>
      <c r="C21" s="17" t="s">
        <v>148</v>
      </c>
      <c r="D21" s="16" t="s">
        <v>104</v>
      </c>
      <c r="E21" s="12">
        <v>45687.729456018518</v>
      </c>
      <c r="F21" s="7" t="str">
        <f t="shared" si="0"/>
        <v>▶</v>
      </c>
    </row>
    <row r="22" spans="1:6" ht="33" x14ac:dyDescent="0.3">
      <c r="A22" s="18" t="s">
        <v>149</v>
      </c>
      <c r="B22" s="23" t="s">
        <v>150</v>
      </c>
      <c r="C22" s="17" t="s">
        <v>151</v>
      </c>
      <c r="D22" s="16" t="s">
        <v>104</v>
      </c>
      <c r="E22" s="12">
        <v>45687.729398148149</v>
      </c>
      <c r="F22" s="7" t="str">
        <f t="shared" si="0"/>
        <v>▶</v>
      </c>
    </row>
    <row r="23" spans="1:6" ht="33" x14ac:dyDescent="0.3">
      <c r="A23" s="17" t="s">
        <v>152</v>
      </c>
      <c r="B23" s="23" t="s">
        <v>153</v>
      </c>
      <c r="C23" s="17" t="s">
        <v>154</v>
      </c>
      <c r="D23" s="16" t="s">
        <v>104</v>
      </c>
      <c r="E23" s="12">
        <v>45687.729363425926</v>
      </c>
      <c r="F23" s="7" t="str">
        <f t="shared" si="0"/>
        <v>▶</v>
      </c>
    </row>
    <row r="24" spans="1:6" ht="33" x14ac:dyDescent="0.3">
      <c r="A24" s="17" t="s">
        <v>155</v>
      </c>
      <c r="B24" s="23" t="s">
        <v>156</v>
      </c>
      <c r="C24" s="17" t="s">
        <v>157</v>
      </c>
      <c r="D24" s="16" t="s">
        <v>158</v>
      </c>
      <c r="E24" s="12">
        <v>45687.722997685189</v>
      </c>
      <c r="F24" s="7" t="str">
        <f t="shared" si="0"/>
        <v>▶</v>
      </c>
    </row>
    <row r="25" spans="1:6" ht="33" x14ac:dyDescent="0.3">
      <c r="A25" s="17" t="s">
        <v>159</v>
      </c>
      <c r="B25" s="23" t="s">
        <v>160</v>
      </c>
      <c r="C25" s="17" t="s">
        <v>161</v>
      </c>
      <c r="D25" s="16" t="s">
        <v>158</v>
      </c>
      <c r="E25" s="12">
        <v>45687.70921296296</v>
      </c>
      <c r="F25" s="7" t="str">
        <f t="shared" si="0"/>
        <v>▶</v>
      </c>
    </row>
    <row r="26" spans="1:6" ht="33" x14ac:dyDescent="0.3">
      <c r="A26" s="17" t="s">
        <v>162</v>
      </c>
      <c r="B26" s="23" t="s">
        <v>163</v>
      </c>
      <c r="C26" s="17" t="s">
        <v>164</v>
      </c>
      <c r="D26" s="16" t="s">
        <v>165</v>
      </c>
      <c r="E26" s="12">
        <v>45687.706932870373</v>
      </c>
      <c r="F26" s="7" t="str">
        <f t="shared" si="0"/>
        <v>▶</v>
      </c>
    </row>
    <row r="27" spans="1:6" ht="33" x14ac:dyDescent="0.3">
      <c r="A27" s="17" t="s">
        <v>166</v>
      </c>
      <c r="B27" s="23" t="s">
        <v>167</v>
      </c>
      <c r="C27" s="17" t="s">
        <v>168</v>
      </c>
      <c r="D27" s="16" t="s">
        <v>169</v>
      </c>
      <c r="E27" s="12">
        <v>45687.701388888891</v>
      </c>
      <c r="F27" s="7" t="str">
        <f t="shared" si="0"/>
        <v>▶</v>
      </c>
    </row>
    <row r="28" spans="1:6" ht="33" x14ac:dyDescent="0.3">
      <c r="A28" s="17" t="s">
        <v>170</v>
      </c>
      <c r="B28" s="23" t="s">
        <v>171</v>
      </c>
      <c r="C28" s="17" t="s">
        <v>172</v>
      </c>
      <c r="D28" s="16" t="s">
        <v>169</v>
      </c>
      <c r="E28" s="12">
        <v>45687.697314814817</v>
      </c>
      <c r="F28" s="7" t="str">
        <f t="shared" si="0"/>
        <v>▶</v>
      </c>
    </row>
    <row r="29" spans="1:6" ht="33" x14ac:dyDescent="0.3">
      <c r="A29" s="17" t="s">
        <v>173</v>
      </c>
      <c r="B29" s="23" t="s">
        <v>174</v>
      </c>
      <c r="C29" s="17" t="s">
        <v>175</v>
      </c>
      <c r="D29" s="16" t="s">
        <v>176</v>
      </c>
      <c r="E29" s="12">
        <v>45687.690416666665</v>
      </c>
      <c r="F29" s="7" t="str">
        <f t="shared" si="0"/>
        <v>▶</v>
      </c>
    </row>
    <row r="30" spans="1:6" ht="33" x14ac:dyDescent="0.3">
      <c r="A30" s="17" t="s">
        <v>177</v>
      </c>
      <c r="B30" s="23" t="s">
        <v>178</v>
      </c>
      <c r="C30" s="17" t="s">
        <v>179</v>
      </c>
      <c r="D30" s="16" t="s">
        <v>158</v>
      </c>
      <c r="E30" s="12">
        <v>45687.673738425925</v>
      </c>
      <c r="F30" s="7" t="str">
        <f t="shared" si="0"/>
        <v>▶</v>
      </c>
    </row>
    <row r="31" spans="1:6" ht="33" x14ac:dyDescent="0.3">
      <c r="A31" s="17" t="s">
        <v>180</v>
      </c>
      <c r="B31" s="23" t="s">
        <v>181</v>
      </c>
      <c r="C31" s="17" t="s">
        <v>182</v>
      </c>
      <c r="D31" s="16" t="s">
        <v>183</v>
      </c>
      <c r="E31" s="12">
        <v>45687.666817129626</v>
      </c>
      <c r="F31" s="7" t="str">
        <f t="shared" si="0"/>
        <v>▶</v>
      </c>
    </row>
    <row r="32" spans="1:6" ht="33" x14ac:dyDescent="0.3">
      <c r="A32" s="17" t="s">
        <v>184</v>
      </c>
      <c r="B32" s="23" t="s">
        <v>185</v>
      </c>
      <c r="C32" s="17" t="s">
        <v>186</v>
      </c>
      <c r="D32" s="16" t="s">
        <v>187</v>
      </c>
      <c r="E32" s="12">
        <v>45687.666666666664</v>
      </c>
      <c r="F32" s="7" t="str">
        <f t="shared" si="0"/>
        <v>▶</v>
      </c>
    </row>
    <row r="33" spans="1:6" ht="33" x14ac:dyDescent="0.3">
      <c r="A33" s="17" t="s">
        <v>188</v>
      </c>
      <c r="B33" s="23" t="s">
        <v>189</v>
      </c>
      <c r="C33" s="17" t="s">
        <v>190</v>
      </c>
      <c r="D33" s="16" t="s">
        <v>169</v>
      </c>
      <c r="E33" s="12">
        <v>45687.6487037037</v>
      </c>
      <c r="F33" s="7" t="str">
        <f t="shared" si="0"/>
        <v>▶</v>
      </c>
    </row>
    <row r="34" spans="1:6" ht="33" x14ac:dyDescent="0.3">
      <c r="A34" s="17" t="s">
        <v>191</v>
      </c>
      <c r="B34" s="23" t="s">
        <v>192</v>
      </c>
      <c r="C34" s="17" t="s">
        <v>193</v>
      </c>
      <c r="D34" s="16" t="s">
        <v>158</v>
      </c>
      <c r="E34" s="12">
        <v>45687.642476851855</v>
      </c>
      <c r="F34" s="7" t="str">
        <f t="shared" si="0"/>
        <v>▶</v>
      </c>
    </row>
    <row r="35" spans="1:6" ht="33" x14ac:dyDescent="0.3">
      <c r="A35" s="17" t="s">
        <v>194</v>
      </c>
      <c r="B35" s="23" t="s">
        <v>195</v>
      </c>
      <c r="C35" s="17" t="s">
        <v>196</v>
      </c>
      <c r="D35" s="16" t="s">
        <v>197</v>
      </c>
      <c r="E35" s="12">
        <v>45687.641967592594</v>
      </c>
      <c r="F35" s="7" t="str">
        <f t="shared" si="0"/>
        <v>▶</v>
      </c>
    </row>
    <row r="36" spans="1:6" ht="33" x14ac:dyDescent="0.3">
      <c r="A36" s="17" t="s">
        <v>198</v>
      </c>
      <c r="B36" s="23" t="s">
        <v>199</v>
      </c>
      <c r="C36" s="17" t="s">
        <v>200</v>
      </c>
      <c r="D36" s="16" t="s">
        <v>197</v>
      </c>
      <c r="E36" s="12">
        <v>45687.641504629632</v>
      </c>
      <c r="F36" s="7" t="str">
        <f t="shared" si="0"/>
        <v>▶</v>
      </c>
    </row>
    <row r="37" spans="1:6" ht="33" x14ac:dyDescent="0.3">
      <c r="A37" s="17" t="s">
        <v>201</v>
      </c>
      <c r="B37" s="23" t="s">
        <v>202</v>
      </c>
      <c r="C37" s="17" t="s">
        <v>203</v>
      </c>
      <c r="D37" s="16" t="s">
        <v>136</v>
      </c>
      <c r="E37" s="12">
        <v>45687.625810185185</v>
      </c>
      <c r="F37" s="7" t="str">
        <f t="shared" si="0"/>
        <v>▶</v>
      </c>
    </row>
    <row r="38" spans="1:6" ht="33" x14ac:dyDescent="0.3">
      <c r="A38" s="17" t="s">
        <v>204</v>
      </c>
      <c r="B38" s="23" t="s">
        <v>205</v>
      </c>
      <c r="C38" s="17" t="s">
        <v>206</v>
      </c>
      <c r="D38" s="16" t="s">
        <v>176</v>
      </c>
      <c r="E38" s="12">
        <v>45687.621631944443</v>
      </c>
      <c r="F38" s="7" t="str">
        <f t="shared" si="0"/>
        <v>▶</v>
      </c>
    </row>
    <row r="39" spans="1:6" ht="33" x14ac:dyDescent="0.3">
      <c r="A39" s="18" t="s">
        <v>207</v>
      </c>
      <c r="B39" s="23" t="s">
        <v>208</v>
      </c>
      <c r="C39" s="17" t="s">
        <v>209</v>
      </c>
      <c r="D39" s="16" t="s">
        <v>90</v>
      </c>
      <c r="E39" s="12">
        <v>45687.6175</v>
      </c>
      <c r="F39" s="7" t="str">
        <f t="shared" si="0"/>
        <v>▶</v>
      </c>
    </row>
    <row r="40" spans="1:6" ht="33" x14ac:dyDescent="0.3">
      <c r="A40" s="17" t="s">
        <v>210</v>
      </c>
      <c r="B40" s="23" t="s">
        <v>211</v>
      </c>
      <c r="C40" s="17" t="s">
        <v>212</v>
      </c>
      <c r="D40" s="16" t="s">
        <v>104</v>
      </c>
      <c r="E40" s="12">
        <v>45687.593842592592</v>
      </c>
      <c r="F40" s="7" t="str">
        <f t="shared" si="0"/>
        <v>▶</v>
      </c>
    </row>
    <row r="41" spans="1:6" ht="33" x14ac:dyDescent="0.3">
      <c r="A41" s="17" t="s">
        <v>213</v>
      </c>
      <c r="B41" s="23" t="s">
        <v>214</v>
      </c>
      <c r="C41" s="17" t="s">
        <v>215</v>
      </c>
      <c r="D41" s="16" t="s">
        <v>197</v>
      </c>
      <c r="E41" s="12">
        <v>45687.593310185184</v>
      </c>
      <c r="F41" s="7" t="str">
        <f t="shared" si="0"/>
        <v>▶</v>
      </c>
    </row>
    <row r="42" spans="1:6" ht="33" x14ac:dyDescent="0.3">
      <c r="A42" s="17" t="s">
        <v>216</v>
      </c>
      <c r="B42" s="23" t="s">
        <v>217</v>
      </c>
      <c r="C42" s="17" t="s">
        <v>218</v>
      </c>
      <c r="D42" s="16" t="s">
        <v>104</v>
      </c>
      <c r="E42" s="12">
        <v>45687.593148148146</v>
      </c>
      <c r="F42" s="7" t="str">
        <f t="shared" si="0"/>
        <v>▶</v>
      </c>
    </row>
    <row r="43" spans="1:6" ht="33" x14ac:dyDescent="0.3">
      <c r="A43" s="17" t="s">
        <v>219</v>
      </c>
      <c r="B43" s="23" t="s">
        <v>220</v>
      </c>
      <c r="C43" s="17" t="s">
        <v>221</v>
      </c>
      <c r="D43" s="16" t="s">
        <v>104</v>
      </c>
      <c r="E43" s="12">
        <v>45687.591793981483</v>
      </c>
      <c r="F43" s="7" t="str">
        <f t="shared" si="0"/>
        <v>▶</v>
      </c>
    </row>
    <row r="44" spans="1:6" ht="33" x14ac:dyDescent="0.3">
      <c r="A44" s="17" t="s">
        <v>222</v>
      </c>
      <c r="B44" s="23" t="s">
        <v>223</v>
      </c>
      <c r="C44" s="17" t="s">
        <v>123</v>
      </c>
      <c r="D44" s="16" t="s">
        <v>108</v>
      </c>
      <c r="E44" s="12">
        <v>45687.591122685182</v>
      </c>
      <c r="F44" s="7" t="str">
        <f t="shared" si="0"/>
        <v>▶</v>
      </c>
    </row>
    <row r="45" spans="1:6" ht="33" x14ac:dyDescent="0.3">
      <c r="A45" s="17" t="s">
        <v>224</v>
      </c>
      <c r="B45" s="23" t="s">
        <v>225</v>
      </c>
      <c r="C45" s="17" t="s">
        <v>226</v>
      </c>
      <c r="D45" s="16" t="s">
        <v>104</v>
      </c>
      <c r="E45" s="12">
        <v>45687.591064814813</v>
      </c>
      <c r="F45" s="7" t="str">
        <f t="shared" si="0"/>
        <v>▶</v>
      </c>
    </row>
    <row r="46" spans="1:6" ht="33" x14ac:dyDescent="0.3">
      <c r="A46" s="17" t="s">
        <v>227</v>
      </c>
      <c r="B46" s="23" t="s">
        <v>228</v>
      </c>
      <c r="C46" s="17" t="s">
        <v>229</v>
      </c>
      <c r="D46" s="16" t="s">
        <v>165</v>
      </c>
      <c r="E46" s="12">
        <v>45687.585231481484</v>
      </c>
      <c r="F46" s="7" t="str">
        <f t="shared" si="0"/>
        <v>▶</v>
      </c>
    </row>
    <row r="47" spans="1:6" ht="33" x14ac:dyDescent="0.3">
      <c r="A47" s="17" t="s">
        <v>230</v>
      </c>
      <c r="B47" s="23" t="s">
        <v>231</v>
      </c>
      <c r="C47" s="17" t="s">
        <v>232</v>
      </c>
      <c r="D47" s="16" t="s">
        <v>158</v>
      </c>
      <c r="E47" s="12">
        <v>45687.583495370367</v>
      </c>
      <c r="F47" s="7" t="str">
        <f t="shared" si="0"/>
        <v>▶</v>
      </c>
    </row>
    <row r="48" spans="1:6" ht="33" x14ac:dyDescent="0.3">
      <c r="A48" s="17" t="s">
        <v>233</v>
      </c>
      <c r="B48" s="23" t="s">
        <v>234</v>
      </c>
      <c r="C48" s="17" t="s">
        <v>235</v>
      </c>
      <c r="D48" s="16" t="s">
        <v>158</v>
      </c>
      <c r="E48" s="12">
        <v>45687.581354166665</v>
      </c>
      <c r="F48" s="7" t="str">
        <f t="shared" si="0"/>
        <v>▶</v>
      </c>
    </row>
    <row r="49" spans="1:6" ht="33" x14ac:dyDescent="0.3">
      <c r="A49" s="17" t="s">
        <v>236</v>
      </c>
      <c r="B49" s="23" t="s">
        <v>237</v>
      </c>
      <c r="C49" s="17" t="s">
        <v>238</v>
      </c>
      <c r="D49" s="16" t="s">
        <v>169</v>
      </c>
      <c r="E49" s="12">
        <v>45687.577164351853</v>
      </c>
      <c r="F49" s="7" t="str">
        <f t="shared" si="0"/>
        <v>▶</v>
      </c>
    </row>
    <row r="50" spans="1:6" ht="33" x14ac:dyDescent="0.3">
      <c r="A50" s="17" t="s">
        <v>239</v>
      </c>
      <c r="B50" s="23" t="s">
        <v>240</v>
      </c>
      <c r="C50" s="17" t="s">
        <v>241</v>
      </c>
      <c r="D50" s="16" t="s">
        <v>108</v>
      </c>
      <c r="E50" s="12">
        <v>45687.566851851851</v>
      </c>
      <c r="F50" s="7" t="str">
        <f t="shared" si="0"/>
        <v>▶</v>
      </c>
    </row>
    <row r="51" spans="1:6" ht="33" x14ac:dyDescent="0.3">
      <c r="A51" s="17" t="s">
        <v>242</v>
      </c>
      <c r="B51" s="23" t="s">
        <v>243</v>
      </c>
      <c r="C51" s="17" t="s">
        <v>244</v>
      </c>
      <c r="D51" s="16" t="s">
        <v>176</v>
      </c>
      <c r="E51" s="12">
        <v>45687.563333333332</v>
      </c>
      <c r="F51" s="7" t="str">
        <f t="shared" si="0"/>
        <v>▶</v>
      </c>
    </row>
    <row r="52" spans="1:6" ht="33" x14ac:dyDescent="0.3">
      <c r="A52" s="17" t="s">
        <v>245</v>
      </c>
      <c r="B52" s="23" t="s">
        <v>246</v>
      </c>
      <c r="C52" s="17" t="s">
        <v>117</v>
      </c>
      <c r="D52" s="16" t="s">
        <v>108</v>
      </c>
      <c r="E52" s="12">
        <v>45687.561932870369</v>
      </c>
      <c r="F52" s="7" t="str">
        <f t="shared" si="0"/>
        <v>▶</v>
      </c>
    </row>
    <row r="53" spans="1:6" ht="33" x14ac:dyDescent="0.3">
      <c r="A53" s="17" t="s">
        <v>247</v>
      </c>
      <c r="B53" s="23" t="s">
        <v>248</v>
      </c>
      <c r="C53" s="17" t="s">
        <v>249</v>
      </c>
      <c r="D53" s="16" t="s">
        <v>250</v>
      </c>
      <c r="E53" s="12">
        <v>45687.561921296299</v>
      </c>
      <c r="F53" s="7" t="str">
        <f t="shared" si="0"/>
        <v>▶</v>
      </c>
    </row>
    <row r="54" spans="1:6" ht="33" x14ac:dyDescent="0.3">
      <c r="A54" s="17" t="s">
        <v>251</v>
      </c>
      <c r="B54" s="23" t="s">
        <v>252</v>
      </c>
      <c r="C54" s="17" t="s">
        <v>253</v>
      </c>
      <c r="D54" s="16" t="s">
        <v>108</v>
      </c>
      <c r="E54" s="12">
        <v>45687.559918981482</v>
      </c>
      <c r="F54" s="7" t="str">
        <f t="shared" si="0"/>
        <v>▶</v>
      </c>
    </row>
    <row r="55" spans="1:6" ht="33" x14ac:dyDescent="0.3">
      <c r="A55" s="17" t="s">
        <v>254</v>
      </c>
      <c r="B55" s="23" t="s">
        <v>255</v>
      </c>
      <c r="C55" s="17" t="s">
        <v>256</v>
      </c>
      <c r="D55" s="16" t="s">
        <v>158</v>
      </c>
      <c r="E55" s="12">
        <v>45687.554965277777</v>
      </c>
      <c r="F55" s="7" t="str">
        <f t="shared" si="0"/>
        <v>▶</v>
      </c>
    </row>
    <row r="56" spans="1:6" ht="33" x14ac:dyDescent="0.3">
      <c r="A56" s="17" t="s">
        <v>257</v>
      </c>
      <c r="B56" s="23" t="s">
        <v>258</v>
      </c>
      <c r="C56" s="18" t="s">
        <v>259</v>
      </c>
      <c r="D56" s="16" t="s">
        <v>183</v>
      </c>
      <c r="E56" s="12">
        <v>45687.534872685188</v>
      </c>
      <c r="F56" s="7" t="str">
        <f t="shared" si="0"/>
        <v>▶</v>
      </c>
    </row>
    <row r="57" spans="1:6" ht="33" x14ac:dyDescent="0.3">
      <c r="A57" s="17" t="s">
        <v>260</v>
      </c>
      <c r="B57" s="23" t="s">
        <v>261</v>
      </c>
      <c r="C57" s="17" t="s">
        <v>262</v>
      </c>
      <c r="D57" s="16" t="s">
        <v>158</v>
      </c>
      <c r="E57" s="12">
        <v>45687.500868055555</v>
      </c>
      <c r="F57" s="7" t="str">
        <f t="shared" si="0"/>
        <v>▶</v>
      </c>
    </row>
    <row r="58" spans="1:6" ht="33" x14ac:dyDescent="0.3">
      <c r="A58" s="17" t="s">
        <v>263</v>
      </c>
      <c r="B58" s="23" t="s">
        <v>264</v>
      </c>
      <c r="C58" s="17" t="s">
        <v>265</v>
      </c>
      <c r="D58" s="16" t="s">
        <v>176</v>
      </c>
      <c r="E58" s="12">
        <v>45687.500844907408</v>
      </c>
      <c r="F58" s="7" t="str">
        <f t="shared" si="0"/>
        <v>▶</v>
      </c>
    </row>
    <row r="59" spans="1:6" ht="33" x14ac:dyDescent="0.3">
      <c r="A59" s="17" t="s">
        <v>266</v>
      </c>
      <c r="B59" s="23" t="s">
        <v>267</v>
      </c>
      <c r="C59" s="17" t="s">
        <v>268</v>
      </c>
      <c r="D59" s="16" t="s">
        <v>136</v>
      </c>
      <c r="E59" s="12">
        <v>45687.500844907408</v>
      </c>
      <c r="F59" s="7" t="str">
        <f t="shared" si="0"/>
        <v>▶</v>
      </c>
    </row>
    <row r="60" spans="1:6" ht="33" x14ac:dyDescent="0.3">
      <c r="A60" s="17" t="s">
        <v>269</v>
      </c>
      <c r="B60" s="23" t="s">
        <v>270</v>
      </c>
      <c r="C60" s="17" t="s">
        <v>271</v>
      </c>
      <c r="D60" s="16" t="s">
        <v>158</v>
      </c>
      <c r="E60" s="12">
        <v>45687.500844907408</v>
      </c>
      <c r="F60" s="7" t="str">
        <f t="shared" si="0"/>
        <v>▶</v>
      </c>
    </row>
    <row r="61" spans="1:6" ht="33" x14ac:dyDescent="0.3">
      <c r="A61" s="17" t="s">
        <v>272</v>
      </c>
      <c r="B61" s="23" t="s">
        <v>273</v>
      </c>
      <c r="C61" s="17" t="s">
        <v>274</v>
      </c>
      <c r="D61" s="16" t="s">
        <v>275</v>
      </c>
      <c r="E61" s="12">
        <v>45687.500844907408</v>
      </c>
      <c r="F61" s="7" t="str">
        <f t="shared" si="0"/>
        <v>▶</v>
      </c>
    </row>
    <row r="62" spans="1:6" ht="33" x14ac:dyDescent="0.3">
      <c r="A62" s="17" t="s">
        <v>276</v>
      </c>
      <c r="B62" s="23" t="s">
        <v>277</v>
      </c>
      <c r="C62" s="17" t="s">
        <v>278</v>
      </c>
      <c r="D62" s="16" t="s">
        <v>176</v>
      </c>
      <c r="E62" s="12">
        <v>45687.500810185185</v>
      </c>
      <c r="F62" s="7" t="str">
        <f t="shared" si="0"/>
        <v>▶</v>
      </c>
    </row>
    <row r="63" spans="1:6" ht="33" x14ac:dyDescent="0.3">
      <c r="A63" s="17" t="s">
        <v>279</v>
      </c>
      <c r="B63" s="23" t="s">
        <v>280</v>
      </c>
      <c r="C63" s="17" t="s">
        <v>281</v>
      </c>
      <c r="D63" s="16" t="s">
        <v>108</v>
      </c>
      <c r="E63" s="12">
        <v>45687.500810185185</v>
      </c>
      <c r="F63" s="7" t="str">
        <f t="shared" si="0"/>
        <v>▶</v>
      </c>
    </row>
    <row r="64" spans="1:6" ht="33" x14ac:dyDescent="0.3">
      <c r="A64" s="17" t="s">
        <v>282</v>
      </c>
      <c r="B64" s="23" t="s">
        <v>283</v>
      </c>
      <c r="C64" s="17" t="s">
        <v>284</v>
      </c>
      <c r="D64" s="16" t="s">
        <v>176</v>
      </c>
      <c r="E64" s="12">
        <v>45687.500787037039</v>
      </c>
      <c r="F64" s="7" t="str">
        <f t="shared" si="0"/>
        <v>▶</v>
      </c>
    </row>
    <row r="65" spans="1:6" ht="33" x14ac:dyDescent="0.3">
      <c r="A65" s="17" t="s">
        <v>285</v>
      </c>
      <c r="B65" s="23" t="s">
        <v>286</v>
      </c>
      <c r="C65" s="17" t="s">
        <v>287</v>
      </c>
      <c r="D65" s="16" t="s">
        <v>136</v>
      </c>
      <c r="E65" s="12">
        <v>45687.500787037039</v>
      </c>
      <c r="F65" s="7" t="str">
        <f t="shared" si="0"/>
        <v>▶</v>
      </c>
    </row>
    <row r="66" spans="1:6" ht="33" x14ac:dyDescent="0.3">
      <c r="A66" s="17" t="s">
        <v>288</v>
      </c>
      <c r="B66" s="23" t="s">
        <v>289</v>
      </c>
      <c r="C66" s="17" t="s">
        <v>290</v>
      </c>
      <c r="D66" s="16" t="s">
        <v>108</v>
      </c>
      <c r="E66" s="12">
        <v>45687.500138888892</v>
      </c>
      <c r="F66" s="7" t="str">
        <f t="shared" si="0"/>
        <v>▶</v>
      </c>
    </row>
    <row r="67" spans="1:6" ht="33" x14ac:dyDescent="0.3">
      <c r="A67" s="17" t="s">
        <v>291</v>
      </c>
      <c r="B67" s="23" t="s">
        <v>292</v>
      </c>
      <c r="C67" s="17" t="s">
        <v>293</v>
      </c>
      <c r="D67" s="16" t="s">
        <v>294</v>
      </c>
      <c r="E67" s="12">
        <v>45687.500092592592</v>
      </c>
      <c r="F67" s="7" t="str">
        <f t="shared" ref="F67:F130" si="1">IF(ISBLANK($B67),"",HYPERLINK($B67,"▶"))</f>
        <v>▶</v>
      </c>
    </row>
    <row r="68" spans="1:6" ht="33" x14ac:dyDescent="0.3">
      <c r="A68" s="17" t="s">
        <v>295</v>
      </c>
      <c r="B68" s="23" t="s">
        <v>296</v>
      </c>
      <c r="C68" s="17" t="s">
        <v>297</v>
      </c>
      <c r="D68" s="16" t="s">
        <v>197</v>
      </c>
      <c r="E68" s="12">
        <v>45687.5</v>
      </c>
      <c r="F68" s="7" t="str">
        <f t="shared" si="1"/>
        <v>▶</v>
      </c>
    </row>
    <row r="69" spans="1:6" ht="33" x14ac:dyDescent="0.3">
      <c r="A69" s="17" t="s">
        <v>298</v>
      </c>
      <c r="B69" s="23" t="s">
        <v>299</v>
      </c>
      <c r="C69" s="17" t="s">
        <v>300</v>
      </c>
      <c r="D69" s="16" t="s">
        <v>250</v>
      </c>
      <c r="E69" s="12">
        <v>45687.5</v>
      </c>
      <c r="F69" s="7" t="str">
        <f t="shared" si="1"/>
        <v>▶</v>
      </c>
    </row>
    <row r="70" spans="1:6" ht="33" x14ac:dyDescent="0.3">
      <c r="A70" s="17" t="s">
        <v>301</v>
      </c>
      <c r="B70" s="23" t="s">
        <v>302</v>
      </c>
      <c r="C70" s="17" t="s">
        <v>303</v>
      </c>
      <c r="D70" s="16" t="s">
        <v>187</v>
      </c>
      <c r="E70" s="12">
        <v>45687.5</v>
      </c>
      <c r="F70" s="7" t="str">
        <f t="shared" si="1"/>
        <v>▶</v>
      </c>
    </row>
    <row r="71" spans="1:6" ht="33" x14ac:dyDescent="0.3">
      <c r="A71" s="17" t="s">
        <v>304</v>
      </c>
      <c r="B71" s="23" t="s">
        <v>305</v>
      </c>
      <c r="C71" s="17" t="s">
        <v>306</v>
      </c>
      <c r="D71" s="16" t="s">
        <v>187</v>
      </c>
      <c r="E71" s="12">
        <v>45687.5</v>
      </c>
      <c r="F71" s="7" t="str">
        <f t="shared" si="1"/>
        <v>▶</v>
      </c>
    </row>
    <row r="72" spans="1:6" ht="33" x14ac:dyDescent="0.3">
      <c r="A72" s="17" t="s">
        <v>307</v>
      </c>
      <c r="B72" s="23" t="s">
        <v>308</v>
      </c>
      <c r="C72" s="17" t="s">
        <v>309</v>
      </c>
      <c r="D72" s="16" t="s">
        <v>169</v>
      </c>
      <c r="E72" s="12">
        <v>45687.5</v>
      </c>
      <c r="F72" s="7" t="str">
        <f t="shared" si="1"/>
        <v>▶</v>
      </c>
    </row>
    <row r="73" spans="1:6" ht="33" x14ac:dyDescent="0.3">
      <c r="A73" s="18" t="s">
        <v>310</v>
      </c>
      <c r="B73" s="23" t="s">
        <v>311</v>
      </c>
      <c r="C73" s="17" t="s">
        <v>312</v>
      </c>
      <c r="D73" s="16" t="s">
        <v>165</v>
      </c>
      <c r="E73" s="12">
        <v>45687.494340277779</v>
      </c>
      <c r="F73" s="7" t="str">
        <f t="shared" si="1"/>
        <v>▶</v>
      </c>
    </row>
    <row r="74" spans="1:6" ht="33" x14ac:dyDescent="0.3">
      <c r="A74" s="17" t="s">
        <v>313</v>
      </c>
      <c r="B74" s="23" t="s">
        <v>314</v>
      </c>
      <c r="C74" s="17" t="s">
        <v>315</v>
      </c>
      <c r="D74" s="16" t="s">
        <v>169</v>
      </c>
      <c r="E74" s="12">
        <v>45687.479328703703</v>
      </c>
      <c r="F74" s="7" t="str">
        <f t="shared" si="1"/>
        <v>▶</v>
      </c>
    </row>
    <row r="75" spans="1:6" ht="33" x14ac:dyDescent="0.3">
      <c r="A75" s="17" t="s">
        <v>316</v>
      </c>
      <c r="B75" s="23" t="s">
        <v>317</v>
      </c>
      <c r="C75" s="17" t="s">
        <v>318</v>
      </c>
      <c r="D75" s="16" t="s">
        <v>176</v>
      </c>
      <c r="E75" s="12">
        <v>45687.47855324074</v>
      </c>
      <c r="F75" s="7" t="str">
        <f t="shared" si="1"/>
        <v>▶</v>
      </c>
    </row>
    <row r="76" spans="1:6" ht="33" x14ac:dyDescent="0.3">
      <c r="A76" s="17" t="s">
        <v>319</v>
      </c>
      <c r="B76" s="23" t="s">
        <v>320</v>
      </c>
      <c r="C76" s="17" t="s">
        <v>321</v>
      </c>
      <c r="D76" s="16" t="s">
        <v>322</v>
      </c>
      <c r="E76" s="12">
        <v>45687.471712962964</v>
      </c>
      <c r="F76" s="7" t="str">
        <f t="shared" si="1"/>
        <v>▶</v>
      </c>
    </row>
    <row r="77" spans="1:6" ht="33" x14ac:dyDescent="0.3">
      <c r="A77" s="17" t="s">
        <v>323</v>
      </c>
      <c r="B77" s="23" t="s">
        <v>324</v>
      </c>
      <c r="C77" s="17" t="s">
        <v>325</v>
      </c>
      <c r="D77" s="16" t="s">
        <v>176</v>
      </c>
      <c r="E77" s="12">
        <v>45687.462581018517</v>
      </c>
      <c r="F77" s="7" t="str">
        <f t="shared" si="1"/>
        <v>▶</v>
      </c>
    </row>
    <row r="78" spans="1:6" ht="33" x14ac:dyDescent="0.3">
      <c r="A78" s="17" t="s">
        <v>326</v>
      </c>
      <c r="B78" s="23" t="s">
        <v>327</v>
      </c>
      <c r="C78" s="17" t="s">
        <v>328</v>
      </c>
      <c r="D78" s="16" t="s">
        <v>158</v>
      </c>
      <c r="E78" s="12">
        <v>45687.460532407407</v>
      </c>
      <c r="F78" s="7" t="str">
        <f t="shared" si="1"/>
        <v>▶</v>
      </c>
    </row>
    <row r="79" spans="1:6" ht="33" x14ac:dyDescent="0.3">
      <c r="A79" s="17" t="s">
        <v>329</v>
      </c>
      <c r="B79" s="23" t="s">
        <v>330</v>
      </c>
      <c r="C79" s="17" t="s">
        <v>331</v>
      </c>
      <c r="D79" s="16" t="s">
        <v>294</v>
      </c>
      <c r="E79" s="12">
        <v>45687.458437499998</v>
      </c>
      <c r="F79" s="7" t="str">
        <f t="shared" si="1"/>
        <v>▶</v>
      </c>
    </row>
    <row r="80" spans="1:6" ht="33" x14ac:dyDescent="0.3">
      <c r="A80" s="17" t="s">
        <v>332</v>
      </c>
      <c r="B80" s="23" t="s">
        <v>333</v>
      </c>
      <c r="C80" s="17" t="s">
        <v>334</v>
      </c>
      <c r="D80" s="16" t="s">
        <v>90</v>
      </c>
      <c r="E80" s="12">
        <v>45687.446666666663</v>
      </c>
      <c r="F80" s="7" t="str">
        <f t="shared" si="1"/>
        <v>▶</v>
      </c>
    </row>
    <row r="81" spans="1:6" ht="33" x14ac:dyDescent="0.3">
      <c r="A81" s="18" t="s">
        <v>335</v>
      </c>
      <c r="B81" s="23" t="s">
        <v>336</v>
      </c>
      <c r="C81" s="17" t="s">
        <v>337</v>
      </c>
      <c r="D81" s="16" t="s">
        <v>322</v>
      </c>
      <c r="E81" s="12">
        <v>45687.437939814816</v>
      </c>
      <c r="F81" s="7" t="str">
        <f t="shared" si="1"/>
        <v>▶</v>
      </c>
    </row>
    <row r="82" spans="1:6" ht="33" x14ac:dyDescent="0.3">
      <c r="A82" s="17" t="s">
        <v>338</v>
      </c>
      <c r="B82" s="23" t="s">
        <v>339</v>
      </c>
      <c r="C82" s="17" t="s">
        <v>340</v>
      </c>
      <c r="D82" s="16" t="s">
        <v>90</v>
      </c>
      <c r="E82" s="12">
        <v>45687.434895833336</v>
      </c>
      <c r="F82" s="7" t="str">
        <f t="shared" si="1"/>
        <v>▶</v>
      </c>
    </row>
    <row r="83" spans="1:6" ht="33" x14ac:dyDescent="0.3">
      <c r="A83" s="17" t="s">
        <v>341</v>
      </c>
      <c r="B83" s="23" t="s">
        <v>342</v>
      </c>
      <c r="C83" s="17" t="s">
        <v>343</v>
      </c>
      <c r="D83" s="16" t="s">
        <v>275</v>
      </c>
      <c r="E83" s="12">
        <v>45687.431331018517</v>
      </c>
      <c r="F83" s="7" t="str">
        <f t="shared" si="1"/>
        <v>▶</v>
      </c>
    </row>
    <row r="84" spans="1:6" ht="33" x14ac:dyDescent="0.3">
      <c r="A84" s="17" t="s">
        <v>344</v>
      </c>
      <c r="B84" s="23" t="s">
        <v>345</v>
      </c>
      <c r="C84" s="17" t="s">
        <v>346</v>
      </c>
      <c r="D84" s="16" t="s">
        <v>90</v>
      </c>
      <c r="E84" s="12">
        <v>45687.425798611112</v>
      </c>
      <c r="F84" s="7" t="str">
        <f t="shared" si="1"/>
        <v>▶</v>
      </c>
    </row>
    <row r="85" spans="1:6" ht="33" x14ac:dyDescent="0.3">
      <c r="A85" s="17" t="s">
        <v>347</v>
      </c>
      <c r="B85" s="23" t="s">
        <v>348</v>
      </c>
      <c r="C85" s="17" t="s">
        <v>349</v>
      </c>
      <c r="D85" s="16" t="s">
        <v>176</v>
      </c>
      <c r="E85" s="12">
        <v>45687.421631944446</v>
      </c>
      <c r="F85" s="7" t="str">
        <f t="shared" si="1"/>
        <v>▶</v>
      </c>
    </row>
    <row r="86" spans="1:6" ht="33" x14ac:dyDescent="0.3">
      <c r="A86" s="17" t="s">
        <v>350</v>
      </c>
      <c r="B86" s="23" t="s">
        <v>351</v>
      </c>
      <c r="C86" s="17" t="s">
        <v>352</v>
      </c>
      <c r="D86" s="16" t="s">
        <v>183</v>
      </c>
      <c r="E86" s="12">
        <v>45687.416805555556</v>
      </c>
      <c r="F86" s="7" t="str">
        <f t="shared" si="1"/>
        <v>▶</v>
      </c>
    </row>
    <row r="87" spans="1:6" ht="33" x14ac:dyDescent="0.3">
      <c r="A87" s="18" t="s">
        <v>353</v>
      </c>
      <c r="B87" s="23" t="s">
        <v>354</v>
      </c>
      <c r="C87" s="17" t="s">
        <v>355</v>
      </c>
      <c r="D87" s="16" t="s">
        <v>356</v>
      </c>
      <c r="E87" s="12">
        <v>45687.413391203707</v>
      </c>
      <c r="F87" s="7" t="str">
        <f t="shared" si="1"/>
        <v>▶</v>
      </c>
    </row>
    <row r="88" spans="1:6" ht="33" x14ac:dyDescent="0.3">
      <c r="A88" s="17" t="s">
        <v>357</v>
      </c>
      <c r="B88" s="23" t="s">
        <v>358</v>
      </c>
      <c r="C88" s="17" t="s">
        <v>359</v>
      </c>
      <c r="D88" s="16" t="s">
        <v>250</v>
      </c>
      <c r="E88" s="12">
        <v>45687.41064814815</v>
      </c>
      <c r="F88" s="7" t="str">
        <f t="shared" si="1"/>
        <v>▶</v>
      </c>
    </row>
    <row r="89" spans="1:6" ht="33" x14ac:dyDescent="0.3">
      <c r="A89" s="17" t="s">
        <v>360</v>
      </c>
      <c r="B89" s="23" t="s">
        <v>361</v>
      </c>
      <c r="C89" s="17" t="s">
        <v>362</v>
      </c>
      <c r="D89" s="16" t="s">
        <v>90</v>
      </c>
      <c r="E89" s="12">
        <v>45687.409826388888</v>
      </c>
      <c r="F89" s="7" t="str">
        <f t="shared" si="1"/>
        <v>▶</v>
      </c>
    </row>
    <row r="90" spans="1:6" ht="33" x14ac:dyDescent="0.3">
      <c r="A90" s="17" t="s">
        <v>363</v>
      </c>
      <c r="B90" s="23" t="s">
        <v>364</v>
      </c>
      <c r="C90" s="17" t="s">
        <v>365</v>
      </c>
      <c r="D90" s="16" t="s">
        <v>322</v>
      </c>
      <c r="E90" s="12">
        <v>45687.406701388885</v>
      </c>
      <c r="F90" s="7" t="str">
        <f t="shared" si="1"/>
        <v>▶</v>
      </c>
    </row>
    <row r="91" spans="1:6" ht="33" x14ac:dyDescent="0.3">
      <c r="A91" s="17" t="s">
        <v>366</v>
      </c>
      <c r="B91" s="23" t="s">
        <v>367</v>
      </c>
      <c r="C91" s="17" t="s">
        <v>368</v>
      </c>
      <c r="D91" s="16" t="s">
        <v>322</v>
      </c>
      <c r="E91" s="12">
        <v>45687.406458333331</v>
      </c>
      <c r="F91" s="7" t="str">
        <f t="shared" si="1"/>
        <v>▶</v>
      </c>
    </row>
    <row r="92" spans="1:6" ht="33" x14ac:dyDescent="0.3">
      <c r="A92" s="17" t="s">
        <v>369</v>
      </c>
      <c r="B92" s="23" t="s">
        <v>370</v>
      </c>
      <c r="C92" s="17" t="s">
        <v>371</v>
      </c>
      <c r="D92" s="16" t="s">
        <v>158</v>
      </c>
      <c r="E92" s="12">
        <v>45687.396666666667</v>
      </c>
      <c r="F92" s="7" t="str">
        <f t="shared" si="1"/>
        <v>▶</v>
      </c>
    </row>
    <row r="93" spans="1:6" ht="33" x14ac:dyDescent="0.3">
      <c r="A93" s="17" t="s">
        <v>372</v>
      </c>
      <c r="B93" s="23" t="s">
        <v>373</v>
      </c>
      <c r="C93" s="18" t="s">
        <v>374</v>
      </c>
      <c r="D93" s="16" t="s">
        <v>165</v>
      </c>
      <c r="E93" s="12">
        <v>45687.395833333336</v>
      </c>
      <c r="F93" s="7" t="str">
        <f t="shared" si="1"/>
        <v>▶</v>
      </c>
    </row>
    <row r="94" spans="1:6" ht="33" x14ac:dyDescent="0.3">
      <c r="A94" s="17" t="s">
        <v>375</v>
      </c>
      <c r="B94" s="23" t="s">
        <v>376</v>
      </c>
      <c r="C94" s="17" t="s">
        <v>377</v>
      </c>
      <c r="D94" s="16" t="s">
        <v>176</v>
      </c>
      <c r="E94" s="12">
        <v>45687.389710648145</v>
      </c>
      <c r="F94" s="7" t="str">
        <f t="shared" si="1"/>
        <v>▶</v>
      </c>
    </row>
    <row r="95" spans="1:6" ht="33" x14ac:dyDescent="0.3">
      <c r="A95" s="17" t="s">
        <v>378</v>
      </c>
      <c r="B95" s="23" t="s">
        <v>379</v>
      </c>
      <c r="C95" s="17" t="s">
        <v>380</v>
      </c>
      <c r="D95" s="16" t="s">
        <v>169</v>
      </c>
      <c r="E95" s="12">
        <v>45687.388275462959</v>
      </c>
      <c r="F95" s="7" t="str">
        <f t="shared" si="1"/>
        <v>▶</v>
      </c>
    </row>
    <row r="96" spans="1:6" ht="33" x14ac:dyDescent="0.3">
      <c r="A96" s="17" t="s">
        <v>381</v>
      </c>
      <c r="B96" s="23" t="s">
        <v>382</v>
      </c>
      <c r="C96" s="17" t="s">
        <v>383</v>
      </c>
      <c r="D96" s="16" t="s">
        <v>86</v>
      </c>
      <c r="E96" s="12">
        <v>45687.38417824074</v>
      </c>
      <c r="F96" s="7" t="str">
        <f t="shared" si="1"/>
        <v>▶</v>
      </c>
    </row>
    <row r="97" spans="1:6" ht="33" x14ac:dyDescent="0.3">
      <c r="A97" s="17" t="s">
        <v>384</v>
      </c>
      <c r="B97" s="23" t="s">
        <v>385</v>
      </c>
      <c r="C97" s="17" t="s">
        <v>386</v>
      </c>
      <c r="D97" s="16" t="s">
        <v>387</v>
      </c>
      <c r="E97" s="12">
        <v>45687.375231481485</v>
      </c>
      <c r="F97" s="7" t="str">
        <f t="shared" si="1"/>
        <v>▶</v>
      </c>
    </row>
    <row r="98" spans="1:6" ht="33" x14ac:dyDescent="0.3">
      <c r="A98" s="17" t="s">
        <v>388</v>
      </c>
      <c r="B98" s="23" t="s">
        <v>389</v>
      </c>
      <c r="C98" s="17" t="s">
        <v>390</v>
      </c>
      <c r="D98" s="16" t="s">
        <v>90</v>
      </c>
      <c r="E98" s="12">
        <v>45687.341122685182</v>
      </c>
      <c r="F98" s="7" t="str">
        <f t="shared" si="1"/>
        <v>▶</v>
      </c>
    </row>
    <row r="99" spans="1:6" ht="33" x14ac:dyDescent="0.3">
      <c r="A99" s="17" t="s">
        <v>391</v>
      </c>
      <c r="B99" s="23" t="s">
        <v>392</v>
      </c>
      <c r="C99" s="17" t="s">
        <v>393</v>
      </c>
      <c r="D99" s="16" t="s">
        <v>165</v>
      </c>
      <c r="E99" s="12">
        <v>45687.340277777781</v>
      </c>
      <c r="F99" s="7" t="str">
        <f t="shared" si="1"/>
        <v>▶</v>
      </c>
    </row>
    <row r="100" spans="1:6" ht="33" x14ac:dyDescent="0.3">
      <c r="A100" s="17" t="s">
        <v>394</v>
      </c>
      <c r="B100" s="23" t="s">
        <v>395</v>
      </c>
      <c r="C100" s="17" t="s">
        <v>396</v>
      </c>
      <c r="D100" s="16" t="s">
        <v>136</v>
      </c>
      <c r="E100" s="12">
        <v>45687.334155092591</v>
      </c>
      <c r="F100" s="7" t="str">
        <f t="shared" si="1"/>
        <v>▶</v>
      </c>
    </row>
    <row r="101" spans="1:6" ht="33" x14ac:dyDescent="0.3">
      <c r="A101" s="17" t="s">
        <v>397</v>
      </c>
      <c r="B101" s="23" t="s">
        <v>398</v>
      </c>
      <c r="C101" s="17" t="s">
        <v>399</v>
      </c>
      <c r="D101" s="16" t="s">
        <v>387</v>
      </c>
      <c r="E101" s="12">
        <v>45687.333541666667</v>
      </c>
      <c r="F101" s="7" t="str">
        <f t="shared" si="1"/>
        <v>▶</v>
      </c>
    </row>
    <row r="102" spans="1:6" ht="33" x14ac:dyDescent="0.3">
      <c r="A102" s="17" t="s">
        <v>400</v>
      </c>
      <c r="B102" s="23" t="s">
        <v>401</v>
      </c>
      <c r="C102" s="17" t="s">
        <v>402</v>
      </c>
      <c r="D102" s="16" t="s">
        <v>275</v>
      </c>
      <c r="E102" s="12">
        <v>45687.333541666667</v>
      </c>
      <c r="F102" s="7" t="str">
        <f t="shared" si="1"/>
        <v>▶</v>
      </c>
    </row>
    <row r="103" spans="1:6" ht="33" x14ac:dyDescent="0.3">
      <c r="A103" s="17" t="s">
        <v>403</v>
      </c>
      <c r="B103" s="23" t="s">
        <v>404</v>
      </c>
      <c r="C103" s="17" t="s">
        <v>405</v>
      </c>
      <c r="D103" s="16" t="s">
        <v>387</v>
      </c>
      <c r="E103" s="12">
        <v>45687.333506944444</v>
      </c>
      <c r="F103" s="7" t="str">
        <f t="shared" si="1"/>
        <v>▶</v>
      </c>
    </row>
    <row r="104" spans="1:6" ht="33" x14ac:dyDescent="0.3">
      <c r="A104" s="17" t="s">
        <v>406</v>
      </c>
      <c r="B104" s="23" t="s">
        <v>407</v>
      </c>
      <c r="C104" s="17" t="s">
        <v>408</v>
      </c>
      <c r="D104" s="16" t="s">
        <v>197</v>
      </c>
      <c r="E104" s="12">
        <v>45687.333333333336</v>
      </c>
      <c r="F104" s="7" t="str">
        <f t="shared" si="1"/>
        <v>▶</v>
      </c>
    </row>
    <row r="105" spans="1:6" ht="33" x14ac:dyDescent="0.3">
      <c r="A105" s="18" t="s">
        <v>409</v>
      </c>
      <c r="B105" s="23" t="s">
        <v>410</v>
      </c>
      <c r="C105" s="17" t="s">
        <v>411</v>
      </c>
      <c r="D105" s="16" t="s">
        <v>197</v>
      </c>
      <c r="E105" s="12">
        <v>45687.333333333336</v>
      </c>
      <c r="F105" s="7" t="str">
        <f t="shared" si="1"/>
        <v>▶</v>
      </c>
    </row>
    <row r="106" spans="1:6" ht="33" x14ac:dyDescent="0.3">
      <c r="A106" s="17" t="s">
        <v>412</v>
      </c>
      <c r="B106" s="23" t="s">
        <v>413</v>
      </c>
      <c r="C106" s="17" t="s">
        <v>414</v>
      </c>
      <c r="D106" s="16" t="s">
        <v>250</v>
      </c>
      <c r="E106" s="12">
        <v>45687.321736111109</v>
      </c>
      <c r="F106" s="7" t="str">
        <f t="shared" si="1"/>
        <v>▶</v>
      </c>
    </row>
    <row r="107" spans="1:6" ht="33" x14ac:dyDescent="0.3">
      <c r="A107" s="17" t="s">
        <v>415</v>
      </c>
      <c r="B107" s="23" t="s">
        <v>416</v>
      </c>
      <c r="C107" s="17" t="s">
        <v>417</v>
      </c>
      <c r="D107" s="16" t="s">
        <v>322</v>
      </c>
      <c r="E107" s="12">
        <v>45687.314131944448</v>
      </c>
      <c r="F107" s="7" t="str">
        <f t="shared" si="1"/>
        <v>▶</v>
      </c>
    </row>
    <row r="108" spans="1:6" ht="33" x14ac:dyDescent="0.3">
      <c r="A108" s="17" t="s">
        <v>418</v>
      </c>
      <c r="B108" s="23" t="s">
        <v>419</v>
      </c>
      <c r="C108" s="17" t="s">
        <v>420</v>
      </c>
      <c r="D108" s="16" t="s">
        <v>90</v>
      </c>
      <c r="E108" s="12">
        <v>45687.30773148148</v>
      </c>
      <c r="F108" s="7" t="str">
        <f t="shared" si="1"/>
        <v>▶</v>
      </c>
    </row>
    <row r="109" spans="1:6" ht="33" x14ac:dyDescent="0.3">
      <c r="A109" s="17" t="s">
        <v>421</v>
      </c>
      <c r="B109" s="23" t="s">
        <v>422</v>
      </c>
      <c r="C109" s="17" t="s">
        <v>423</v>
      </c>
      <c r="D109" s="16" t="s">
        <v>104</v>
      </c>
      <c r="E109" s="12">
        <v>45687.300081018519</v>
      </c>
      <c r="F109" s="7" t="str">
        <f t="shared" si="1"/>
        <v>▶</v>
      </c>
    </row>
    <row r="110" spans="1:6" ht="33" x14ac:dyDescent="0.3">
      <c r="A110" s="17" t="s">
        <v>424</v>
      </c>
      <c r="B110" s="23" t="s">
        <v>425</v>
      </c>
      <c r="C110" s="17" t="s">
        <v>426</v>
      </c>
      <c r="D110" s="16" t="s">
        <v>90</v>
      </c>
      <c r="E110" s="12">
        <v>45687.292500000003</v>
      </c>
      <c r="F110" s="7" t="str">
        <f t="shared" si="1"/>
        <v>▶</v>
      </c>
    </row>
    <row r="111" spans="1:6" ht="33" x14ac:dyDescent="0.3">
      <c r="A111" s="17" t="s">
        <v>427</v>
      </c>
      <c r="B111" s="23" t="s">
        <v>428</v>
      </c>
      <c r="C111" s="17" t="s">
        <v>429</v>
      </c>
      <c r="D111" s="16" t="s">
        <v>275</v>
      </c>
      <c r="E111" s="12">
        <v>45687.291875000003</v>
      </c>
      <c r="F111" s="7" t="str">
        <f t="shared" si="1"/>
        <v>▶</v>
      </c>
    </row>
    <row r="112" spans="1:6" ht="33" x14ac:dyDescent="0.3">
      <c r="A112" s="17" t="s">
        <v>430</v>
      </c>
      <c r="B112" s="23" t="s">
        <v>431</v>
      </c>
      <c r="C112" s="17" t="s">
        <v>432</v>
      </c>
      <c r="D112" s="16" t="s">
        <v>275</v>
      </c>
      <c r="E112" s="12">
        <v>45687.291851851849</v>
      </c>
      <c r="F112" s="7" t="str">
        <f t="shared" si="1"/>
        <v>▶</v>
      </c>
    </row>
    <row r="113" spans="1:6" ht="33" x14ac:dyDescent="0.3">
      <c r="A113" s="17" t="s">
        <v>433</v>
      </c>
      <c r="B113" s="23" t="s">
        <v>434</v>
      </c>
      <c r="C113" s="17" t="s">
        <v>435</v>
      </c>
      <c r="D113" s="16" t="s">
        <v>294</v>
      </c>
      <c r="E113" s="12">
        <v>45687.29178240741</v>
      </c>
      <c r="F113" s="7" t="str">
        <f t="shared" si="1"/>
        <v>▶</v>
      </c>
    </row>
    <row r="114" spans="1:6" ht="33" x14ac:dyDescent="0.3">
      <c r="A114" s="17" t="s">
        <v>436</v>
      </c>
      <c r="B114" s="23" t="s">
        <v>437</v>
      </c>
      <c r="C114" s="17" t="s">
        <v>438</v>
      </c>
      <c r="D114" s="16" t="s">
        <v>197</v>
      </c>
      <c r="E114" s="12">
        <v>45687.28125</v>
      </c>
      <c r="F114" s="7" t="str">
        <f t="shared" si="1"/>
        <v>▶</v>
      </c>
    </row>
    <row r="115" spans="1:6" ht="33" x14ac:dyDescent="0.3">
      <c r="A115" s="17" t="s">
        <v>439</v>
      </c>
      <c r="B115" s="23" t="s">
        <v>440</v>
      </c>
      <c r="C115" s="17" t="s">
        <v>441</v>
      </c>
      <c r="D115" s="16" t="s">
        <v>169</v>
      </c>
      <c r="E115" s="12">
        <v>45687.278564814813</v>
      </c>
      <c r="F115" s="7" t="str">
        <f t="shared" si="1"/>
        <v>▶</v>
      </c>
    </row>
    <row r="116" spans="1:6" ht="33" x14ac:dyDescent="0.3">
      <c r="A116" s="17" t="s">
        <v>442</v>
      </c>
      <c r="B116" s="23" t="s">
        <v>443</v>
      </c>
      <c r="C116" s="17" t="s">
        <v>444</v>
      </c>
      <c r="D116" s="16" t="s">
        <v>445</v>
      </c>
      <c r="E116" s="12">
        <v>45687.276493055557</v>
      </c>
      <c r="F116" s="7" t="str">
        <f t="shared" si="1"/>
        <v>▶</v>
      </c>
    </row>
    <row r="117" spans="1:6" ht="33" x14ac:dyDescent="0.3">
      <c r="A117" s="17" t="s">
        <v>446</v>
      </c>
      <c r="B117" s="23" t="s">
        <v>447</v>
      </c>
      <c r="C117" s="17" t="s">
        <v>448</v>
      </c>
      <c r="D117" s="16" t="s">
        <v>169</v>
      </c>
      <c r="E117" s="12">
        <v>45687.264675925922</v>
      </c>
      <c r="F117" s="7" t="str">
        <f t="shared" si="1"/>
        <v>▶</v>
      </c>
    </row>
    <row r="118" spans="1:6" ht="33" x14ac:dyDescent="0.3">
      <c r="A118" s="17" t="s">
        <v>449</v>
      </c>
      <c r="B118" s="23" t="s">
        <v>450</v>
      </c>
      <c r="C118" s="17" t="s">
        <v>451</v>
      </c>
      <c r="D118" s="16" t="s">
        <v>445</v>
      </c>
      <c r="E118" s="12">
        <v>45687.257638888892</v>
      </c>
      <c r="F118" s="7" t="str">
        <f t="shared" si="1"/>
        <v>▶</v>
      </c>
    </row>
    <row r="119" spans="1:6" ht="33" x14ac:dyDescent="0.3">
      <c r="A119" s="17" t="s">
        <v>452</v>
      </c>
      <c r="B119" s="23" t="s">
        <v>453</v>
      </c>
      <c r="C119" s="17" t="s">
        <v>454</v>
      </c>
      <c r="D119" s="16" t="s">
        <v>158</v>
      </c>
      <c r="E119" s="12">
        <v>45687.257106481484</v>
      </c>
      <c r="F119" s="7" t="str">
        <f t="shared" si="1"/>
        <v>▶</v>
      </c>
    </row>
    <row r="120" spans="1:6" ht="33" x14ac:dyDescent="0.3">
      <c r="A120" s="17" t="s">
        <v>455</v>
      </c>
      <c r="B120" s="23" t="s">
        <v>456</v>
      </c>
      <c r="C120" s="17" t="s">
        <v>457</v>
      </c>
      <c r="D120" s="16" t="s">
        <v>445</v>
      </c>
      <c r="E120" s="12">
        <v>45687.253483796296</v>
      </c>
      <c r="F120" s="7" t="str">
        <f t="shared" si="1"/>
        <v>▶</v>
      </c>
    </row>
    <row r="121" spans="1:6" ht="33" x14ac:dyDescent="0.3">
      <c r="A121" s="17" t="s">
        <v>458</v>
      </c>
      <c r="B121" s="23" t="s">
        <v>459</v>
      </c>
      <c r="C121" s="17" t="s">
        <v>460</v>
      </c>
      <c r="D121" s="16" t="s">
        <v>176</v>
      </c>
      <c r="E121" s="12">
        <v>45687.251423611109</v>
      </c>
      <c r="F121" s="7" t="str">
        <f t="shared" si="1"/>
        <v>▶</v>
      </c>
    </row>
    <row r="122" spans="1:6" ht="33" x14ac:dyDescent="0.3">
      <c r="A122" s="17" t="s">
        <v>461</v>
      </c>
      <c r="B122" s="23" t="s">
        <v>462</v>
      </c>
      <c r="C122" s="17" t="s">
        <v>463</v>
      </c>
      <c r="D122" s="16" t="s">
        <v>176</v>
      </c>
      <c r="E122" s="12">
        <v>45687.250798611109</v>
      </c>
      <c r="F122" s="7" t="str">
        <f t="shared" si="1"/>
        <v>▶</v>
      </c>
    </row>
    <row r="123" spans="1:6" ht="33" x14ac:dyDescent="0.3">
      <c r="A123" s="17" t="s">
        <v>464</v>
      </c>
      <c r="B123" s="23" t="s">
        <v>465</v>
      </c>
      <c r="C123" s="17" t="s">
        <v>466</v>
      </c>
      <c r="D123" s="16" t="s">
        <v>197</v>
      </c>
      <c r="E123" s="12">
        <v>45687.25</v>
      </c>
      <c r="F123" s="7" t="str">
        <f t="shared" si="1"/>
        <v>▶</v>
      </c>
    </row>
    <row r="124" spans="1:6" ht="33" x14ac:dyDescent="0.3">
      <c r="A124" s="17" t="s">
        <v>467</v>
      </c>
      <c r="B124" s="23" t="s">
        <v>468</v>
      </c>
      <c r="C124" s="17" t="s">
        <v>469</v>
      </c>
      <c r="D124" s="16" t="s">
        <v>165</v>
      </c>
      <c r="E124" s="12">
        <v>45687.25</v>
      </c>
      <c r="F124" s="7" t="str">
        <f t="shared" si="1"/>
        <v>▶</v>
      </c>
    </row>
    <row r="125" spans="1:6" ht="33" x14ac:dyDescent="0.3">
      <c r="A125" s="17" t="s">
        <v>470</v>
      </c>
      <c r="B125" s="23" t="s">
        <v>471</v>
      </c>
      <c r="C125" s="17" t="s">
        <v>472</v>
      </c>
      <c r="D125" s="16" t="s">
        <v>356</v>
      </c>
      <c r="E125" s="12">
        <v>45687.240972222222</v>
      </c>
      <c r="F125" s="7" t="str">
        <f t="shared" si="1"/>
        <v>▶</v>
      </c>
    </row>
    <row r="126" spans="1:6" ht="33" x14ac:dyDescent="0.3">
      <c r="A126" s="17" t="s">
        <v>473</v>
      </c>
      <c r="B126" s="23" t="s">
        <v>474</v>
      </c>
      <c r="C126" s="17" t="s">
        <v>475</v>
      </c>
      <c r="D126" s="16" t="s">
        <v>356</v>
      </c>
      <c r="E126" s="12">
        <v>45687.23541666667</v>
      </c>
      <c r="F126" s="7" t="str">
        <f t="shared" si="1"/>
        <v>▶</v>
      </c>
    </row>
    <row r="127" spans="1:6" ht="33" x14ac:dyDescent="0.3">
      <c r="A127" s="17" t="s">
        <v>476</v>
      </c>
      <c r="B127" s="23" t="s">
        <v>477</v>
      </c>
      <c r="C127" s="17" t="s">
        <v>478</v>
      </c>
      <c r="D127" s="16" t="s">
        <v>445</v>
      </c>
      <c r="E127" s="12">
        <v>45687.037777777776</v>
      </c>
      <c r="F127" s="7" t="str">
        <f t="shared" si="1"/>
        <v>▶</v>
      </c>
    </row>
    <row r="128" spans="1: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IF(ISBLANK($B131),"",HYPERLINK($B131,"▶"))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58" si="3">IF(ISBLANK($B195),"",HYPERLINK($B195,"▶"))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row r="201" spans="6:6" x14ac:dyDescent="0.3">
      <c r="F201" s="7" t="str">
        <f t="shared" si="3"/>
        <v/>
      </c>
    </row>
    <row r="202" spans="6:6" x14ac:dyDescent="0.3">
      <c r="F202" s="7" t="str">
        <f t="shared" si="3"/>
        <v/>
      </c>
    </row>
    <row r="203" spans="6:6" x14ac:dyDescent="0.3">
      <c r="F203" s="7" t="str">
        <f t="shared" si="3"/>
        <v/>
      </c>
    </row>
    <row r="204" spans="6:6" x14ac:dyDescent="0.3">
      <c r="F204" s="7" t="str">
        <f t="shared" si="3"/>
        <v/>
      </c>
    </row>
    <row r="205" spans="6:6" x14ac:dyDescent="0.3">
      <c r="F205" s="7" t="str">
        <f t="shared" si="3"/>
        <v/>
      </c>
    </row>
    <row r="206" spans="6:6" x14ac:dyDescent="0.3">
      <c r="F206" s="7" t="str">
        <f t="shared" si="3"/>
        <v/>
      </c>
    </row>
    <row r="207" spans="6:6" x14ac:dyDescent="0.3">
      <c r="F207" s="7" t="str">
        <f t="shared" si="3"/>
        <v/>
      </c>
    </row>
    <row r="208" spans="6:6" x14ac:dyDescent="0.3">
      <c r="F208" s="7" t="str">
        <f t="shared" si="3"/>
        <v/>
      </c>
    </row>
    <row r="209" spans="6:6" x14ac:dyDescent="0.3">
      <c r="F209" s="7" t="str">
        <f t="shared" si="3"/>
        <v/>
      </c>
    </row>
    <row r="210" spans="6:6" x14ac:dyDescent="0.3">
      <c r="F210" s="7" t="str">
        <f t="shared" si="3"/>
        <v/>
      </c>
    </row>
    <row r="211" spans="6:6" x14ac:dyDescent="0.3">
      <c r="F211" s="7" t="str">
        <f t="shared" si="3"/>
        <v/>
      </c>
    </row>
    <row r="212" spans="6:6" x14ac:dyDescent="0.3">
      <c r="F212" s="7" t="str">
        <f t="shared" si="3"/>
        <v/>
      </c>
    </row>
    <row r="213" spans="6:6" x14ac:dyDescent="0.3">
      <c r="F213" s="7" t="str">
        <f t="shared" si="3"/>
        <v/>
      </c>
    </row>
    <row r="214" spans="6:6" x14ac:dyDescent="0.3">
      <c r="F214" s="7" t="str">
        <f t="shared" si="3"/>
        <v/>
      </c>
    </row>
    <row r="215" spans="6:6" x14ac:dyDescent="0.3">
      <c r="F215" s="7" t="str">
        <f t="shared" si="3"/>
        <v/>
      </c>
    </row>
    <row r="216" spans="6:6" x14ac:dyDescent="0.3">
      <c r="F216" s="7" t="str">
        <f t="shared" si="3"/>
        <v/>
      </c>
    </row>
    <row r="217" spans="6:6" x14ac:dyDescent="0.3">
      <c r="F217" s="7" t="str">
        <f t="shared" si="3"/>
        <v/>
      </c>
    </row>
    <row r="218" spans="6:6" x14ac:dyDescent="0.3">
      <c r="F218" s="7" t="str">
        <f t="shared" si="3"/>
        <v/>
      </c>
    </row>
    <row r="219" spans="6:6" x14ac:dyDescent="0.3">
      <c r="F219" s="7" t="str">
        <f t="shared" si="3"/>
        <v/>
      </c>
    </row>
    <row r="220" spans="6:6" x14ac:dyDescent="0.3">
      <c r="F220" s="7" t="str">
        <f t="shared" si="3"/>
        <v/>
      </c>
    </row>
    <row r="221" spans="6:6" x14ac:dyDescent="0.3">
      <c r="F221" s="7" t="str">
        <f t="shared" si="3"/>
        <v/>
      </c>
    </row>
    <row r="222" spans="6:6" x14ac:dyDescent="0.3">
      <c r="F222" s="7" t="str">
        <f t="shared" si="3"/>
        <v/>
      </c>
    </row>
    <row r="223" spans="6:6" x14ac:dyDescent="0.3">
      <c r="F223" s="7" t="str">
        <f t="shared" si="3"/>
        <v/>
      </c>
    </row>
    <row r="224" spans="6:6" x14ac:dyDescent="0.3">
      <c r="F224" s="7" t="str">
        <f t="shared" si="3"/>
        <v/>
      </c>
    </row>
    <row r="225" spans="6:6" x14ac:dyDescent="0.3">
      <c r="F225" s="7" t="str">
        <f t="shared" si="3"/>
        <v/>
      </c>
    </row>
    <row r="226" spans="6:6" x14ac:dyDescent="0.3">
      <c r="F226" s="7" t="str">
        <f t="shared" si="3"/>
        <v/>
      </c>
    </row>
    <row r="227" spans="6:6" x14ac:dyDescent="0.3">
      <c r="F227" s="7" t="str">
        <f t="shared" si="3"/>
        <v/>
      </c>
    </row>
    <row r="228" spans="6:6" x14ac:dyDescent="0.3">
      <c r="F228" s="7" t="str">
        <f t="shared" si="3"/>
        <v/>
      </c>
    </row>
    <row r="229" spans="6:6" x14ac:dyDescent="0.3">
      <c r="F229" s="7" t="str">
        <f t="shared" si="3"/>
        <v/>
      </c>
    </row>
    <row r="230" spans="6:6" x14ac:dyDescent="0.3">
      <c r="F230" s="7" t="str">
        <f t="shared" si="3"/>
        <v/>
      </c>
    </row>
    <row r="231" spans="6:6" x14ac:dyDescent="0.3">
      <c r="F231" s="7" t="str">
        <f t="shared" si="3"/>
        <v/>
      </c>
    </row>
    <row r="232" spans="6:6" x14ac:dyDescent="0.3">
      <c r="F232" s="7" t="str">
        <f t="shared" si="3"/>
        <v/>
      </c>
    </row>
    <row r="233" spans="6:6" x14ac:dyDescent="0.3">
      <c r="F233" s="7" t="str">
        <f t="shared" si="3"/>
        <v/>
      </c>
    </row>
    <row r="234" spans="6:6" x14ac:dyDescent="0.3">
      <c r="F234" s="7" t="str">
        <f t="shared" si="3"/>
        <v/>
      </c>
    </row>
    <row r="235" spans="6:6" x14ac:dyDescent="0.3">
      <c r="F235" s="7" t="str">
        <f t="shared" si="3"/>
        <v/>
      </c>
    </row>
    <row r="236" spans="6:6" x14ac:dyDescent="0.3">
      <c r="F236" s="7" t="str">
        <f t="shared" si="3"/>
        <v/>
      </c>
    </row>
    <row r="237" spans="6:6" x14ac:dyDescent="0.3">
      <c r="F237" s="7" t="str">
        <f t="shared" si="3"/>
        <v/>
      </c>
    </row>
    <row r="238" spans="6:6" x14ac:dyDescent="0.3">
      <c r="F238" s="7" t="str">
        <f t="shared" si="3"/>
        <v/>
      </c>
    </row>
    <row r="239" spans="6:6" x14ac:dyDescent="0.3">
      <c r="F239" s="7" t="str">
        <f t="shared" si="3"/>
        <v/>
      </c>
    </row>
    <row r="240" spans="6:6" x14ac:dyDescent="0.3">
      <c r="F240" s="7" t="str">
        <f t="shared" si="3"/>
        <v/>
      </c>
    </row>
    <row r="241" spans="6:6" x14ac:dyDescent="0.3">
      <c r="F241" s="7" t="str">
        <f t="shared" si="3"/>
        <v/>
      </c>
    </row>
    <row r="242" spans="6:6" x14ac:dyDescent="0.3">
      <c r="F242" s="7" t="str">
        <f t="shared" si="3"/>
        <v/>
      </c>
    </row>
    <row r="243" spans="6:6" x14ac:dyDescent="0.3">
      <c r="F243" s="7" t="str">
        <f t="shared" si="3"/>
        <v/>
      </c>
    </row>
    <row r="244" spans="6:6" x14ac:dyDescent="0.3">
      <c r="F244" s="7" t="str">
        <f t="shared" si="3"/>
        <v/>
      </c>
    </row>
    <row r="245" spans="6:6" x14ac:dyDescent="0.3">
      <c r="F245" s="7" t="str">
        <f t="shared" si="3"/>
        <v/>
      </c>
    </row>
    <row r="246" spans="6:6" x14ac:dyDescent="0.3">
      <c r="F246" s="7" t="str">
        <f t="shared" si="3"/>
        <v/>
      </c>
    </row>
    <row r="247" spans="6:6" x14ac:dyDescent="0.3">
      <c r="F247" s="7" t="str">
        <f t="shared" si="3"/>
        <v/>
      </c>
    </row>
    <row r="248" spans="6:6" x14ac:dyDescent="0.3">
      <c r="F248" s="7" t="str">
        <f t="shared" si="3"/>
        <v/>
      </c>
    </row>
    <row r="249" spans="6:6" x14ac:dyDescent="0.3">
      <c r="F249" s="7" t="str">
        <f t="shared" si="3"/>
        <v/>
      </c>
    </row>
    <row r="250" spans="6:6" x14ac:dyDescent="0.3">
      <c r="F250" s="7" t="str">
        <f t="shared" si="3"/>
        <v/>
      </c>
    </row>
    <row r="251" spans="6:6" x14ac:dyDescent="0.3">
      <c r="F251" s="7" t="str">
        <f t="shared" si="3"/>
        <v/>
      </c>
    </row>
    <row r="252" spans="6:6" x14ac:dyDescent="0.3">
      <c r="F252" s="7" t="str">
        <f t="shared" si="3"/>
        <v/>
      </c>
    </row>
    <row r="253" spans="6:6" x14ac:dyDescent="0.3">
      <c r="F253" s="7" t="str">
        <f t="shared" si="3"/>
        <v/>
      </c>
    </row>
    <row r="254" spans="6:6" x14ac:dyDescent="0.3">
      <c r="F254" s="7" t="str">
        <f t="shared" si="3"/>
        <v/>
      </c>
    </row>
    <row r="255" spans="6:6" x14ac:dyDescent="0.3">
      <c r="F255" s="7" t="str">
        <f t="shared" si="3"/>
        <v/>
      </c>
    </row>
    <row r="256" spans="6:6" x14ac:dyDescent="0.3">
      <c r="F256" s="7" t="str">
        <f t="shared" si="3"/>
        <v/>
      </c>
    </row>
    <row r="257" spans="6:6" x14ac:dyDescent="0.3">
      <c r="F257" s="7" t="str">
        <f t="shared" si="3"/>
        <v/>
      </c>
    </row>
    <row r="258" spans="6:6" x14ac:dyDescent="0.3">
      <c r="F258" s="7" t="str">
        <f t="shared" si="3"/>
        <v/>
      </c>
    </row>
    <row r="259" spans="6:6" x14ac:dyDescent="0.3">
      <c r="F259" s="7" t="str">
        <f t="shared" ref="F259:F322" si="4">IF(ISBLANK($B259),"",HYPERLINK($B259,"▶"))</f>
        <v/>
      </c>
    </row>
    <row r="260" spans="6:6" x14ac:dyDescent="0.3">
      <c r="F260" s="7" t="str">
        <f t="shared" si="4"/>
        <v/>
      </c>
    </row>
    <row r="261" spans="6:6" x14ac:dyDescent="0.3">
      <c r="F261" s="7" t="str">
        <f t="shared" si="4"/>
        <v/>
      </c>
    </row>
    <row r="262" spans="6:6" x14ac:dyDescent="0.3">
      <c r="F262" s="7" t="str">
        <f t="shared" si="4"/>
        <v/>
      </c>
    </row>
    <row r="263" spans="6:6" x14ac:dyDescent="0.3">
      <c r="F263" s="7" t="str">
        <f t="shared" si="4"/>
        <v/>
      </c>
    </row>
    <row r="264" spans="6:6" x14ac:dyDescent="0.3">
      <c r="F264" s="7" t="str">
        <f t="shared" si="4"/>
        <v/>
      </c>
    </row>
    <row r="265" spans="6:6" x14ac:dyDescent="0.3">
      <c r="F265" s="7" t="str">
        <f t="shared" si="4"/>
        <v/>
      </c>
    </row>
    <row r="266" spans="6:6" x14ac:dyDescent="0.3">
      <c r="F266" s="7" t="str">
        <f t="shared" si="4"/>
        <v/>
      </c>
    </row>
    <row r="267" spans="6:6" x14ac:dyDescent="0.3">
      <c r="F267" s="7" t="str">
        <f t="shared" si="4"/>
        <v/>
      </c>
    </row>
    <row r="268" spans="6:6" x14ac:dyDescent="0.3">
      <c r="F268" s="7" t="str">
        <f t="shared" si="4"/>
        <v/>
      </c>
    </row>
    <row r="269" spans="6:6" x14ac:dyDescent="0.3">
      <c r="F269" s="7" t="str">
        <f t="shared" si="4"/>
        <v/>
      </c>
    </row>
    <row r="270" spans="6:6" x14ac:dyDescent="0.3">
      <c r="F270" s="7" t="str">
        <f t="shared" si="4"/>
        <v/>
      </c>
    </row>
    <row r="271" spans="6:6" x14ac:dyDescent="0.3">
      <c r="F271" s="7" t="str">
        <f t="shared" si="4"/>
        <v/>
      </c>
    </row>
    <row r="272" spans="6:6" x14ac:dyDescent="0.3">
      <c r="F272" s="7" t="str">
        <f t="shared" si="4"/>
        <v/>
      </c>
    </row>
    <row r="273" spans="6:6" x14ac:dyDescent="0.3">
      <c r="F273" s="7" t="str">
        <f t="shared" si="4"/>
        <v/>
      </c>
    </row>
    <row r="274" spans="6:6" x14ac:dyDescent="0.3">
      <c r="F274" s="7" t="str">
        <f t="shared" si="4"/>
        <v/>
      </c>
    </row>
    <row r="275" spans="6:6" x14ac:dyDescent="0.3">
      <c r="F275" s="7" t="str">
        <f t="shared" si="4"/>
        <v/>
      </c>
    </row>
    <row r="276" spans="6:6" x14ac:dyDescent="0.3">
      <c r="F276" s="7" t="str">
        <f t="shared" si="4"/>
        <v/>
      </c>
    </row>
    <row r="277" spans="6:6" x14ac:dyDescent="0.3">
      <c r="F277" s="7" t="str">
        <f t="shared" si="4"/>
        <v/>
      </c>
    </row>
    <row r="278" spans="6:6" x14ac:dyDescent="0.3">
      <c r="F278" s="7" t="str">
        <f t="shared" si="4"/>
        <v/>
      </c>
    </row>
    <row r="279" spans="6:6" x14ac:dyDescent="0.3">
      <c r="F279" s="7" t="str">
        <f t="shared" si="4"/>
        <v/>
      </c>
    </row>
    <row r="280" spans="6:6" x14ac:dyDescent="0.3">
      <c r="F280" s="7" t="str">
        <f t="shared" si="4"/>
        <v/>
      </c>
    </row>
    <row r="281" spans="6:6" x14ac:dyDescent="0.3">
      <c r="F281" s="7" t="str">
        <f t="shared" si="4"/>
        <v/>
      </c>
    </row>
    <row r="282" spans="6:6" x14ac:dyDescent="0.3">
      <c r="F282" s="7" t="str">
        <f t="shared" si="4"/>
        <v/>
      </c>
    </row>
    <row r="283" spans="6:6" x14ac:dyDescent="0.3">
      <c r="F283" s="7" t="str">
        <f t="shared" si="4"/>
        <v/>
      </c>
    </row>
    <row r="284" spans="6:6" x14ac:dyDescent="0.3">
      <c r="F284" s="7" t="str">
        <f t="shared" si="4"/>
        <v/>
      </c>
    </row>
    <row r="285" spans="6:6" x14ac:dyDescent="0.3">
      <c r="F285" s="7" t="str">
        <f t="shared" si="4"/>
        <v/>
      </c>
    </row>
    <row r="286" spans="6:6" x14ac:dyDescent="0.3">
      <c r="F286" s="7" t="str">
        <f t="shared" si="4"/>
        <v/>
      </c>
    </row>
    <row r="287" spans="6:6" x14ac:dyDescent="0.3">
      <c r="F287" s="7" t="str">
        <f t="shared" si="4"/>
        <v/>
      </c>
    </row>
    <row r="288" spans="6:6" x14ac:dyDescent="0.3">
      <c r="F288" s="7" t="str">
        <f t="shared" si="4"/>
        <v/>
      </c>
    </row>
    <row r="289" spans="6:6" x14ac:dyDescent="0.3">
      <c r="F289" s="7" t="str">
        <f t="shared" si="4"/>
        <v/>
      </c>
    </row>
    <row r="290" spans="6:6" x14ac:dyDescent="0.3">
      <c r="F290" s="7" t="str">
        <f t="shared" si="4"/>
        <v/>
      </c>
    </row>
    <row r="291" spans="6:6" x14ac:dyDescent="0.3">
      <c r="F291" s="7" t="str">
        <f t="shared" si="4"/>
        <v/>
      </c>
    </row>
    <row r="292" spans="6:6" x14ac:dyDescent="0.3">
      <c r="F292" s="7" t="str">
        <f t="shared" si="4"/>
        <v/>
      </c>
    </row>
    <row r="293" spans="6:6" x14ac:dyDescent="0.3">
      <c r="F293" s="7" t="str">
        <f t="shared" si="4"/>
        <v/>
      </c>
    </row>
    <row r="294" spans="6:6" x14ac:dyDescent="0.3">
      <c r="F294" s="7" t="str">
        <f t="shared" si="4"/>
        <v/>
      </c>
    </row>
    <row r="295" spans="6:6" x14ac:dyDescent="0.3">
      <c r="F295" s="7" t="str">
        <f t="shared" si="4"/>
        <v/>
      </c>
    </row>
    <row r="296" spans="6:6" x14ac:dyDescent="0.3">
      <c r="F296" s="7" t="str">
        <f t="shared" si="4"/>
        <v/>
      </c>
    </row>
    <row r="297" spans="6:6" x14ac:dyDescent="0.3">
      <c r="F297" s="7" t="str">
        <f t="shared" si="4"/>
        <v/>
      </c>
    </row>
    <row r="298" spans="6:6" x14ac:dyDescent="0.3">
      <c r="F298" s="7" t="str">
        <f t="shared" si="4"/>
        <v/>
      </c>
    </row>
    <row r="299" spans="6:6" x14ac:dyDescent="0.3">
      <c r="F299" s="7" t="str">
        <f t="shared" si="4"/>
        <v/>
      </c>
    </row>
    <row r="300" spans="6:6" x14ac:dyDescent="0.3">
      <c r="F300" s="7" t="str">
        <f t="shared" si="4"/>
        <v/>
      </c>
    </row>
    <row r="301" spans="6:6" x14ac:dyDescent="0.3">
      <c r="F301" s="7" t="str">
        <f t="shared" si="4"/>
        <v/>
      </c>
    </row>
    <row r="302" spans="6:6" x14ac:dyDescent="0.3">
      <c r="F302" s="7" t="str">
        <f t="shared" si="4"/>
        <v/>
      </c>
    </row>
    <row r="303" spans="6:6" x14ac:dyDescent="0.3">
      <c r="F303" s="7" t="str">
        <f t="shared" si="4"/>
        <v/>
      </c>
    </row>
    <row r="304" spans="6:6" x14ac:dyDescent="0.3">
      <c r="F304" s="7" t="str">
        <f t="shared" si="4"/>
        <v/>
      </c>
    </row>
    <row r="305" spans="6:6" x14ac:dyDescent="0.3">
      <c r="F305" s="7" t="str">
        <f t="shared" si="4"/>
        <v/>
      </c>
    </row>
    <row r="306" spans="6:6" x14ac:dyDescent="0.3">
      <c r="F306" s="7" t="str">
        <f t="shared" si="4"/>
        <v/>
      </c>
    </row>
    <row r="307" spans="6:6" x14ac:dyDescent="0.3">
      <c r="F307" s="7" t="str">
        <f t="shared" si="4"/>
        <v/>
      </c>
    </row>
    <row r="308" spans="6:6" x14ac:dyDescent="0.3">
      <c r="F308" s="7" t="str">
        <f t="shared" si="4"/>
        <v/>
      </c>
    </row>
    <row r="309" spans="6:6" x14ac:dyDescent="0.3">
      <c r="F309" s="7" t="str">
        <f t="shared" si="4"/>
        <v/>
      </c>
    </row>
    <row r="310" spans="6:6" x14ac:dyDescent="0.3">
      <c r="F310" s="7" t="str">
        <f t="shared" si="4"/>
        <v/>
      </c>
    </row>
    <row r="311" spans="6:6" x14ac:dyDescent="0.3">
      <c r="F311" s="7" t="str">
        <f t="shared" si="4"/>
        <v/>
      </c>
    </row>
    <row r="312" spans="6:6" x14ac:dyDescent="0.3">
      <c r="F312" s="7" t="str">
        <f t="shared" si="4"/>
        <v/>
      </c>
    </row>
    <row r="313" spans="6:6" x14ac:dyDescent="0.3">
      <c r="F313" s="7" t="str">
        <f t="shared" si="4"/>
        <v/>
      </c>
    </row>
    <row r="314" spans="6:6" x14ac:dyDescent="0.3">
      <c r="F314" s="7" t="str">
        <f t="shared" si="4"/>
        <v/>
      </c>
    </row>
    <row r="315" spans="6:6" x14ac:dyDescent="0.3">
      <c r="F315" s="7" t="str">
        <f t="shared" si="4"/>
        <v/>
      </c>
    </row>
    <row r="316" spans="6:6" x14ac:dyDescent="0.3">
      <c r="F316" s="7" t="str">
        <f t="shared" si="4"/>
        <v/>
      </c>
    </row>
    <row r="317" spans="6:6" x14ac:dyDescent="0.3">
      <c r="F317" s="7" t="str">
        <f t="shared" si="4"/>
        <v/>
      </c>
    </row>
    <row r="318" spans="6:6" x14ac:dyDescent="0.3">
      <c r="F318" s="7" t="str">
        <f t="shared" si="4"/>
        <v/>
      </c>
    </row>
    <row r="319" spans="6:6" x14ac:dyDescent="0.3">
      <c r="F319" s="7" t="str">
        <f t="shared" si="4"/>
        <v/>
      </c>
    </row>
    <row r="320" spans="6:6" x14ac:dyDescent="0.3">
      <c r="F320" s="7" t="str">
        <f t="shared" si="4"/>
        <v/>
      </c>
    </row>
    <row r="321" spans="6:6" x14ac:dyDescent="0.3">
      <c r="F321" s="7" t="str">
        <f t="shared" si="4"/>
        <v/>
      </c>
    </row>
    <row r="322" spans="6:6" x14ac:dyDescent="0.3">
      <c r="F322" s="7" t="str">
        <f t="shared" si="4"/>
        <v/>
      </c>
    </row>
    <row r="323" spans="6:6" x14ac:dyDescent="0.3">
      <c r="F323" s="7" t="str">
        <f t="shared" ref="F323:F386" si="5">IF(ISBLANK($B323),"",HYPERLINK($B323,"▶"))</f>
        <v/>
      </c>
    </row>
    <row r="324" spans="6:6" x14ac:dyDescent="0.3">
      <c r="F324" s="7" t="str">
        <f t="shared" si="5"/>
        <v/>
      </c>
    </row>
    <row r="325" spans="6:6" x14ac:dyDescent="0.3">
      <c r="F325" s="7" t="str">
        <f t="shared" si="5"/>
        <v/>
      </c>
    </row>
    <row r="326" spans="6:6" x14ac:dyDescent="0.3">
      <c r="F326" s="7" t="str">
        <f t="shared" si="5"/>
        <v/>
      </c>
    </row>
    <row r="327" spans="6:6" x14ac:dyDescent="0.3">
      <c r="F327" s="7" t="str">
        <f t="shared" si="5"/>
        <v/>
      </c>
    </row>
    <row r="328" spans="6:6" x14ac:dyDescent="0.3">
      <c r="F328" s="7" t="str">
        <f t="shared" si="5"/>
        <v/>
      </c>
    </row>
    <row r="329" spans="6:6" x14ac:dyDescent="0.3">
      <c r="F329" s="7" t="str">
        <f t="shared" si="5"/>
        <v/>
      </c>
    </row>
    <row r="330" spans="6:6" x14ac:dyDescent="0.3">
      <c r="F330" s="7" t="str">
        <f t="shared" si="5"/>
        <v/>
      </c>
    </row>
    <row r="331" spans="6:6" x14ac:dyDescent="0.3">
      <c r="F331" s="7" t="str">
        <f t="shared" si="5"/>
        <v/>
      </c>
    </row>
    <row r="332" spans="6:6" x14ac:dyDescent="0.3">
      <c r="F332" s="7" t="str">
        <f t="shared" si="5"/>
        <v/>
      </c>
    </row>
    <row r="333" spans="6:6" x14ac:dyDescent="0.3">
      <c r="F333" s="7" t="str">
        <f t="shared" si="5"/>
        <v/>
      </c>
    </row>
    <row r="334" spans="6:6" x14ac:dyDescent="0.3">
      <c r="F334" s="7" t="str">
        <f t="shared" si="5"/>
        <v/>
      </c>
    </row>
    <row r="335" spans="6:6" x14ac:dyDescent="0.3">
      <c r="F335" s="7" t="str">
        <f t="shared" si="5"/>
        <v/>
      </c>
    </row>
    <row r="336" spans="6:6" x14ac:dyDescent="0.3">
      <c r="F336" s="7" t="str">
        <f t="shared" si="5"/>
        <v/>
      </c>
    </row>
    <row r="337" spans="6:6" x14ac:dyDescent="0.3">
      <c r="F337" s="7" t="str">
        <f t="shared" si="5"/>
        <v/>
      </c>
    </row>
    <row r="338" spans="6:6" x14ac:dyDescent="0.3">
      <c r="F338" s="7" t="str">
        <f t="shared" si="5"/>
        <v/>
      </c>
    </row>
    <row r="339" spans="6:6" x14ac:dyDescent="0.3">
      <c r="F339" s="7" t="str">
        <f t="shared" si="5"/>
        <v/>
      </c>
    </row>
    <row r="340" spans="6:6" x14ac:dyDescent="0.3">
      <c r="F340" s="7" t="str">
        <f t="shared" si="5"/>
        <v/>
      </c>
    </row>
    <row r="341" spans="6:6" x14ac:dyDescent="0.3">
      <c r="F341" s="7" t="str">
        <f t="shared" si="5"/>
        <v/>
      </c>
    </row>
    <row r="342" spans="6:6" x14ac:dyDescent="0.3">
      <c r="F342" s="7" t="str">
        <f t="shared" si="5"/>
        <v/>
      </c>
    </row>
    <row r="343" spans="6:6" x14ac:dyDescent="0.3">
      <c r="F343" s="7" t="str">
        <f t="shared" si="5"/>
        <v/>
      </c>
    </row>
    <row r="344" spans="6:6" x14ac:dyDescent="0.3">
      <c r="F344" s="7" t="str">
        <f t="shared" si="5"/>
        <v/>
      </c>
    </row>
    <row r="345" spans="6:6" x14ac:dyDescent="0.3">
      <c r="F345" s="7" t="str">
        <f t="shared" si="5"/>
        <v/>
      </c>
    </row>
    <row r="346" spans="6:6" x14ac:dyDescent="0.3">
      <c r="F346" s="7" t="str">
        <f t="shared" si="5"/>
        <v/>
      </c>
    </row>
    <row r="347" spans="6:6" x14ac:dyDescent="0.3">
      <c r="F347" s="7" t="str">
        <f t="shared" si="5"/>
        <v/>
      </c>
    </row>
    <row r="348" spans="6:6" x14ac:dyDescent="0.3">
      <c r="F348" s="7" t="str">
        <f t="shared" si="5"/>
        <v/>
      </c>
    </row>
    <row r="349" spans="6:6" x14ac:dyDescent="0.3">
      <c r="F349" s="7" t="str">
        <f t="shared" si="5"/>
        <v/>
      </c>
    </row>
    <row r="350" spans="6:6" x14ac:dyDescent="0.3">
      <c r="F350" s="7" t="str">
        <f t="shared" si="5"/>
        <v/>
      </c>
    </row>
    <row r="351" spans="6:6" x14ac:dyDescent="0.3">
      <c r="F351" s="7" t="str">
        <f t="shared" si="5"/>
        <v/>
      </c>
    </row>
    <row r="352" spans="6:6" x14ac:dyDescent="0.3">
      <c r="F352" s="7" t="str">
        <f t="shared" si="5"/>
        <v/>
      </c>
    </row>
    <row r="353" spans="6:6" x14ac:dyDescent="0.3">
      <c r="F353" s="7" t="str">
        <f t="shared" si="5"/>
        <v/>
      </c>
    </row>
    <row r="354" spans="6:6" x14ac:dyDescent="0.3">
      <c r="F354" s="7" t="str">
        <f t="shared" si="5"/>
        <v/>
      </c>
    </row>
    <row r="355" spans="6:6" x14ac:dyDescent="0.3">
      <c r="F355" s="7" t="str">
        <f t="shared" si="5"/>
        <v/>
      </c>
    </row>
    <row r="356" spans="6:6" x14ac:dyDescent="0.3">
      <c r="F356" s="7" t="str">
        <f t="shared" si="5"/>
        <v/>
      </c>
    </row>
    <row r="357" spans="6:6" x14ac:dyDescent="0.3">
      <c r="F357" s="7" t="str">
        <f t="shared" si="5"/>
        <v/>
      </c>
    </row>
    <row r="358" spans="6:6" x14ac:dyDescent="0.3">
      <c r="F358" s="7" t="str">
        <f t="shared" si="5"/>
        <v/>
      </c>
    </row>
    <row r="359" spans="6:6" x14ac:dyDescent="0.3">
      <c r="F359" s="7" t="str">
        <f t="shared" si="5"/>
        <v/>
      </c>
    </row>
    <row r="360" spans="6:6" x14ac:dyDescent="0.3">
      <c r="F360" s="7" t="str">
        <f t="shared" si="5"/>
        <v/>
      </c>
    </row>
    <row r="361" spans="6:6" x14ac:dyDescent="0.3">
      <c r="F361" s="7" t="str">
        <f t="shared" si="5"/>
        <v/>
      </c>
    </row>
    <row r="362" spans="6:6" x14ac:dyDescent="0.3">
      <c r="F362" s="7" t="str">
        <f t="shared" si="5"/>
        <v/>
      </c>
    </row>
    <row r="363" spans="6:6" x14ac:dyDescent="0.3">
      <c r="F363" s="7" t="str">
        <f t="shared" si="5"/>
        <v/>
      </c>
    </row>
    <row r="364" spans="6:6" x14ac:dyDescent="0.3">
      <c r="F364" s="7" t="str">
        <f t="shared" si="5"/>
        <v/>
      </c>
    </row>
    <row r="365" spans="6:6" x14ac:dyDescent="0.3">
      <c r="F365" s="7" t="str">
        <f t="shared" si="5"/>
        <v/>
      </c>
    </row>
    <row r="366" spans="6:6" x14ac:dyDescent="0.3">
      <c r="F366" s="7" t="str">
        <f t="shared" si="5"/>
        <v/>
      </c>
    </row>
    <row r="367" spans="6:6" x14ac:dyDescent="0.3">
      <c r="F367" s="7" t="str">
        <f t="shared" si="5"/>
        <v/>
      </c>
    </row>
    <row r="368" spans="6:6" x14ac:dyDescent="0.3">
      <c r="F368" s="7" t="str">
        <f t="shared" si="5"/>
        <v/>
      </c>
    </row>
    <row r="369" spans="6:6" x14ac:dyDescent="0.3">
      <c r="F369" s="7" t="str">
        <f t="shared" si="5"/>
        <v/>
      </c>
    </row>
    <row r="370" spans="6:6" x14ac:dyDescent="0.3">
      <c r="F370" s="7" t="str">
        <f t="shared" si="5"/>
        <v/>
      </c>
    </row>
    <row r="371" spans="6:6" x14ac:dyDescent="0.3">
      <c r="F371" s="7" t="str">
        <f t="shared" si="5"/>
        <v/>
      </c>
    </row>
    <row r="372" spans="6:6" x14ac:dyDescent="0.3">
      <c r="F372" s="7" t="str">
        <f t="shared" si="5"/>
        <v/>
      </c>
    </row>
    <row r="373" spans="6:6" x14ac:dyDescent="0.3">
      <c r="F373" s="7" t="str">
        <f t="shared" si="5"/>
        <v/>
      </c>
    </row>
    <row r="374" spans="6:6" x14ac:dyDescent="0.3">
      <c r="F374" s="7" t="str">
        <f t="shared" si="5"/>
        <v/>
      </c>
    </row>
    <row r="375" spans="6:6" x14ac:dyDescent="0.3">
      <c r="F375" s="7" t="str">
        <f t="shared" si="5"/>
        <v/>
      </c>
    </row>
    <row r="376" spans="6:6" x14ac:dyDescent="0.3">
      <c r="F376" s="7" t="str">
        <f t="shared" si="5"/>
        <v/>
      </c>
    </row>
    <row r="377" spans="6:6" x14ac:dyDescent="0.3">
      <c r="F377" s="7" t="str">
        <f t="shared" si="5"/>
        <v/>
      </c>
    </row>
    <row r="378" spans="6:6" x14ac:dyDescent="0.3">
      <c r="F378" s="7" t="str">
        <f t="shared" si="5"/>
        <v/>
      </c>
    </row>
    <row r="379" spans="6:6" x14ac:dyDescent="0.3">
      <c r="F379" s="7" t="str">
        <f t="shared" si="5"/>
        <v/>
      </c>
    </row>
    <row r="380" spans="6:6" x14ac:dyDescent="0.3">
      <c r="F380" s="7" t="str">
        <f t="shared" si="5"/>
        <v/>
      </c>
    </row>
    <row r="381" spans="6:6" x14ac:dyDescent="0.3">
      <c r="F381" s="7" t="str">
        <f t="shared" si="5"/>
        <v/>
      </c>
    </row>
    <row r="382" spans="6:6" x14ac:dyDescent="0.3">
      <c r="F382" s="7" t="str">
        <f t="shared" si="5"/>
        <v/>
      </c>
    </row>
    <row r="383" spans="6:6" x14ac:dyDescent="0.3">
      <c r="F383" s="7" t="str">
        <f t="shared" si="5"/>
        <v/>
      </c>
    </row>
    <row r="384" spans="6:6" x14ac:dyDescent="0.3">
      <c r="F384" s="7" t="str">
        <f t="shared" si="5"/>
        <v/>
      </c>
    </row>
    <row r="385" spans="6:6" x14ac:dyDescent="0.3">
      <c r="F385" s="7" t="str">
        <f t="shared" si="5"/>
        <v/>
      </c>
    </row>
    <row r="386" spans="6:6" x14ac:dyDescent="0.3">
      <c r="F386" s="7" t="str">
        <f t="shared" si="5"/>
        <v/>
      </c>
    </row>
    <row r="387" spans="6:6" x14ac:dyDescent="0.3">
      <c r="F387" s="7" t="str">
        <f t="shared" ref="F387:F400" si="6">IF(ISBLANK($B387),"",HYPERLINK($B387,"▶"))</f>
        <v/>
      </c>
    </row>
    <row r="388" spans="6:6" x14ac:dyDescent="0.3">
      <c r="F388" s="7" t="str">
        <f t="shared" si="6"/>
        <v/>
      </c>
    </row>
    <row r="389" spans="6:6" x14ac:dyDescent="0.3">
      <c r="F389" s="7" t="str">
        <f t="shared" si="6"/>
        <v/>
      </c>
    </row>
    <row r="390" spans="6:6" x14ac:dyDescent="0.3">
      <c r="F390" s="7" t="str">
        <f t="shared" si="6"/>
        <v/>
      </c>
    </row>
    <row r="391" spans="6:6" x14ac:dyDescent="0.3">
      <c r="F391" s="7" t="str">
        <f t="shared" si="6"/>
        <v/>
      </c>
    </row>
    <row r="392" spans="6:6" x14ac:dyDescent="0.3">
      <c r="F392" s="7" t="str">
        <f t="shared" si="6"/>
        <v/>
      </c>
    </row>
    <row r="393" spans="6:6" x14ac:dyDescent="0.3">
      <c r="F393" s="7" t="str">
        <f t="shared" si="6"/>
        <v/>
      </c>
    </row>
    <row r="394" spans="6:6" x14ac:dyDescent="0.3">
      <c r="F394" s="7" t="str">
        <f t="shared" si="6"/>
        <v/>
      </c>
    </row>
    <row r="395" spans="6:6" x14ac:dyDescent="0.3">
      <c r="F395" s="7" t="str">
        <f t="shared" si="6"/>
        <v/>
      </c>
    </row>
    <row r="396" spans="6:6" x14ac:dyDescent="0.3">
      <c r="F396" s="7" t="str">
        <f t="shared" si="6"/>
        <v/>
      </c>
    </row>
    <row r="397" spans="6:6" x14ac:dyDescent="0.3">
      <c r="F397" s="7" t="str">
        <f t="shared" si="6"/>
        <v/>
      </c>
    </row>
    <row r="398" spans="6:6" x14ac:dyDescent="0.3">
      <c r="F398" s="7" t="str">
        <f t="shared" si="6"/>
        <v/>
      </c>
    </row>
    <row r="399" spans="6:6" x14ac:dyDescent="0.3">
      <c r="F399" s="7" t="str">
        <f t="shared" si="6"/>
        <v/>
      </c>
    </row>
    <row r="400" spans="6:6" x14ac:dyDescent="0.3">
      <c r="F400" s="7" t="str">
        <f t="shared" si="6"/>
        <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260F3-909D-40F3-AFC2-9A3B36658D74}">
  <dimension ref="A1:H200"/>
  <sheetViews>
    <sheetView workbookViewId="0">
      <pane xSplit="3" ySplit="1" topLeftCell="D2" activePane="bottomRight" state="frozen"/>
      <selection pane="topRight" activeCell="E1" sqref="E1"/>
      <selection pane="bottomLeft" activeCell="A2" sqref="A2"/>
      <selection pane="bottomRight" activeCell="H1" sqref="H1"/>
    </sheetView>
  </sheetViews>
  <sheetFormatPr defaultRowHeight="16.5" x14ac:dyDescent="0.3"/>
  <cols>
    <col min="1" max="1" width="5.25" style="2" bestFit="1" customWidth="1"/>
    <col min="2" max="2" width="8.625" style="2" customWidth="1"/>
    <col min="3" max="3" width="25.375" style="20" customWidth="1"/>
    <col min="4" max="4" width="0.875" style="25" customWidth="1"/>
    <col min="5" max="5" width="65.75" style="17" customWidth="1"/>
    <col min="6" max="6" width="19.75" style="2" customWidth="1"/>
    <col min="7" max="7" width="15.625" style="32" customWidth="1"/>
    <col min="8" max="8" width="9" style="6"/>
  </cols>
  <sheetData>
    <row r="1" spans="1:8" s="14" customFormat="1" ht="17.25" thickBot="1" x14ac:dyDescent="0.35">
      <c r="A1" s="13" t="s">
        <v>55</v>
      </c>
      <c r="B1" s="13" t="s">
        <v>56</v>
      </c>
      <c r="C1" s="19" t="s">
        <v>57</v>
      </c>
      <c r="D1" s="21" t="s">
        <v>5</v>
      </c>
      <c r="E1" s="15" t="s">
        <v>52</v>
      </c>
      <c r="F1" s="13" t="s">
        <v>58</v>
      </c>
      <c r="G1" s="13" t="s">
        <v>42</v>
      </c>
      <c r="H1" s="13" t="s">
        <v>39</v>
      </c>
    </row>
    <row r="2" spans="1:8" ht="17.25" thickTop="1" x14ac:dyDescent="0.3">
      <c r="A2" s="2">
        <v>1</v>
      </c>
      <c r="B2" s="2" t="s">
        <v>1250</v>
      </c>
      <c r="C2" s="20" t="s">
        <v>483</v>
      </c>
      <c r="D2" s="25" t="s">
        <v>160</v>
      </c>
      <c r="E2" s="17" t="s">
        <v>159</v>
      </c>
      <c r="F2" s="2" t="s">
        <v>1254</v>
      </c>
      <c r="G2" s="31" t="s">
        <v>1255</v>
      </c>
      <c r="H2" s="7" t="str">
        <f>IF(ISBLANK($D2),"",HYPERLINK($D2,"▶"))</f>
        <v>▶</v>
      </c>
    </row>
    <row r="3" spans="1:8" x14ac:dyDescent="0.3">
      <c r="A3" s="2">
        <v>2</v>
      </c>
      <c r="B3" s="2" t="s">
        <v>1250</v>
      </c>
      <c r="C3" s="20" t="s">
        <v>483</v>
      </c>
      <c r="D3" s="25" t="s">
        <v>1256</v>
      </c>
      <c r="E3" s="17" t="s">
        <v>1257</v>
      </c>
      <c r="F3" s="2" t="s">
        <v>1258</v>
      </c>
      <c r="G3" s="31" t="s">
        <v>1259</v>
      </c>
      <c r="H3" s="7" t="str">
        <f t="shared" ref="H3:H66" si="0">IF(ISBLANK($D3),"",HYPERLINK($D3,"▶"))</f>
        <v>▶</v>
      </c>
    </row>
    <row r="4" spans="1:8" x14ac:dyDescent="0.3">
      <c r="A4" s="2">
        <v>3</v>
      </c>
      <c r="B4" s="2" t="s">
        <v>1250</v>
      </c>
      <c r="C4" s="20" t="s">
        <v>483</v>
      </c>
      <c r="D4" s="25" t="s">
        <v>1260</v>
      </c>
      <c r="E4" s="17" t="s">
        <v>1261</v>
      </c>
      <c r="F4" s="2" t="s">
        <v>1258</v>
      </c>
      <c r="G4" s="31" t="s">
        <v>1262</v>
      </c>
      <c r="H4" s="7" t="str">
        <f t="shared" si="0"/>
        <v>▶</v>
      </c>
    </row>
    <row r="5" spans="1:8" x14ac:dyDescent="0.3">
      <c r="A5" s="2">
        <v>1</v>
      </c>
      <c r="B5" s="2" t="s">
        <v>1250</v>
      </c>
      <c r="C5" s="20" t="s">
        <v>495</v>
      </c>
      <c r="D5" s="25" t="s">
        <v>1347</v>
      </c>
      <c r="E5" s="17" t="s">
        <v>1348</v>
      </c>
      <c r="F5" s="2" t="s">
        <v>1349</v>
      </c>
      <c r="G5" s="31" t="s">
        <v>1350</v>
      </c>
      <c r="H5" s="7" t="str">
        <f t="shared" si="0"/>
        <v>▶</v>
      </c>
    </row>
    <row r="6" spans="1:8" x14ac:dyDescent="0.3">
      <c r="A6" s="2">
        <v>2</v>
      </c>
      <c r="B6" s="2" t="s">
        <v>1250</v>
      </c>
      <c r="C6" s="20" t="s">
        <v>495</v>
      </c>
      <c r="D6" s="25" t="s">
        <v>1351</v>
      </c>
      <c r="E6" s="17" t="s">
        <v>1352</v>
      </c>
      <c r="F6" s="2" t="s">
        <v>1353</v>
      </c>
      <c r="G6" s="31" t="s">
        <v>1354</v>
      </c>
      <c r="H6" s="7" t="str">
        <f t="shared" si="0"/>
        <v>▶</v>
      </c>
    </row>
    <row r="7" spans="1:8" x14ac:dyDescent="0.3">
      <c r="A7" s="2">
        <v>1</v>
      </c>
      <c r="B7" s="2" t="s">
        <v>1250</v>
      </c>
      <c r="C7" s="20" t="s">
        <v>498</v>
      </c>
      <c r="D7" s="25" t="s">
        <v>84</v>
      </c>
      <c r="E7" s="18" t="s">
        <v>83</v>
      </c>
      <c r="F7" s="2" t="s">
        <v>1369</v>
      </c>
      <c r="G7" s="31" t="s">
        <v>1370</v>
      </c>
      <c r="H7" s="7" t="str">
        <f t="shared" si="0"/>
        <v>▶</v>
      </c>
    </row>
    <row r="8" spans="1:8" x14ac:dyDescent="0.3">
      <c r="A8" s="2">
        <v>2</v>
      </c>
      <c r="B8" s="2" t="s">
        <v>1250</v>
      </c>
      <c r="C8" s="20" t="s">
        <v>498</v>
      </c>
      <c r="D8" s="25" t="s">
        <v>1371</v>
      </c>
      <c r="E8" s="17" t="s">
        <v>1372</v>
      </c>
      <c r="F8" s="2" t="s">
        <v>1254</v>
      </c>
      <c r="G8" s="31" t="s">
        <v>1370</v>
      </c>
      <c r="H8" s="7" t="str">
        <f t="shared" si="0"/>
        <v>▶</v>
      </c>
    </row>
    <row r="9" spans="1:8" x14ac:dyDescent="0.3">
      <c r="A9" s="2">
        <v>3</v>
      </c>
      <c r="B9" s="2" t="s">
        <v>1250</v>
      </c>
      <c r="C9" s="20" t="s">
        <v>498</v>
      </c>
      <c r="D9" s="25" t="s">
        <v>1373</v>
      </c>
      <c r="E9" s="18" t="s">
        <v>1374</v>
      </c>
      <c r="F9" s="2" t="s">
        <v>1375</v>
      </c>
      <c r="G9" s="31" t="s">
        <v>1376</v>
      </c>
      <c r="H9" s="7" t="str">
        <f t="shared" si="0"/>
        <v>▶</v>
      </c>
    </row>
    <row r="10" spans="1:8" x14ac:dyDescent="0.3">
      <c r="A10" s="2">
        <v>4</v>
      </c>
      <c r="B10" s="2" t="s">
        <v>1250</v>
      </c>
      <c r="C10" s="20" t="s">
        <v>498</v>
      </c>
      <c r="D10" s="25" t="s">
        <v>185</v>
      </c>
      <c r="E10" s="17" t="s">
        <v>1377</v>
      </c>
      <c r="F10" s="2" t="s">
        <v>1378</v>
      </c>
      <c r="G10" s="31" t="s">
        <v>1379</v>
      </c>
      <c r="H10" s="7" t="str">
        <f t="shared" si="0"/>
        <v>▶</v>
      </c>
    </row>
    <row r="11" spans="1:8" x14ac:dyDescent="0.3">
      <c r="A11" s="2">
        <v>5</v>
      </c>
      <c r="B11" s="2" t="s">
        <v>1250</v>
      </c>
      <c r="C11" s="20" t="s">
        <v>498</v>
      </c>
      <c r="D11" s="25" t="s">
        <v>292</v>
      </c>
      <c r="E11" s="17" t="s">
        <v>291</v>
      </c>
      <c r="F11" s="2" t="s">
        <v>1380</v>
      </c>
      <c r="G11" s="31" t="s">
        <v>1381</v>
      </c>
      <c r="H11" s="7" t="str">
        <f t="shared" si="0"/>
        <v>▶</v>
      </c>
    </row>
    <row r="12" spans="1:8" ht="33" x14ac:dyDescent="0.3">
      <c r="A12" s="2">
        <v>6</v>
      </c>
      <c r="B12" s="2" t="s">
        <v>1250</v>
      </c>
      <c r="C12" s="20" t="s">
        <v>498</v>
      </c>
      <c r="D12" s="25" t="s">
        <v>1382</v>
      </c>
      <c r="E12" s="17" t="s">
        <v>1383</v>
      </c>
      <c r="F12" s="2" t="s">
        <v>1384</v>
      </c>
      <c r="G12" s="31" t="s">
        <v>1385</v>
      </c>
      <c r="H12" s="7" t="str">
        <f t="shared" si="0"/>
        <v>▶</v>
      </c>
    </row>
    <row r="13" spans="1:8" x14ac:dyDescent="0.3">
      <c r="A13" s="2">
        <v>7</v>
      </c>
      <c r="B13" s="2" t="s">
        <v>1250</v>
      </c>
      <c r="C13" s="20" t="s">
        <v>498</v>
      </c>
      <c r="D13" s="25" t="s">
        <v>1386</v>
      </c>
      <c r="E13" s="18" t="s">
        <v>1387</v>
      </c>
      <c r="F13" s="2" t="s">
        <v>1254</v>
      </c>
      <c r="G13" s="31" t="s">
        <v>1388</v>
      </c>
      <c r="H13" s="7" t="str">
        <f t="shared" si="0"/>
        <v>▶</v>
      </c>
    </row>
    <row r="14" spans="1:8" x14ac:dyDescent="0.3">
      <c r="A14" s="2">
        <v>8</v>
      </c>
      <c r="B14" s="2" t="s">
        <v>1250</v>
      </c>
      <c r="C14" s="20" t="s">
        <v>498</v>
      </c>
      <c r="D14" s="25" t="s">
        <v>1389</v>
      </c>
      <c r="E14" s="17" t="s">
        <v>1390</v>
      </c>
      <c r="F14" s="2" t="s">
        <v>1391</v>
      </c>
      <c r="G14" s="31" t="s">
        <v>1392</v>
      </c>
      <c r="H14" s="7" t="str">
        <f t="shared" si="0"/>
        <v>▶</v>
      </c>
    </row>
    <row r="15" spans="1:8" x14ac:dyDescent="0.3">
      <c r="A15" s="2">
        <v>9</v>
      </c>
      <c r="B15" s="2" t="s">
        <v>1250</v>
      </c>
      <c r="C15" s="20" t="s">
        <v>498</v>
      </c>
      <c r="D15" s="25" t="s">
        <v>1393</v>
      </c>
      <c r="E15" s="17" t="s">
        <v>1394</v>
      </c>
      <c r="F15" s="2" t="s">
        <v>1353</v>
      </c>
      <c r="G15" s="31" t="s">
        <v>1354</v>
      </c>
      <c r="H15" s="7" t="str">
        <f t="shared" si="0"/>
        <v>▶</v>
      </c>
    </row>
    <row r="16" spans="1:8" x14ac:dyDescent="0.3">
      <c r="A16" s="2">
        <v>1</v>
      </c>
      <c r="B16" s="2" t="s">
        <v>1250</v>
      </c>
      <c r="C16" s="20" t="s">
        <v>504</v>
      </c>
      <c r="D16" s="25" t="s">
        <v>116</v>
      </c>
      <c r="E16" s="17" t="s">
        <v>115</v>
      </c>
      <c r="F16" s="2" t="s">
        <v>1391</v>
      </c>
      <c r="G16" s="31" t="s">
        <v>1432</v>
      </c>
      <c r="H16" s="7" t="str">
        <f t="shared" si="0"/>
        <v>▶</v>
      </c>
    </row>
    <row r="17" spans="1:8" x14ac:dyDescent="0.3">
      <c r="A17" s="2">
        <v>2</v>
      </c>
      <c r="B17" s="2" t="s">
        <v>1250</v>
      </c>
      <c r="C17" s="20" t="s">
        <v>504</v>
      </c>
      <c r="D17" s="25" t="s">
        <v>1433</v>
      </c>
      <c r="E17" s="17" t="s">
        <v>1434</v>
      </c>
      <c r="F17" s="2" t="s">
        <v>1375</v>
      </c>
      <c r="G17" s="31" t="s">
        <v>1435</v>
      </c>
      <c r="H17" s="7" t="str">
        <f t="shared" si="0"/>
        <v>▶</v>
      </c>
    </row>
    <row r="18" spans="1:8" ht="33" x14ac:dyDescent="0.3">
      <c r="A18" s="2">
        <v>1</v>
      </c>
      <c r="B18" s="2" t="s">
        <v>1250</v>
      </c>
      <c r="C18" s="20" t="s">
        <v>507</v>
      </c>
      <c r="D18" s="25" t="s">
        <v>1443</v>
      </c>
      <c r="E18" s="17" t="s">
        <v>1444</v>
      </c>
      <c r="F18" s="2" t="s">
        <v>1445</v>
      </c>
      <c r="G18" s="31" t="s">
        <v>1446</v>
      </c>
      <c r="H18" s="7" t="str">
        <f t="shared" si="0"/>
        <v>▶</v>
      </c>
    </row>
    <row r="19" spans="1:8" x14ac:dyDescent="0.3">
      <c r="A19" s="2">
        <v>2</v>
      </c>
      <c r="B19" s="2" t="s">
        <v>1250</v>
      </c>
      <c r="C19" s="20" t="s">
        <v>507</v>
      </c>
      <c r="D19" s="25" t="s">
        <v>106</v>
      </c>
      <c r="E19" s="17" t="s">
        <v>105</v>
      </c>
      <c r="F19" s="2" t="s">
        <v>1391</v>
      </c>
      <c r="G19" s="31" t="s">
        <v>1447</v>
      </c>
      <c r="H19" s="7" t="str">
        <f t="shared" si="0"/>
        <v>▶</v>
      </c>
    </row>
    <row r="20" spans="1:8" x14ac:dyDescent="0.3">
      <c r="A20" s="2">
        <v>3</v>
      </c>
      <c r="B20" s="2" t="s">
        <v>1250</v>
      </c>
      <c r="C20" s="20" t="s">
        <v>507</v>
      </c>
      <c r="D20" s="25" t="s">
        <v>189</v>
      </c>
      <c r="E20" s="17" t="s">
        <v>188</v>
      </c>
      <c r="F20" s="2" t="s">
        <v>1448</v>
      </c>
      <c r="G20" s="31" t="s">
        <v>1449</v>
      </c>
      <c r="H20" s="7" t="str">
        <f t="shared" si="0"/>
        <v>▶</v>
      </c>
    </row>
    <row r="21" spans="1:8" x14ac:dyDescent="0.3">
      <c r="A21" s="2">
        <v>4</v>
      </c>
      <c r="B21" s="2" t="s">
        <v>1250</v>
      </c>
      <c r="C21" s="20" t="s">
        <v>507</v>
      </c>
      <c r="D21" s="25" t="s">
        <v>1450</v>
      </c>
      <c r="E21" s="17" t="s">
        <v>1451</v>
      </c>
      <c r="F21" s="2" t="s">
        <v>1254</v>
      </c>
      <c r="G21" s="31" t="s">
        <v>1452</v>
      </c>
      <c r="H21" s="7" t="str">
        <f t="shared" si="0"/>
        <v>▶</v>
      </c>
    </row>
    <row r="22" spans="1:8" x14ac:dyDescent="0.3">
      <c r="A22" s="2">
        <v>5</v>
      </c>
      <c r="B22" s="2" t="s">
        <v>1250</v>
      </c>
      <c r="C22" s="20" t="s">
        <v>507</v>
      </c>
      <c r="D22" s="25" t="s">
        <v>1453</v>
      </c>
      <c r="E22" s="17" t="s">
        <v>1454</v>
      </c>
      <c r="F22" s="2" t="s">
        <v>1455</v>
      </c>
      <c r="G22" s="32" t="s">
        <v>1456</v>
      </c>
      <c r="H22" s="7" t="str">
        <f t="shared" si="0"/>
        <v>▶</v>
      </c>
    </row>
    <row r="23" spans="1:8" x14ac:dyDescent="0.3">
      <c r="A23" s="2">
        <v>6</v>
      </c>
      <c r="B23" s="2" t="s">
        <v>1250</v>
      </c>
      <c r="C23" s="20" t="s">
        <v>507</v>
      </c>
      <c r="D23" s="25" t="s">
        <v>1457</v>
      </c>
      <c r="E23" s="17" t="s">
        <v>1458</v>
      </c>
      <c r="F23" s="2" t="s">
        <v>1459</v>
      </c>
      <c r="G23" s="32" t="s">
        <v>1460</v>
      </c>
      <c r="H23" s="7" t="str">
        <f t="shared" si="0"/>
        <v>▶</v>
      </c>
    </row>
    <row r="24" spans="1:8" x14ac:dyDescent="0.3">
      <c r="A24" s="2">
        <v>7</v>
      </c>
      <c r="B24" s="2" t="s">
        <v>1250</v>
      </c>
      <c r="C24" s="20" t="s">
        <v>507</v>
      </c>
      <c r="D24" s="25" t="s">
        <v>471</v>
      </c>
      <c r="E24" s="17" t="s">
        <v>470</v>
      </c>
      <c r="F24" s="2" t="s">
        <v>1455</v>
      </c>
      <c r="G24" s="32" t="s">
        <v>1461</v>
      </c>
      <c r="H24" s="7" t="str">
        <f t="shared" si="0"/>
        <v>▶</v>
      </c>
    </row>
    <row r="25" spans="1:8" x14ac:dyDescent="0.3">
      <c r="A25" s="2">
        <v>8</v>
      </c>
      <c r="B25" s="2" t="s">
        <v>1250</v>
      </c>
      <c r="C25" s="20" t="s">
        <v>507</v>
      </c>
      <c r="D25" s="25" t="s">
        <v>1433</v>
      </c>
      <c r="E25" s="17" t="s">
        <v>1434</v>
      </c>
      <c r="F25" s="2" t="s">
        <v>1375</v>
      </c>
      <c r="G25" s="32" t="s">
        <v>1435</v>
      </c>
      <c r="H25" s="7" t="str">
        <f t="shared" si="0"/>
        <v>▶</v>
      </c>
    </row>
    <row r="26" spans="1:8" x14ac:dyDescent="0.3">
      <c r="A26" s="2">
        <v>9</v>
      </c>
      <c r="B26" s="2" t="s">
        <v>1250</v>
      </c>
      <c r="C26" s="20" t="s">
        <v>507</v>
      </c>
      <c r="D26" s="25" t="s">
        <v>1462</v>
      </c>
      <c r="E26" s="17" t="s">
        <v>1463</v>
      </c>
      <c r="F26" s="2" t="s">
        <v>1464</v>
      </c>
      <c r="G26" s="32" t="s">
        <v>1465</v>
      </c>
      <c r="H26" s="7" t="str">
        <f t="shared" si="0"/>
        <v>▶</v>
      </c>
    </row>
    <row r="27" spans="1:8" x14ac:dyDescent="0.3">
      <c r="A27" s="2">
        <v>10</v>
      </c>
      <c r="B27" s="2" t="s">
        <v>1250</v>
      </c>
      <c r="C27" s="20" t="s">
        <v>507</v>
      </c>
      <c r="D27" s="25" t="s">
        <v>1466</v>
      </c>
      <c r="E27" s="17" t="s">
        <v>1467</v>
      </c>
      <c r="F27" s="2" t="s">
        <v>1468</v>
      </c>
      <c r="G27" s="32" t="s">
        <v>1469</v>
      </c>
      <c r="H27" s="7" t="str">
        <f t="shared" si="0"/>
        <v>▶</v>
      </c>
    </row>
    <row r="28" spans="1:8" x14ac:dyDescent="0.3">
      <c r="A28" s="2">
        <v>1</v>
      </c>
      <c r="B28" s="2" t="s">
        <v>1497</v>
      </c>
      <c r="C28" s="20" t="s">
        <v>770</v>
      </c>
      <c r="D28" s="25" t="s">
        <v>231</v>
      </c>
      <c r="E28" s="17" t="s">
        <v>230</v>
      </c>
      <c r="F28" s="2" t="s">
        <v>1254</v>
      </c>
      <c r="G28" s="32" t="s">
        <v>1498</v>
      </c>
      <c r="H28" s="7" t="str">
        <f t="shared" si="0"/>
        <v>▶</v>
      </c>
    </row>
    <row r="29" spans="1:8" x14ac:dyDescent="0.3">
      <c r="A29" s="2">
        <v>2</v>
      </c>
      <c r="B29" s="2" t="s">
        <v>1497</v>
      </c>
      <c r="C29" s="20" t="s">
        <v>770</v>
      </c>
      <c r="D29" s="25" t="s">
        <v>1499</v>
      </c>
      <c r="E29" s="17" t="s">
        <v>1500</v>
      </c>
      <c r="F29" s="2" t="s">
        <v>1501</v>
      </c>
      <c r="G29" s="32" t="s">
        <v>1502</v>
      </c>
      <c r="H29" s="7" t="str">
        <f t="shared" si="0"/>
        <v>▶</v>
      </c>
    </row>
    <row r="30" spans="1:8" x14ac:dyDescent="0.3">
      <c r="A30" s="2">
        <v>1</v>
      </c>
      <c r="B30" s="2" t="s">
        <v>1497</v>
      </c>
      <c r="C30" s="20" t="s">
        <v>776</v>
      </c>
      <c r="D30" s="25" t="s">
        <v>1507</v>
      </c>
      <c r="E30" s="17" t="s">
        <v>1508</v>
      </c>
      <c r="F30" s="2" t="s">
        <v>1254</v>
      </c>
      <c r="G30" s="32" t="s">
        <v>1509</v>
      </c>
      <c r="H30" s="7" t="str">
        <f t="shared" si="0"/>
        <v>▶</v>
      </c>
    </row>
    <row r="31" spans="1:8" x14ac:dyDescent="0.3">
      <c r="H31" s="7" t="str">
        <f t="shared" si="0"/>
        <v/>
      </c>
    </row>
    <row r="32" spans="1:8" x14ac:dyDescent="0.3">
      <c r="H32" s="7" t="str">
        <f t="shared" si="0"/>
        <v/>
      </c>
    </row>
    <row r="33" spans="8:8" x14ac:dyDescent="0.3">
      <c r="H33" s="7" t="str">
        <f t="shared" si="0"/>
        <v/>
      </c>
    </row>
    <row r="34" spans="8:8" x14ac:dyDescent="0.3">
      <c r="H34" s="7" t="str">
        <f t="shared" si="0"/>
        <v/>
      </c>
    </row>
    <row r="35" spans="8:8" x14ac:dyDescent="0.3">
      <c r="H35" s="7" t="str">
        <f t="shared" si="0"/>
        <v/>
      </c>
    </row>
    <row r="36" spans="8:8" x14ac:dyDescent="0.3">
      <c r="H36" s="7" t="str">
        <f t="shared" si="0"/>
        <v/>
      </c>
    </row>
    <row r="37" spans="8:8" x14ac:dyDescent="0.3">
      <c r="H37" s="7" t="str">
        <f t="shared" si="0"/>
        <v/>
      </c>
    </row>
    <row r="38" spans="8:8" x14ac:dyDescent="0.3">
      <c r="H38" s="7" t="str">
        <f t="shared" si="0"/>
        <v/>
      </c>
    </row>
    <row r="39" spans="8:8" x14ac:dyDescent="0.3">
      <c r="H39" s="7" t="str">
        <f t="shared" si="0"/>
        <v/>
      </c>
    </row>
    <row r="40" spans="8:8" x14ac:dyDescent="0.3">
      <c r="H40" s="7" t="str">
        <f t="shared" si="0"/>
        <v/>
      </c>
    </row>
    <row r="41" spans="8:8" x14ac:dyDescent="0.3">
      <c r="H41" s="7" t="str">
        <f t="shared" si="0"/>
        <v/>
      </c>
    </row>
    <row r="42" spans="8:8" x14ac:dyDescent="0.3">
      <c r="H42" s="7" t="str">
        <f t="shared" si="0"/>
        <v/>
      </c>
    </row>
    <row r="43" spans="8:8" x14ac:dyDescent="0.3">
      <c r="H43" s="7" t="str">
        <f t="shared" si="0"/>
        <v/>
      </c>
    </row>
    <row r="44" spans="8:8" x14ac:dyDescent="0.3">
      <c r="H44" s="7" t="str">
        <f t="shared" si="0"/>
        <v/>
      </c>
    </row>
    <row r="45" spans="8:8" x14ac:dyDescent="0.3">
      <c r="H45" s="7" t="str">
        <f t="shared" si="0"/>
        <v/>
      </c>
    </row>
    <row r="46" spans="8:8" x14ac:dyDescent="0.3">
      <c r="H46" s="7" t="str">
        <f t="shared" si="0"/>
        <v/>
      </c>
    </row>
    <row r="47" spans="8:8" x14ac:dyDescent="0.3">
      <c r="H47" s="7" t="str">
        <f t="shared" si="0"/>
        <v/>
      </c>
    </row>
    <row r="48" spans="8:8" x14ac:dyDescent="0.3">
      <c r="H48" s="7" t="str">
        <f t="shared" si="0"/>
        <v/>
      </c>
    </row>
    <row r="49" spans="5:8" x14ac:dyDescent="0.3">
      <c r="H49" s="7" t="str">
        <f t="shared" si="0"/>
        <v/>
      </c>
    </row>
    <row r="50" spans="5:8" x14ac:dyDescent="0.3">
      <c r="H50" s="7" t="str">
        <f t="shared" si="0"/>
        <v/>
      </c>
    </row>
    <row r="51" spans="5:8" x14ac:dyDescent="0.3">
      <c r="H51" s="7" t="str">
        <f t="shared" si="0"/>
        <v/>
      </c>
    </row>
    <row r="52" spans="5:8" x14ac:dyDescent="0.3">
      <c r="H52" s="7" t="str">
        <f t="shared" si="0"/>
        <v/>
      </c>
    </row>
    <row r="53" spans="5:8" x14ac:dyDescent="0.3">
      <c r="H53" s="7" t="str">
        <f t="shared" si="0"/>
        <v/>
      </c>
    </row>
    <row r="54" spans="5:8" x14ac:dyDescent="0.3">
      <c r="H54" s="7" t="str">
        <f t="shared" si="0"/>
        <v/>
      </c>
    </row>
    <row r="55" spans="5:8" x14ac:dyDescent="0.3">
      <c r="H55" s="7" t="str">
        <f t="shared" si="0"/>
        <v/>
      </c>
    </row>
    <row r="56" spans="5:8" x14ac:dyDescent="0.3">
      <c r="H56" s="7" t="str">
        <f t="shared" si="0"/>
        <v/>
      </c>
    </row>
    <row r="57" spans="5:8" x14ac:dyDescent="0.3">
      <c r="E57" s="18"/>
      <c r="H57" s="7" t="str">
        <f t="shared" si="0"/>
        <v/>
      </c>
    </row>
    <row r="58" spans="5:8" x14ac:dyDescent="0.3">
      <c r="H58" s="7" t="str">
        <f t="shared" si="0"/>
        <v/>
      </c>
    </row>
    <row r="59" spans="5:8" x14ac:dyDescent="0.3">
      <c r="H59" s="7" t="str">
        <f t="shared" si="0"/>
        <v/>
      </c>
    </row>
    <row r="60" spans="5:8" x14ac:dyDescent="0.3">
      <c r="H60" s="7" t="str">
        <f t="shared" si="0"/>
        <v/>
      </c>
    </row>
    <row r="61" spans="5:8" x14ac:dyDescent="0.3">
      <c r="H61" s="7" t="str">
        <f t="shared" si="0"/>
        <v/>
      </c>
    </row>
    <row r="62" spans="5:8" x14ac:dyDescent="0.3">
      <c r="H62" s="7" t="str">
        <f t="shared" si="0"/>
        <v/>
      </c>
    </row>
    <row r="63" spans="5:8" x14ac:dyDescent="0.3">
      <c r="H63" s="7" t="str">
        <f t="shared" si="0"/>
        <v/>
      </c>
    </row>
    <row r="64" spans="5:8" x14ac:dyDescent="0.3">
      <c r="H64" s="7" t="str">
        <f t="shared" si="0"/>
        <v/>
      </c>
    </row>
    <row r="65" spans="8:8" x14ac:dyDescent="0.3">
      <c r="H65" s="7" t="str">
        <f t="shared" si="0"/>
        <v/>
      </c>
    </row>
    <row r="66" spans="8:8" x14ac:dyDescent="0.3">
      <c r="H66" s="7" t="str">
        <f t="shared" si="0"/>
        <v/>
      </c>
    </row>
    <row r="67" spans="8:8" x14ac:dyDescent="0.3">
      <c r="H67" s="7" t="str">
        <f t="shared" ref="H67:H130" si="1">IF(ISBLANK($D67),"",HYPERLINK($D67,"▶"))</f>
        <v/>
      </c>
    </row>
    <row r="68" spans="8:8" x14ac:dyDescent="0.3">
      <c r="H68" s="7" t="str">
        <f t="shared" si="1"/>
        <v/>
      </c>
    </row>
    <row r="69" spans="8:8" x14ac:dyDescent="0.3">
      <c r="H69" s="7" t="str">
        <f t="shared" si="1"/>
        <v/>
      </c>
    </row>
    <row r="70" spans="8:8" x14ac:dyDescent="0.3">
      <c r="H70" s="7" t="str">
        <f t="shared" si="1"/>
        <v/>
      </c>
    </row>
    <row r="71" spans="8:8" x14ac:dyDescent="0.3">
      <c r="H71" s="7" t="str">
        <f t="shared" si="1"/>
        <v/>
      </c>
    </row>
    <row r="72" spans="8:8" x14ac:dyDescent="0.3">
      <c r="H72" s="7" t="str">
        <f t="shared" si="1"/>
        <v/>
      </c>
    </row>
    <row r="73" spans="8:8" x14ac:dyDescent="0.3">
      <c r="H73" s="7" t="str">
        <f t="shared" si="1"/>
        <v/>
      </c>
    </row>
    <row r="74" spans="8:8" x14ac:dyDescent="0.3">
      <c r="H74" s="7" t="str">
        <f t="shared" si="1"/>
        <v/>
      </c>
    </row>
    <row r="75" spans="8:8" x14ac:dyDescent="0.3">
      <c r="H75" s="7" t="str">
        <f t="shared" si="1"/>
        <v/>
      </c>
    </row>
    <row r="76" spans="8:8" x14ac:dyDescent="0.3">
      <c r="H76" s="7" t="str">
        <f t="shared" si="1"/>
        <v/>
      </c>
    </row>
    <row r="77" spans="8:8" x14ac:dyDescent="0.3">
      <c r="H77" s="7" t="str">
        <f t="shared" si="1"/>
        <v/>
      </c>
    </row>
    <row r="78" spans="8:8" x14ac:dyDescent="0.3">
      <c r="H78" s="7" t="str">
        <f t="shared" si="1"/>
        <v/>
      </c>
    </row>
    <row r="79" spans="8:8" x14ac:dyDescent="0.3">
      <c r="H79" s="7" t="str">
        <f t="shared" si="1"/>
        <v/>
      </c>
    </row>
    <row r="80" spans="8:8" x14ac:dyDescent="0.3">
      <c r="H80" s="7" t="str">
        <f t="shared" si="1"/>
        <v/>
      </c>
    </row>
    <row r="81" spans="8:8" x14ac:dyDescent="0.3">
      <c r="H81" s="7" t="str">
        <f t="shared" si="1"/>
        <v/>
      </c>
    </row>
    <row r="82" spans="8:8" x14ac:dyDescent="0.3">
      <c r="H82" s="7" t="str">
        <f t="shared" si="1"/>
        <v/>
      </c>
    </row>
    <row r="83" spans="8:8" x14ac:dyDescent="0.3">
      <c r="H83" s="7" t="str">
        <f t="shared" si="1"/>
        <v/>
      </c>
    </row>
    <row r="84" spans="8:8" x14ac:dyDescent="0.3">
      <c r="H84" s="7" t="str">
        <f t="shared" si="1"/>
        <v/>
      </c>
    </row>
    <row r="85" spans="8:8" x14ac:dyDescent="0.3">
      <c r="H85" s="7" t="str">
        <f t="shared" si="1"/>
        <v/>
      </c>
    </row>
    <row r="86" spans="8:8" x14ac:dyDescent="0.3">
      <c r="H86" s="7" t="str">
        <f t="shared" si="1"/>
        <v/>
      </c>
    </row>
    <row r="87" spans="8:8" x14ac:dyDescent="0.3">
      <c r="H87" s="7" t="str">
        <f t="shared" si="1"/>
        <v/>
      </c>
    </row>
    <row r="88" spans="8:8" x14ac:dyDescent="0.3">
      <c r="H88" s="7" t="str">
        <f t="shared" si="1"/>
        <v/>
      </c>
    </row>
    <row r="89" spans="8:8" x14ac:dyDescent="0.3">
      <c r="H89" s="7" t="str">
        <f t="shared" si="1"/>
        <v/>
      </c>
    </row>
    <row r="90" spans="8:8" x14ac:dyDescent="0.3">
      <c r="H90" s="7" t="str">
        <f t="shared" si="1"/>
        <v/>
      </c>
    </row>
    <row r="91" spans="8:8" x14ac:dyDescent="0.3">
      <c r="H91" s="7" t="str">
        <f t="shared" si="1"/>
        <v/>
      </c>
    </row>
    <row r="92" spans="8:8" x14ac:dyDescent="0.3">
      <c r="H92" s="7" t="str">
        <f t="shared" si="1"/>
        <v/>
      </c>
    </row>
    <row r="93" spans="8:8" x14ac:dyDescent="0.3">
      <c r="H93" s="7" t="str">
        <f t="shared" si="1"/>
        <v/>
      </c>
    </row>
    <row r="94" spans="8:8" x14ac:dyDescent="0.3">
      <c r="H94" s="7" t="str">
        <f t="shared" si="1"/>
        <v/>
      </c>
    </row>
    <row r="95" spans="8:8" x14ac:dyDescent="0.3">
      <c r="H95" s="7" t="str">
        <f t="shared" si="1"/>
        <v/>
      </c>
    </row>
    <row r="96" spans="8:8" x14ac:dyDescent="0.3">
      <c r="H96" s="7" t="str">
        <f t="shared" si="1"/>
        <v/>
      </c>
    </row>
    <row r="97" spans="8:8" x14ac:dyDescent="0.3">
      <c r="H97" s="7" t="str">
        <f t="shared" si="1"/>
        <v/>
      </c>
    </row>
    <row r="98" spans="8:8" x14ac:dyDescent="0.3">
      <c r="H98" s="7" t="str">
        <f t="shared" si="1"/>
        <v/>
      </c>
    </row>
    <row r="99" spans="8:8" x14ac:dyDescent="0.3">
      <c r="H99" s="7" t="str">
        <f t="shared" si="1"/>
        <v/>
      </c>
    </row>
    <row r="100" spans="8:8" x14ac:dyDescent="0.3">
      <c r="H100" s="7" t="str">
        <f t="shared" si="1"/>
        <v/>
      </c>
    </row>
    <row r="101" spans="8:8" x14ac:dyDescent="0.3">
      <c r="H101" s="7" t="str">
        <f t="shared" si="1"/>
        <v/>
      </c>
    </row>
    <row r="102" spans="8:8" x14ac:dyDescent="0.3">
      <c r="H102" s="7" t="str">
        <f t="shared" si="1"/>
        <v/>
      </c>
    </row>
    <row r="103" spans="8:8" x14ac:dyDescent="0.3">
      <c r="H103" s="7" t="str">
        <f t="shared" si="1"/>
        <v/>
      </c>
    </row>
    <row r="104" spans="8:8" x14ac:dyDescent="0.3">
      <c r="H104" s="7" t="str">
        <f t="shared" si="1"/>
        <v/>
      </c>
    </row>
    <row r="105" spans="8:8" x14ac:dyDescent="0.3">
      <c r="H105" s="7" t="str">
        <f t="shared" si="1"/>
        <v/>
      </c>
    </row>
    <row r="106" spans="8:8" x14ac:dyDescent="0.3">
      <c r="H106" s="7" t="str">
        <f t="shared" si="1"/>
        <v/>
      </c>
    </row>
    <row r="107" spans="8:8" x14ac:dyDescent="0.3">
      <c r="H107" s="7" t="str">
        <f t="shared" si="1"/>
        <v/>
      </c>
    </row>
    <row r="108" spans="8:8" x14ac:dyDescent="0.3">
      <c r="H108" s="7" t="str">
        <f t="shared" si="1"/>
        <v/>
      </c>
    </row>
    <row r="109" spans="8:8" x14ac:dyDescent="0.3">
      <c r="H109" s="7" t="str">
        <f t="shared" si="1"/>
        <v/>
      </c>
    </row>
    <row r="110" spans="8:8" x14ac:dyDescent="0.3">
      <c r="H110" s="7" t="str">
        <f t="shared" si="1"/>
        <v/>
      </c>
    </row>
    <row r="111" spans="8:8" x14ac:dyDescent="0.3">
      <c r="H111" s="7" t="str">
        <f t="shared" si="1"/>
        <v/>
      </c>
    </row>
    <row r="112" spans="8:8" x14ac:dyDescent="0.3">
      <c r="H112" s="7" t="str">
        <f t="shared" si="1"/>
        <v/>
      </c>
    </row>
    <row r="113" spans="8:8" x14ac:dyDescent="0.3">
      <c r="H113" s="7" t="str">
        <f t="shared" si="1"/>
        <v/>
      </c>
    </row>
    <row r="114" spans="8:8" x14ac:dyDescent="0.3">
      <c r="H114" s="7" t="str">
        <f t="shared" si="1"/>
        <v/>
      </c>
    </row>
    <row r="115" spans="8:8" x14ac:dyDescent="0.3">
      <c r="H115" s="7" t="str">
        <f t="shared" si="1"/>
        <v/>
      </c>
    </row>
    <row r="116" spans="8:8" x14ac:dyDescent="0.3">
      <c r="H116" s="7" t="str">
        <f t="shared" si="1"/>
        <v/>
      </c>
    </row>
    <row r="117" spans="8:8" x14ac:dyDescent="0.3">
      <c r="H117" s="7" t="str">
        <f t="shared" si="1"/>
        <v/>
      </c>
    </row>
    <row r="118" spans="8:8" x14ac:dyDescent="0.3">
      <c r="H118" s="7" t="str">
        <f t="shared" si="1"/>
        <v/>
      </c>
    </row>
    <row r="119" spans="8:8" x14ac:dyDescent="0.3">
      <c r="H119" s="7" t="str">
        <f t="shared" si="1"/>
        <v/>
      </c>
    </row>
    <row r="120" spans="8:8" x14ac:dyDescent="0.3">
      <c r="H120" s="7" t="str">
        <f t="shared" si="1"/>
        <v/>
      </c>
    </row>
    <row r="121" spans="8:8" x14ac:dyDescent="0.3">
      <c r="H121" s="7" t="str">
        <f t="shared" si="1"/>
        <v/>
      </c>
    </row>
    <row r="122" spans="8:8" x14ac:dyDescent="0.3">
      <c r="H122" s="7" t="str">
        <f t="shared" si="1"/>
        <v/>
      </c>
    </row>
    <row r="123" spans="8:8" x14ac:dyDescent="0.3">
      <c r="H123" s="7" t="str">
        <f t="shared" si="1"/>
        <v/>
      </c>
    </row>
    <row r="124" spans="8:8" x14ac:dyDescent="0.3">
      <c r="H124" s="7" t="str">
        <f t="shared" si="1"/>
        <v/>
      </c>
    </row>
    <row r="125" spans="8:8" x14ac:dyDescent="0.3">
      <c r="H125" s="7" t="str">
        <f t="shared" si="1"/>
        <v/>
      </c>
    </row>
    <row r="126" spans="8:8" x14ac:dyDescent="0.3">
      <c r="H126" s="7" t="str">
        <f t="shared" si="1"/>
        <v/>
      </c>
    </row>
    <row r="127" spans="8:8" x14ac:dyDescent="0.3">
      <c r="H127" s="7" t="str">
        <f t="shared" si="1"/>
        <v/>
      </c>
    </row>
    <row r="128" spans="8:8" x14ac:dyDescent="0.3">
      <c r="H128" s="7" t="str">
        <f t="shared" si="1"/>
        <v/>
      </c>
    </row>
    <row r="129" spans="8:8" x14ac:dyDescent="0.3">
      <c r="H129" s="7" t="str">
        <f t="shared" si="1"/>
        <v/>
      </c>
    </row>
    <row r="130" spans="8:8" x14ac:dyDescent="0.3">
      <c r="H130" s="7" t="str">
        <f t="shared" si="1"/>
        <v/>
      </c>
    </row>
    <row r="131" spans="8:8" x14ac:dyDescent="0.3">
      <c r="H131" s="7" t="str">
        <f t="shared" ref="H131:H194" si="2">IF(ISBLANK($D131),"",HYPERLINK($D131,"▶"))</f>
        <v/>
      </c>
    </row>
    <row r="132" spans="8:8" x14ac:dyDescent="0.3">
      <c r="H132" s="7" t="str">
        <f t="shared" si="2"/>
        <v/>
      </c>
    </row>
    <row r="133" spans="8:8" x14ac:dyDescent="0.3">
      <c r="H133" s="7" t="str">
        <f t="shared" si="2"/>
        <v/>
      </c>
    </row>
    <row r="134" spans="8:8" x14ac:dyDescent="0.3">
      <c r="H134" s="7" t="str">
        <f t="shared" si="2"/>
        <v/>
      </c>
    </row>
    <row r="135" spans="8:8" x14ac:dyDescent="0.3">
      <c r="H135" s="7" t="str">
        <f t="shared" si="2"/>
        <v/>
      </c>
    </row>
    <row r="136" spans="8:8" x14ac:dyDescent="0.3">
      <c r="H136" s="7" t="str">
        <f t="shared" si="2"/>
        <v/>
      </c>
    </row>
    <row r="137" spans="8:8" x14ac:dyDescent="0.3">
      <c r="H137" s="7" t="str">
        <f t="shared" si="2"/>
        <v/>
      </c>
    </row>
    <row r="138" spans="8:8" x14ac:dyDescent="0.3">
      <c r="H138" s="7" t="str">
        <f t="shared" si="2"/>
        <v/>
      </c>
    </row>
    <row r="139" spans="8:8" x14ac:dyDescent="0.3">
      <c r="H139" s="7" t="str">
        <f t="shared" si="2"/>
        <v/>
      </c>
    </row>
    <row r="140" spans="8:8" x14ac:dyDescent="0.3">
      <c r="H140" s="7" t="str">
        <f t="shared" si="2"/>
        <v/>
      </c>
    </row>
    <row r="141" spans="8:8" x14ac:dyDescent="0.3">
      <c r="H141" s="7" t="str">
        <f t="shared" si="2"/>
        <v/>
      </c>
    </row>
    <row r="142" spans="8:8" x14ac:dyDescent="0.3">
      <c r="H142" s="7" t="str">
        <f t="shared" si="2"/>
        <v/>
      </c>
    </row>
    <row r="143" spans="8:8" x14ac:dyDescent="0.3">
      <c r="H143" s="7" t="str">
        <f t="shared" si="2"/>
        <v/>
      </c>
    </row>
    <row r="144" spans="8:8" x14ac:dyDescent="0.3">
      <c r="H144" s="7" t="str">
        <f t="shared" si="2"/>
        <v/>
      </c>
    </row>
    <row r="145" spans="8:8" x14ac:dyDescent="0.3">
      <c r="H145" s="7" t="str">
        <f t="shared" si="2"/>
        <v/>
      </c>
    </row>
    <row r="146" spans="8:8" x14ac:dyDescent="0.3">
      <c r="H146" s="7" t="str">
        <f t="shared" si="2"/>
        <v/>
      </c>
    </row>
    <row r="147" spans="8:8" x14ac:dyDescent="0.3">
      <c r="H147" s="7" t="str">
        <f t="shared" si="2"/>
        <v/>
      </c>
    </row>
    <row r="148" spans="8:8" x14ac:dyDescent="0.3">
      <c r="H148" s="7" t="str">
        <f t="shared" si="2"/>
        <v/>
      </c>
    </row>
    <row r="149" spans="8:8" x14ac:dyDescent="0.3">
      <c r="H149" s="7" t="str">
        <f t="shared" si="2"/>
        <v/>
      </c>
    </row>
    <row r="150" spans="8:8" x14ac:dyDescent="0.3">
      <c r="H150" s="7" t="str">
        <f t="shared" si="2"/>
        <v/>
      </c>
    </row>
    <row r="151" spans="8:8" x14ac:dyDescent="0.3">
      <c r="H151" s="7" t="str">
        <f t="shared" si="2"/>
        <v/>
      </c>
    </row>
    <row r="152" spans="8:8" x14ac:dyDescent="0.3">
      <c r="H152" s="7" t="str">
        <f t="shared" si="2"/>
        <v/>
      </c>
    </row>
    <row r="153" spans="8:8" x14ac:dyDescent="0.3">
      <c r="H153" s="7" t="str">
        <f t="shared" si="2"/>
        <v/>
      </c>
    </row>
    <row r="154" spans="8:8" x14ac:dyDescent="0.3">
      <c r="H154" s="7" t="str">
        <f t="shared" si="2"/>
        <v/>
      </c>
    </row>
    <row r="155" spans="8:8" x14ac:dyDescent="0.3">
      <c r="H155" s="7" t="str">
        <f t="shared" si="2"/>
        <v/>
      </c>
    </row>
    <row r="156" spans="8:8" x14ac:dyDescent="0.3">
      <c r="H156" s="7" t="str">
        <f t="shared" si="2"/>
        <v/>
      </c>
    </row>
    <row r="157" spans="8:8" x14ac:dyDescent="0.3">
      <c r="H157" s="7" t="str">
        <f t="shared" si="2"/>
        <v/>
      </c>
    </row>
    <row r="158" spans="8:8" x14ac:dyDescent="0.3">
      <c r="H158" s="7" t="str">
        <f t="shared" si="2"/>
        <v/>
      </c>
    </row>
    <row r="159" spans="8:8" x14ac:dyDescent="0.3">
      <c r="H159" s="7" t="str">
        <f t="shared" si="2"/>
        <v/>
      </c>
    </row>
    <row r="160" spans="8:8" x14ac:dyDescent="0.3">
      <c r="H160" s="7" t="str">
        <f t="shared" si="2"/>
        <v/>
      </c>
    </row>
    <row r="161" spans="8:8" x14ac:dyDescent="0.3">
      <c r="H161" s="7" t="str">
        <f t="shared" si="2"/>
        <v/>
      </c>
    </row>
    <row r="162" spans="8:8" x14ac:dyDescent="0.3">
      <c r="H162" s="7" t="str">
        <f t="shared" si="2"/>
        <v/>
      </c>
    </row>
    <row r="163" spans="8:8" x14ac:dyDescent="0.3">
      <c r="H163" s="7" t="str">
        <f t="shared" si="2"/>
        <v/>
      </c>
    </row>
    <row r="164" spans="8:8" x14ac:dyDescent="0.3">
      <c r="H164" s="7" t="str">
        <f t="shared" si="2"/>
        <v/>
      </c>
    </row>
    <row r="165" spans="8:8" x14ac:dyDescent="0.3">
      <c r="H165" s="7" t="str">
        <f t="shared" si="2"/>
        <v/>
      </c>
    </row>
    <row r="166" spans="8:8" x14ac:dyDescent="0.3">
      <c r="H166" s="7" t="str">
        <f t="shared" si="2"/>
        <v/>
      </c>
    </row>
    <row r="167" spans="8:8" x14ac:dyDescent="0.3">
      <c r="H167" s="7" t="str">
        <f t="shared" si="2"/>
        <v/>
      </c>
    </row>
    <row r="168" spans="8:8" x14ac:dyDescent="0.3">
      <c r="H168" s="7" t="str">
        <f t="shared" si="2"/>
        <v/>
      </c>
    </row>
    <row r="169" spans="8:8" x14ac:dyDescent="0.3">
      <c r="H169" s="7" t="str">
        <f t="shared" si="2"/>
        <v/>
      </c>
    </row>
    <row r="170" spans="8:8" x14ac:dyDescent="0.3">
      <c r="H170" s="7" t="str">
        <f t="shared" si="2"/>
        <v/>
      </c>
    </row>
    <row r="171" spans="8:8" x14ac:dyDescent="0.3">
      <c r="H171" s="7" t="str">
        <f t="shared" si="2"/>
        <v/>
      </c>
    </row>
    <row r="172" spans="8:8" x14ac:dyDescent="0.3">
      <c r="H172" s="7" t="str">
        <f t="shared" si="2"/>
        <v/>
      </c>
    </row>
    <row r="173" spans="8:8" x14ac:dyDescent="0.3">
      <c r="H173" s="7" t="str">
        <f t="shared" si="2"/>
        <v/>
      </c>
    </row>
    <row r="174" spans="8:8" x14ac:dyDescent="0.3">
      <c r="H174" s="7" t="str">
        <f t="shared" si="2"/>
        <v/>
      </c>
    </row>
    <row r="175" spans="8:8" x14ac:dyDescent="0.3">
      <c r="H175" s="7" t="str">
        <f t="shared" si="2"/>
        <v/>
      </c>
    </row>
    <row r="176" spans="8:8" x14ac:dyDescent="0.3">
      <c r="H176" s="7" t="str">
        <f t="shared" si="2"/>
        <v/>
      </c>
    </row>
    <row r="177" spans="8:8" x14ac:dyDescent="0.3">
      <c r="H177" s="7" t="str">
        <f t="shared" si="2"/>
        <v/>
      </c>
    </row>
    <row r="178" spans="8:8" x14ac:dyDescent="0.3">
      <c r="H178" s="7" t="str">
        <f t="shared" si="2"/>
        <v/>
      </c>
    </row>
    <row r="179" spans="8:8" x14ac:dyDescent="0.3">
      <c r="H179" s="7" t="str">
        <f t="shared" si="2"/>
        <v/>
      </c>
    </row>
    <row r="180" spans="8:8" x14ac:dyDescent="0.3">
      <c r="H180" s="7" t="str">
        <f t="shared" si="2"/>
        <v/>
      </c>
    </row>
    <row r="181" spans="8:8" x14ac:dyDescent="0.3">
      <c r="H181" s="7" t="str">
        <f t="shared" si="2"/>
        <v/>
      </c>
    </row>
    <row r="182" spans="8:8" x14ac:dyDescent="0.3">
      <c r="H182" s="7" t="str">
        <f t="shared" si="2"/>
        <v/>
      </c>
    </row>
    <row r="183" spans="8:8" x14ac:dyDescent="0.3">
      <c r="H183" s="7" t="str">
        <f t="shared" si="2"/>
        <v/>
      </c>
    </row>
    <row r="184" spans="8:8" x14ac:dyDescent="0.3">
      <c r="H184" s="7" t="str">
        <f t="shared" si="2"/>
        <v/>
      </c>
    </row>
    <row r="185" spans="8:8" x14ac:dyDescent="0.3">
      <c r="H185" s="7" t="str">
        <f t="shared" si="2"/>
        <v/>
      </c>
    </row>
    <row r="186" spans="8:8" x14ac:dyDescent="0.3">
      <c r="H186" s="7" t="str">
        <f t="shared" si="2"/>
        <v/>
      </c>
    </row>
    <row r="187" spans="8:8" x14ac:dyDescent="0.3">
      <c r="H187" s="7" t="str">
        <f t="shared" si="2"/>
        <v/>
      </c>
    </row>
    <row r="188" spans="8:8" x14ac:dyDescent="0.3">
      <c r="H188" s="7" t="str">
        <f t="shared" si="2"/>
        <v/>
      </c>
    </row>
    <row r="189" spans="8:8" x14ac:dyDescent="0.3">
      <c r="H189" s="7" t="str">
        <f t="shared" si="2"/>
        <v/>
      </c>
    </row>
    <row r="190" spans="8:8" x14ac:dyDescent="0.3">
      <c r="H190" s="7" t="str">
        <f t="shared" si="2"/>
        <v/>
      </c>
    </row>
    <row r="191" spans="8:8" x14ac:dyDescent="0.3">
      <c r="H191" s="7" t="str">
        <f t="shared" si="2"/>
        <v/>
      </c>
    </row>
    <row r="192" spans="8:8" x14ac:dyDescent="0.3">
      <c r="H192" s="7" t="str">
        <f t="shared" si="2"/>
        <v/>
      </c>
    </row>
    <row r="193" spans="8:8" x14ac:dyDescent="0.3">
      <c r="H193" s="7" t="str">
        <f t="shared" si="2"/>
        <v/>
      </c>
    </row>
    <row r="194" spans="8:8" x14ac:dyDescent="0.3">
      <c r="H194" s="7" t="str">
        <f t="shared" si="2"/>
        <v/>
      </c>
    </row>
    <row r="195" spans="8:8" x14ac:dyDescent="0.3">
      <c r="H195" s="7" t="str">
        <f t="shared" ref="H195:H200" si="3">IF(ISBLANK($D195),"",HYPERLINK($D195,"▶"))</f>
        <v/>
      </c>
    </row>
    <row r="196" spans="8:8" x14ac:dyDescent="0.3">
      <c r="H196" s="7" t="str">
        <f t="shared" si="3"/>
        <v/>
      </c>
    </row>
    <row r="197" spans="8:8" x14ac:dyDescent="0.3">
      <c r="H197" s="7" t="str">
        <f t="shared" si="3"/>
        <v/>
      </c>
    </row>
    <row r="198" spans="8:8" x14ac:dyDescent="0.3">
      <c r="H198" s="7" t="str">
        <f t="shared" si="3"/>
        <v/>
      </c>
    </row>
    <row r="199" spans="8:8" x14ac:dyDescent="0.3">
      <c r="H199" s="7" t="str">
        <f t="shared" si="3"/>
        <v/>
      </c>
    </row>
    <row r="200" spans="8:8" x14ac:dyDescent="0.3">
      <c r="H200" s="7" t="str">
        <f t="shared" si="3"/>
        <v/>
      </c>
    </row>
  </sheetData>
  <autoFilter ref="A1:G1" xr:uid="{8F7260F3-909D-40F3-AFC2-9A3B36658D74}"/>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D3AF0-C543-4FDA-916F-470C27FFA098}">
  <dimension ref="A1:H200"/>
  <sheetViews>
    <sheetView workbookViewId="0">
      <pane xSplit="3" ySplit="1" topLeftCell="D2" activePane="bottomRight" state="frozen"/>
      <selection pane="topRight" activeCell="E1" sqref="E1"/>
      <selection pane="bottomLeft" activeCell="A2" sqref="A2"/>
      <selection pane="bottomRight" activeCell="H1" sqref="H1"/>
    </sheetView>
  </sheetViews>
  <sheetFormatPr defaultRowHeight="16.5" x14ac:dyDescent="0.3"/>
  <cols>
    <col min="1" max="1" width="5.25" style="2" bestFit="1" customWidth="1"/>
    <col min="2" max="2" width="8.625" style="2" customWidth="1"/>
    <col min="3" max="3" width="25.375" style="20" customWidth="1"/>
    <col min="4" max="4" width="0.875" style="25" customWidth="1"/>
    <col min="5" max="5" width="65.75" style="17" customWidth="1"/>
    <col min="6" max="6" width="19.75" style="2" customWidth="1"/>
    <col min="7" max="7" width="15.625" style="32" customWidth="1"/>
    <col min="8" max="8" width="9" style="6"/>
  </cols>
  <sheetData>
    <row r="1" spans="1:8" s="14" customFormat="1" ht="17.25" thickBot="1" x14ac:dyDescent="0.35">
      <c r="A1" s="13" t="s">
        <v>55</v>
      </c>
      <c r="B1" s="13" t="s">
        <v>56</v>
      </c>
      <c r="C1" s="19" t="s">
        <v>57</v>
      </c>
      <c r="D1" s="21" t="s">
        <v>76</v>
      </c>
      <c r="E1" s="15" t="s">
        <v>52</v>
      </c>
      <c r="F1" s="13" t="s">
        <v>58</v>
      </c>
      <c r="G1" s="13" t="s">
        <v>42</v>
      </c>
      <c r="H1" s="13" t="s">
        <v>39</v>
      </c>
    </row>
    <row r="2" spans="1:8" ht="17.25" thickTop="1" x14ac:dyDescent="0.3">
      <c r="A2" s="2">
        <v>1</v>
      </c>
      <c r="B2" s="2" t="s">
        <v>1250</v>
      </c>
      <c r="C2" s="20" t="s">
        <v>480</v>
      </c>
      <c r="D2" s="25" t="s">
        <v>1251</v>
      </c>
      <c r="E2" s="17" t="s">
        <v>1252</v>
      </c>
      <c r="F2" s="2" t="s">
        <v>480</v>
      </c>
      <c r="G2" s="31" t="s">
        <v>1253</v>
      </c>
      <c r="H2" s="7" t="str">
        <f>IF(ISBLANK($D2),"",HYPERLINK($D2,"▶"))</f>
        <v>▶</v>
      </c>
    </row>
    <row r="3" spans="1:8" x14ac:dyDescent="0.3">
      <c r="A3" s="2">
        <v>1</v>
      </c>
      <c r="B3" s="2" t="s">
        <v>1250</v>
      </c>
      <c r="C3" s="20" t="s">
        <v>483</v>
      </c>
      <c r="D3" s="25" t="s">
        <v>1263</v>
      </c>
      <c r="E3" s="17" t="s">
        <v>1264</v>
      </c>
      <c r="F3" s="2" t="s">
        <v>483</v>
      </c>
      <c r="G3" s="31" t="s">
        <v>1265</v>
      </c>
      <c r="H3" s="7" t="str">
        <f t="shared" ref="H3:H66" si="0">IF(ISBLANK($D3),"",HYPERLINK($D3,"▶"))</f>
        <v>▶</v>
      </c>
    </row>
    <row r="4" spans="1:8" x14ac:dyDescent="0.3">
      <c r="A4" s="2">
        <v>2</v>
      </c>
      <c r="B4" s="2" t="s">
        <v>1250</v>
      </c>
      <c r="C4" s="20" t="s">
        <v>483</v>
      </c>
      <c r="D4" s="25" t="s">
        <v>1266</v>
      </c>
      <c r="E4" s="17" t="s">
        <v>1267</v>
      </c>
      <c r="F4" s="2" t="s">
        <v>483</v>
      </c>
      <c r="G4" s="31" t="s">
        <v>1265</v>
      </c>
      <c r="H4" s="7" t="str">
        <f t="shared" si="0"/>
        <v>▶</v>
      </c>
    </row>
    <row r="5" spans="1:8" x14ac:dyDescent="0.3">
      <c r="A5" s="2">
        <v>3</v>
      </c>
      <c r="B5" s="2" t="s">
        <v>1250</v>
      </c>
      <c r="C5" s="20" t="s">
        <v>483</v>
      </c>
      <c r="D5" s="25" t="s">
        <v>1268</v>
      </c>
      <c r="E5" s="17" t="s">
        <v>1269</v>
      </c>
      <c r="F5" s="2" t="s">
        <v>483</v>
      </c>
      <c r="G5" s="31" t="s">
        <v>1265</v>
      </c>
      <c r="H5" s="7" t="str">
        <f t="shared" si="0"/>
        <v>▶</v>
      </c>
    </row>
    <row r="6" spans="1:8" x14ac:dyDescent="0.3">
      <c r="A6" s="2">
        <v>4</v>
      </c>
      <c r="B6" s="2" t="s">
        <v>1250</v>
      </c>
      <c r="C6" s="20" t="s">
        <v>483</v>
      </c>
      <c r="D6" s="25" t="s">
        <v>1270</v>
      </c>
      <c r="E6" s="17" t="s">
        <v>1271</v>
      </c>
      <c r="F6" s="2" t="s">
        <v>483</v>
      </c>
      <c r="G6" s="31" t="s">
        <v>1265</v>
      </c>
      <c r="H6" s="7" t="str">
        <f t="shared" si="0"/>
        <v>▶</v>
      </c>
    </row>
    <row r="7" spans="1:8" x14ac:dyDescent="0.3">
      <c r="A7" s="2">
        <v>5</v>
      </c>
      <c r="B7" s="2" t="s">
        <v>1250</v>
      </c>
      <c r="C7" s="20" t="s">
        <v>483</v>
      </c>
      <c r="D7" s="25" t="s">
        <v>1272</v>
      </c>
      <c r="E7" s="18" t="s">
        <v>1273</v>
      </c>
      <c r="F7" s="2" t="s">
        <v>1274</v>
      </c>
      <c r="G7" s="31" t="s">
        <v>1275</v>
      </c>
      <c r="H7" s="7" t="str">
        <f t="shared" si="0"/>
        <v>▶</v>
      </c>
    </row>
    <row r="8" spans="1:8" x14ac:dyDescent="0.3">
      <c r="A8" s="2">
        <v>6</v>
      </c>
      <c r="B8" s="2" t="s">
        <v>1250</v>
      </c>
      <c r="C8" s="20" t="s">
        <v>483</v>
      </c>
      <c r="D8" s="25" t="s">
        <v>1276</v>
      </c>
      <c r="E8" s="17" t="s">
        <v>1277</v>
      </c>
      <c r="F8" s="2" t="s">
        <v>483</v>
      </c>
      <c r="G8" s="31" t="s">
        <v>1278</v>
      </c>
      <c r="H8" s="7" t="str">
        <f t="shared" si="0"/>
        <v>▶</v>
      </c>
    </row>
    <row r="9" spans="1:8" x14ac:dyDescent="0.3">
      <c r="A9" s="2">
        <v>7</v>
      </c>
      <c r="B9" s="2" t="s">
        <v>1250</v>
      </c>
      <c r="C9" s="20" t="s">
        <v>483</v>
      </c>
      <c r="D9" s="25" t="s">
        <v>1279</v>
      </c>
      <c r="E9" s="17" t="s">
        <v>1280</v>
      </c>
      <c r="F9" s="2" t="s">
        <v>1281</v>
      </c>
      <c r="G9" s="31" t="s">
        <v>1282</v>
      </c>
      <c r="H9" s="7" t="str">
        <f t="shared" si="0"/>
        <v>▶</v>
      </c>
    </row>
    <row r="10" spans="1:8" x14ac:dyDescent="0.3">
      <c r="A10" s="2">
        <v>8</v>
      </c>
      <c r="B10" s="2" t="s">
        <v>1250</v>
      </c>
      <c r="C10" s="20" t="s">
        <v>483</v>
      </c>
      <c r="D10" s="25" t="s">
        <v>1283</v>
      </c>
      <c r="E10" s="17" t="s">
        <v>1284</v>
      </c>
      <c r="F10" s="2" t="s">
        <v>483</v>
      </c>
      <c r="G10" s="31" t="s">
        <v>1285</v>
      </c>
      <c r="H10" s="7" t="str">
        <f t="shared" si="0"/>
        <v>▶</v>
      </c>
    </row>
    <row r="11" spans="1:8" x14ac:dyDescent="0.3">
      <c r="A11" s="2">
        <v>9</v>
      </c>
      <c r="B11" s="2" t="s">
        <v>1250</v>
      </c>
      <c r="C11" s="20" t="s">
        <v>483</v>
      </c>
      <c r="D11" s="25" t="s">
        <v>1286</v>
      </c>
      <c r="E11" s="17" t="s">
        <v>1287</v>
      </c>
      <c r="F11" s="2" t="s">
        <v>483</v>
      </c>
      <c r="G11" s="31" t="s">
        <v>1288</v>
      </c>
      <c r="H11" s="7" t="str">
        <f t="shared" si="0"/>
        <v>▶</v>
      </c>
    </row>
    <row r="12" spans="1:8" x14ac:dyDescent="0.3">
      <c r="A12" s="2">
        <v>10</v>
      </c>
      <c r="B12" s="2" t="s">
        <v>1250</v>
      </c>
      <c r="C12" s="20" t="s">
        <v>483</v>
      </c>
      <c r="D12" s="25" t="s">
        <v>1289</v>
      </c>
      <c r="E12" s="17" t="s">
        <v>1277</v>
      </c>
      <c r="F12" s="2" t="s">
        <v>483</v>
      </c>
      <c r="G12" s="31" t="s">
        <v>1290</v>
      </c>
      <c r="H12" s="7" t="str">
        <f t="shared" si="0"/>
        <v>▶</v>
      </c>
    </row>
    <row r="13" spans="1:8" x14ac:dyDescent="0.3">
      <c r="A13" s="2">
        <v>11</v>
      </c>
      <c r="B13" s="2" t="s">
        <v>1250</v>
      </c>
      <c r="C13" s="20" t="s">
        <v>483</v>
      </c>
      <c r="D13" s="25" t="s">
        <v>1291</v>
      </c>
      <c r="E13" s="17" t="s">
        <v>1292</v>
      </c>
      <c r="F13" s="2" t="s">
        <v>1281</v>
      </c>
      <c r="G13" s="31" t="s">
        <v>1293</v>
      </c>
      <c r="H13" s="7" t="str">
        <f t="shared" si="0"/>
        <v>▶</v>
      </c>
    </row>
    <row r="14" spans="1:8" x14ac:dyDescent="0.3">
      <c r="A14" s="2">
        <v>1</v>
      </c>
      <c r="B14" s="2" t="s">
        <v>1250</v>
      </c>
      <c r="C14" s="20" t="s">
        <v>486</v>
      </c>
      <c r="D14" s="25" t="s">
        <v>1294</v>
      </c>
      <c r="E14" s="17" t="s">
        <v>1295</v>
      </c>
      <c r="F14" s="2" t="s">
        <v>1296</v>
      </c>
      <c r="G14" s="31" t="s">
        <v>1297</v>
      </c>
      <c r="H14" s="7" t="str">
        <f t="shared" si="0"/>
        <v>▶</v>
      </c>
    </row>
    <row r="15" spans="1:8" x14ac:dyDescent="0.3">
      <c r="A15" s="2">
        <v>2</v>
      </c>
      <c r="B15" s="2" t="s">
        <v>1250</v>
      </c>
      <c r="C15" s="20" t="s">
        <v>486</v>
      </c>
      <c r="D15" s="25" t="s">
        <v>1298</v>
      </c>
      <c r="E15" s="17" t="s">
        <v>1299</v>
      </c>
      <c r="F15" s="2" t="s">
        <v>486</v>
      </c>
      <c r="G15" s="31" t="s">
        <v>1300</v>
      </c>
      <c r="H15" s="7" t="str">
        <f t="shared" si="0"/>
        <v>▶</v>
      </c>
    </row>
    <row r="16" spans="1:8" x14ac:dyDescent="0.3">
      <c r="A16" s="2">
        <v>3</v>
      </c>
      <c r="B16" s="2" t="s">
        <v>1250</v>
      </c>
      <c r="C16" s="20" t="s">
        <v>486</v>
      </c>
      <c r="D16" s="25" t="s">
        <v>1301</v>
      </c>
      <c r="E16" s="17" t="s">
        <v>1302</v>
      </c>
      <c r="F16" s="2" t="s">
        <v>486</v>
      </c>
      <c r="G16" s="31" t="s">
        <v>1303</v>
      </c>
      <c r="H16" s="7" t="str">
        <f t="shared" si="0"/>
        <v>▶</v>
      </c>
    </row>
    <row r="17" spans="1:8" x14ac:dyDescent="0.3">
      <c r="A17" s="2">
        <v>4</v>
      </c>
      <c r="B17" s="2" t="s">
        <v>1250</v>
      </c>
      <c r="C17" s="20" t="s">
        <v>486</v>
      </c>
      <c r="D17" s="25" t="s">
        <v>1304</v>
      </c>
      <c r="E17" s="17" t="s">
        <v>1295</v>
      </c>
      <c r="F17" s="2" t="s">
        <v>1296</v>
      </c>
      <c r="G17" s="31" t="s">
        <v>1305</v>
      </c>
      <c r="H17" s="7" t="str">
        <f t="shared" si="0"/>
        <v>▶</v>
      </c>
    </row>
    <row r="18" spans="1:8" x14ac:dyDescent="0.3">
      <c r="A18" s="2">
        <v>5</v>
      </c>
      <c r="B18" s="2" t="s">
        <v>1250</v>
      </c>
      <c r="C18" s="20" t="s">
        <v>486</v>
      </c>
      <c r="D18" s="25" t="s">
        <v>1306</v>
      </c>
      <c r="E18" s="17" t="s">
        <v>1299</v>
      </c>
      <c r="F18" s="2" t="s">
        <v>486</v>
      </c>
      <c r="G18" s="31" t="s">
        <v>1307</v>
      </c>
      <c r="H18" s="7" t="str">
        <f t="shared" si="0"/>
        <v>▶</v>
      </c>
    </row>
    <row r="19" spans="1:8" x14ac:dyDescent="0.3">
      <c r="A19" s="2">
        <v>6</v>
      </c>
      <c r="B19" s="2" t="s">
        <v>1250</v>
      </c>
      <c r="C19" s="20" t="s">
        <v>486</v>
      </c>
      <c r="D19" s="25" t="s">
        <v>1308</v>
      </c>
      <c r="E19" s="17" t="s">
        <v>1295</v>
      </c>
      <c r="F19" s="2" t="s">
        <v>1296</v>
      </c>
      <c r="G19" s="31" t="s">
        <v>1309</v>
      </c>
      <c r="H19" s="7" t="str">
        <f t="shared" si="0"/>
        <v>▶</v>
      </c>
    </row>
    <row r="20" spans="1:8" x14ac:dyDescent="0.3">
      <c r="A20" s="2">
        <v>7</v>
      </c>
      <c r="B20" s="2" t="s">
        <v>1250</v>
      </c>
      <c r="C20" s="20" t="s">
        <v>486</v>
      </c>
      <c r="D20" s="25" t="s">
        <v>1310</v>
      </c>
      <c r="E20" s="17" t="s">
        <v>1299</v>
      </c>
      <c r="F20" s="2" t="s">
        <v>486</v>
      </c>
      <c r="G20" s="31" t="s">
        <v>1311</v>
      </c>
      <c r="H20" s="7" t="str">
        <f t="shared" si="0"/>
        <v>▶</v>
      </c>
    </row>
    <row r="21" spans="1:8" x14ac:dyDescent="0.3">
      <c r="A21" s="2">
        <v>8</v>
      </c>
      <c r="B21" s="2" t="s">
        <v>1250</v>
      </c>
      <c r="C21" s="20" t="s">
        <v>486</v>
      </c>
      <c r="D21" s="25" t="s">
        <v>1312</v>
      </c>
      <c r="E21" s="17" t="s">
        <v>1295</v>
      </c>
      <c r="F21" s="2" t="s">
        <v>1296</v>
      </c>
      <c r="G21" s="31" t="s">
        <v>1313</v>
      </c>
      <c r="H21" s="7" t="str">
        <f t="shared" si="0"/>
        <v>▶</v>
      </c>
    </row>
    <row r="22" spans="1:8" x14ac:dyDescent="0.3">
      <c r="A22" s="2">
        <v>9</v>
      </c>
      <c r="B22" s="2" t="s">
        <v>1250</v>
      </c>
      <c r="C22" s="20" t="s">
        <v>486</v>
      </c>
      <c r="D22" s="25" t="s">
        <v>1314</v>
      </c>
      <c r="E22" s="17" t="s">
        <v>1299</v>
      </c>
      <c r="F22" s="2" t="s">
        <v>486</v>
      </c>
      <c r="G22" s="32" t="s">
        <v>1315</v>
      </c>
      <c r="H22" s="7" t="str">
        <f t="shared" si="0"/>
        <v>▶</v>
      </c>
    </row>
    <row r="23" spans="1:8" x14ac:dyDescent="0.3">
      <c r="A23" s="2">
        <v>10</v>
      </c>
      <c r="B23" s="2" t="s">
        <v>1250</v>
      </c>
      <c r="C23" s="20" t="s">
        <v>486</v>
      </c>
      <c r="D23" s="25" t="s">
        <v>1316</v>
      </c>
      <c r="E23" s="17" t="s">
        <v>1295</v>
      </c>
      <c r="F23" s="2" t="s">
        <v>1296</v>
      </c>
      <c r="G23" s="32" t="s">
        <v>1317</v>
      </c>
      <c r="H23" s="7" t="str">
        <f t="shared" si="0"/>
        <v>▶</v>
      </c>
    </row>
    <row r="24" spans="1:8" x14ac:dyDescent="0.3">
      <c r="A24" s="2">
        <v>11</v>
      </c>
      <c r="B24" s="2" t="s">
        <v>1250</v>
      </c>
      <c r="C24" s="20" t="s">
        <v>486</v>
      </c>
      <c r="D24" s="25" t="s">
        <v>1318</v>
      </c>
      <c r="E24" s="17" t="s">
        <v>1299</v>
      </c>
      <c r="F24" s="2" t="s">
        <v>486</v>
      </c>
      <c r="G24" s="32" t="s">
        <v>1319</v>
      </c>
      <c r="H24" s="7" t="str">
        <f t="shared" si="0"/>
        <v>▶</v>
      </c>
    </row>
    <row r="25" spans="1:8" x14ac:dyDescent="0.3">
      <c r="A25" s="2">
        <v>12</v>
      </c>
      <c r="B25" s="2" t="s">
        <v>1250</v>
      </c>
      <c r="C25" s="20" t="s">
        <v>486</v>
      </c>
      <c r="D25" s="25" t="s">
        <v>1320</v>
      </c>
      <c r="E25" s="17" t="s">
        <v>1295</v>
      </c>
      <c r="F25" s="2" t="s">
        <v>1296</v>
      </c>
      <c r="G25" s="32" t="s">
        <v>1321</v>
      </c>
      <c r="H25" s="7" t="str">
        <f t="shared" si="0"/>
        <v>▶</v>
      </c>
    </row>
    <row r="26" spans="1:8" x14ac:dyDescent="0.3">
      <c r="A26" s="2">
        <v>13</v>
      </c>
      <c r="B26" s="2" t="s">
        <v>1250</v>
      </c>
      <c r="C26" s="20" t="s">
        <v>486</v>
      </c>
      <c r="D26" s="25" t="s">
        <v>1322</v>
      </c>
      <c r="E26" s="17" t="s">
        <v>1299</v>
      </c>
      <c r="F26" s="2" t="s">
        <v>486</v>
      </c>
      <c r="G26" s="32" t="s">
        <v>1323</v>
      </c>
      <c r="H26" s="7" t="str">
        <f t="shared" si="0"/>
        <v>▶</v>
      </c>
    </row>
    <row r="27" spans="1:8" x14ac:dyDescent="0.3">
      <c r="A27" s="2">
        <v>14</v>
      </c>
      <c r="B27" s="2" t="s">
        <v>1250</v>
      </c>
      <c r="C27" s="20" t="s">
        <v>486</v>
      </c>
      <c r="D27" s="25" t="s">
        <v>1324</v>
      </c>
      <c r="E27" s="17" t="s">
        <v>1295</v>
      </c>
      <c r="F27" s="2" t="s">
        <v>1296</v>
      </c>
      <c r="G27" s="32" t="s">
        <v>1325</v>
      </c>
      <c r="H27" s="7" t="str">
        <f t="shared" si="0"/>
        <v>▶</v>
      </c>
    </row>
    <row r="28" spans="1:8" x14ac:dyDescent="0.3">
      <c r="A28" s="2">
        <v>15</v>
      </c>
      <c r="B28" s="2" t="s">
        <v>1250</v>
      </c>
      <c r="C28" s="20" t="s">
        <v>486</v>
      </c>
      <c r="D28" s="25" t="s">
        <v>1326</v>
      </c>
      <c r="E28" s="17" t="s">
        <v>1299</v>
      </c>
      <c r="F28" s="2" t="s">
        <v>486</v>
      </c>
      <c r="G28" s="32" t="s">
        <v>1290</v>
      </c>
      <c r="H28" s="7" t="str">
        <f t="shared" si="0"/>
        <v>▶</v>
      </c>
    </row>
    <row r="29" spans="1:8" x14ac:dyDescent="0.3">
      <c r="A29" s="2">
        <v>1</v>
      </c>
      <c r="B29" s="2" t="s">
        <v>1250</v>
      </c>
      <c r="C29" s="20" t="s">
        <v>489</v>
      </c>
      <c r="D29" s="25" t="s">
        <v>1327</v>
      </c>
      <c r="E29" s="17" t="s">
        <v>1328</v>
      </c>
      <c r="F29" s="2" t="s">
        <v>489</v>
      </c>
      <c r="G29" s="32" t="s">
        <v>1309</v>
      </c>
      <c r="H29" s="7" t="str">
        <f t="shared" si="0"/>
        <v>▶</v>
      </c>
    </row>
    <row r="30" spans="1:8" x14ac:dyDescent="0.3">
      <c r="A30" s="2">
        <v>2</v>
      </c>
      <c r="B30" s="2" t="s">
        <v>1250</v>
      </c>
      <c r="C30" s="20" t="s">
        <v>489</v>
      </c>
      <c r="D30" s="25" t="s">
        <v>1329</v>
      </c>
      <c r="E30" s="17" t="s">
        <v>1330</v>
      </c>
      <c r="F30" s="2" t="s">
        <v>489</v>
      </c>
      <c r="G30" s="32" t="s">
        <v>1288</v>
      </c>
      <c r="H30" s="7" t="str">
        <f t="shared" si="0"/>
        <v>▶</v>
      </c>
    </row>
    <row r="31" spans="1:8" x14ac:dyDescent="0.3">
      <c r="A31" s="2">
        <v>3</v>
      </c>
      <c r="B31" s="2" t="s">
        <v>1250</v>
      </c>
      <c r="C31" s="20" t="s">
        <v>489</v>
      </c>
      <c r="D31" s="25" t="s">
        <v>1331</v>
      </c>
      <c r="E31" s="17" t="s">
        <v>1332</v>
      </c>
      <c r="F31" s="2" t="s">
        <v>1333</v>
      </c>
      <c r="G31" s="32" t="s">
        <v>1323</v>
      </c>
      <c r="H31" s="7" t="str">
        <f t="shared" si="0"/>
        <v>▶</v>
      </c>
    </row>
    <row r="32" spans="1:8" x14ac:dyDescent="0.3">
      <c r="A32" s="2">
        <v>1</v>
      </c>
      <c r="B32" s="2" t="s">
        <v>1250</v>
      </c>
      <c r="C32" s="20" t="s">
        <v>492</v>
      </c>
      <c r="D32" s="25" t="s">
        <v>1334</v>
      </c>
      <c r="E32" s="17" t="s">
        <v>1335</v>
      </c>
      <c r="F32" s="2" t="s">
        <v>492</v>
      </c>
      <c r="G32" s="32" t="s">
        <v>1297</v>
      </c>
      <c r="H32" s="7" t="str">
        <f t="shared" si="0"/>
        <v>▶</v>
      </c>
    </row>
    <row r="33" spans="1:8" x14ac:dyDescent="0.3">
      <c r="A33" s="2">
        <v>2</v>
      </c>
      <c r="B33" s="2" t="s">
        <v>1250</v>
      </c>
      <c r="C33" s="20" t="s">
        <v>492</v>
      </c>
      <c r="D33" s="25" t="s">
        <v>1336</v>
      </c>
      <c r="E33" s="17" t="s">
        <v>1337</v>
      </c>
      <c r="F33" s="2" t="s">
        <v>492</v>
      </c>
      <c r="G33" s="32" t="s">
        <v>1297</v>
      </c>
      <c r="H33" s="7" t="str">
        <f t="shared" si="0"/>
        <v>▶</v>
      </c>
    </row>
    <row r="34" spans="1:8" x14ac:dyDescent="0.3">
      <c r="A34" s="2">
        <v>3</v>
      </c>
      <c r="B34" s="2" t="s">
        <v>1250</v>
      </c>
      <c r="C34" s="20" t="s">
        <v>492</v>
      </c>
      <c r="D34" s="25" t="s">
        <v>1338</v>
      </c>
      <c r="E34" s="17" t="s">
        <v>1339</v>
      </c>
      <c r="F34" s="2" t="s">
        <v>492</v>
      </c>
      <c r="G34" s="32" t="s">
        <v>1340</v>
      </c>
      <c r="H34" s="7" t="str">
        <f t="shared" si="0"/>
        <v>▶</v>
      </c>
    </row>
    <row r="35" spans="1:8" x14ac:dyDescent="0.3">
      <c r="A35" s="2">
        <v>4</v>
      </c>
      <c r="B35" s="2" t="s">
        <v>1250</v>
      </c>
      <c r="C35" s="20" t="s">
        <v>492</v>
      </c>
      <c r="D35" s="25" t="s">
        <v>1341</v>
      </c>
      <c r="E35" s="17" t="s">
        <v>1273</v>
      </c>
      <c r="F35" s="2" t="s">
        <v>1274</v>
      </c>
      <c r="G35" s="32" t="s">
        <v>1275</v>
      </c>
      <c r="H35" s="7" t="str">
        <f t="shared" si="0"/>
        <v>▶</v>
      </c>
    </row>
    <row r="36" spans="1:8" x14ac:dyDescent="0.3">
      <c r="A36" s="2">
        <v>5</v>
      </c>
      <c r="B36" s="2" t="s">
        <v>1250</v>
      </c>
      <c r="C36" s="20" t="s">
        <v>492</v>
      </c>
      <c r="D36" s="25" t="s">
        <v>1342</v>
      </c>
      <c r="E36" s="17" t="s">
        <v>1343</v>
      </c>
      <c r="F36" s="2" t="s">
        <v>492</v>
      </c>
      <c r="G36" s="32" t="s">
        <v>1344</v>
      </c>
      <c r="H36" s="7" t="str">
        <f t="shared" si="0"/>
        <v>▶</v>
      </c>
    </row>
    <row r="37" spans="1:8" x14ac:dyDescent="0.3">
      <c r="A37" s="2">
        <v>6</v>
      </c>
      <c r="B37" s="2" t="s">
        <v>1250</v>
      </c>
      <c r="C37" s="20" t="s">
        <v>492</v>
      </c>
      <c r="D37" s="25" t="s">
        <v>1345</v>
      </c>
      <c r="E37" s="17" t="s">
        <v>1343</v>
      </c>
      <c r="F37" s="2" t="s">
        <v>492</v>
      </c>
      <c r="G37" s="32" t="s">
        <v>1282</v>
      </c>
      <c r="H37" s="7" t="str">
        <f t="shared" si="0"/>
        <v>▶</v>
      </c>
    </row>
    <row r="38" spans="1:8" x14ac:dyDescent="0.3">
      <c r="A38" s="2">
        <v>7</v>
      </c>
      <c r="B38" s="2" t="s">
        <v>1250</v>
      </c>
      <c r="C38" s="20" t="s">
        <v>492</v>
      </c>
      <c r="D38" s="25" t="s">
        <v>1346</v>
      </c>
      <c r="E38" s="17" t="s">
        <v>1252</v>
      </c>
      <c r="F38" s="2" t="s">
        <v>492</v>
      </c>
      <c r="G38" s="32" t="s">
        <v>1321</v>
      </c>
      <c r="H38" s="7" t="str">
        <f t="shared" si="0"/>
        <v>▶</v>
      </c>
    </row>
    <row r="39" spans="1:8" x14ac:dyDescent="0.3">
      <c r="A39" s="2">
        <v>1</v>
      </c>
      <c r="B39" s="2" t="s">
        <v>1250</v>
      </c>
      <c r="C39" s="20" t="s">
        <v>495</v>
      </c>
      <c r="D39" s="25" t="s">
        <v>1355</v>
      </c>
      <c r="E39" s="17" t="s">
        <v>1343</v>
      </c>
      <c r="F39" s="2" t="s">
        <v>495</v>
      </c>
      <c r="G39" s="32" t="s">
        <v>1317</v>
      </c>
      <c r="H39" s="7" t="str">
        <f t="shared" si="0"/>
        <v>▶</v>
      </c>
    </row>
    <row r="40" spans="1:8" x14ac:dyDescent="0.3">
      <c r="A40" s="2">
        <v>2</v>
      </c>
      <c r="B40" s="2" t="s">
        <v>1250</v>
      </c>
      <c r="C40" s="20" t="s">
        <v>495</v>
      </c>
      <c r="D40" s="25" t="s">
        <v>1356</v>
      </c>
      <c r="E40" s="17" t="s">
        <v>1357</v>
      </c>
      <c r="F40" s="2" t="s">
        <v>1358</v>
      </c>
      <c r="G40" s="32" t="s">
        <v>1282</v>
      </c>
      <c r="H40" s="7" t="str">
        <f t="shared" si="0"/>
        <v>▶</v>
      </c>
    </row>
    <row r="41" spans="1:8" x14ac:dyDescent="0.3">
      <c r="A41" s="2">
        <v>3</v>
      </c>
      <c r="B41" s="2" t="s">
        <v>1250</v>
      </c>
      <c r="C41" s="20" t="s">
        <v>495</v>
      </c>
      <c r="D41" s="25" t="s">
        <v>1359</v>
      </c>
      <c r="E41" s="17" t="s">
        <v>1295</v>
      </c>
      <c r="F41" s="2" t="s">
        <v>1358</v>
      </c>
      <c r="G41" s="32" t="s">
        <v>1282</v>
      </c>
      <c r="H41" s="7" t="str">
        <f t="shared" si="0"/>
        <v>▶</v>
      </c>
    </row>
    <row r="42" spans="1:8" x14ac:dyDescent="0.3">
      <c r="A42" s="2">
        <v>4</v>
      </c>
      <c r="B42" s="2" t="s">
        <v>1250</v>
      </c>
      <c r="C42" s="20" t="s">
        <v>495</v>
      </c>
      <c r="D42" s="25" t="s">
        <v>1360</v>
      </c>
      <c r="E42" s="17" t="s">
        <v>1299</v>
      </c>
      <c r="F42" s="2" t="s">
        <v>495</v>
      </c>
      <c r="G42" s="32" t="s">
        <v>1282</v>
      </c>
      <c r="H42" s="7" t="str">
        <f t="shared" si="0"/>
        <v>▶</v>
      </c>
    </row>
    <row r="43" spans="1:8" x14ac:dyDescent="0.3">
      <c r="A43" s="2">
        <v>5</v>
      </c>
      <c r="B43" s="2" t="s">
        <v>1250</v>
      </c>
      <c r="C43" s="20" t="s">
        <v>495</v>
      </c>
      <c r="D43" s="25" t="s">
        <v>1361</v>
      </c>
      <c r="E43" s="17" t="s">
        <v>1252</v>
      </c>
      <c r="F43" s="2" t="s">
        <v>495</v>
      </c>
      <c r="G43" s="32" t="s">
        <v>1253</v>
      </c>
      <c r="H43" s="7" t="str">
        <f t="shared" si="0"/>
        <v>▶</v>
      </c>
    </row>
    <row r="44" spans="1:8" x14ac:dyDescent="0.3">
      <c r="A44" s="2">
        <v>6</v>
      </c>
      <c r="B44" s="2" t="s">
        <v>1250</v>
      </c>
      <c r="C44" s="20" t="s">
        <v>495</v>
      </c>
      <c r="D44" s="25" t="s">
        <v>1362</v>
      </c>
      <c r="E44" s="17" t="s">
        <v>1363</v>
      </c>
      <c r="F44" s="2" t="s">
        <v>495</v>
      </c>
      <c r="G44" s="32" t="s">
        <v>1323</v>
      </c>
      <c r="H44" s="7" t="str">
        <f t="shared" si="0"/>
        <v>▶</v>
      </c>
    </row>
    <row r="45" spans="1:8" x14ac:dyDescent="0.3">
      <c r="A45" s="2">
        <v>7</v>
      </c>
      <c r="B45" s="2" t="s">
        <v>1250</v>
      </c>
      <c r="C45" s="20" t="s">
        <v>495</v>
      </c>
      <c r="D45" s="25" t="s">
        <v>1364</v>
      </c>
      <c r="E45" s="17" t="s">
        <v>1365</v>
      </c>
      <c r="F45" s="2" t="s">
        <v>495</v>
      </c>
      <c r="G45" s="32" t="s">
        <v>1366</v>
      </c>
      <c r="H45" s="7" t="str">
        <f t="shared" si="0"/>
        <v>▶</v>
      </c>
    </row>
    <row r="46" spans="1:8" x14ac:dyDescent="0.3">
      <c r="A46" s="2">
        <v>8</v>
      </c>
      <c r="B46" s="2" t="s">
        <v>1250</v>
      </c>
      <c r="C46" s="20" t="s">
        <v>495</v>
      </c>
      <c r="D46" s="25" t="s">
        <v>1367</v>
      </c>
      <c r="E46" s="17" t="s">
        <v>1368</v>
      </c>
      <c r="F46" s="2" t="s">
        <v>495</v>
      </c>
      <c r="G46" s="32" t="s">
        <v>1366</v>
      </c>
      <c r="H46" s="7" t="str">
        <f t="shared" si="0"/>
        <v>▶</v>
      </c>
    </row>
    <row r="47" spans="1:8" x14ac:dyDescent="0.3">
      <c r="A47" s="2">
        <v>1</v>
      </c>
      <c r="B47" s="2" t="s">
        <v>1250</v>
      </c>
      <c r="C47" s="20" t="s">
        <v>498</v>
      </c>
      <c r="D47" s="25" t="s">
        <v>1395</v>
      </c>
      <c r="E47" s="17" t="s">
        <v>1396</v>
      </c>
      <c r="F47" s="2" t="s">
        <v>498</v>
      </c>
      <c r="G47" s="32" t="s">
        <v>1297</v>
      </c>
      <c r="H47" s="7" t="str">
        <f t="shared" si="0"/>
        <v>▶</v>
      </c>
    </row>
    <row r="48" spans="1:8" x14ac:dyDescent="0.3">
      <c r="A48" s="2">
        <v>2</v>
      </c>
      <c r="B48" s="2" t="s">
        <v>1250</v>
      </c>
      <c r="C48" s="20" t="s">
        <v>498</v>
      </c>
      <c r="D48" s="25" t="s">
        <v>1397</v>
      </c>
      <c r="E48" s="17" t="s">
        <v>1398</v>
      </c>
      <c r="F48" s="2" t="s">
        <v>498</v>
      </c>
      <c r="G48" s="32" t="s">
        <v>1297</v>
      </c>
      <c r="H48" s="7" t="str">
        <f t="shared" si="0"/>
        <v>▶</v>
      </c>
    </row>
    <row r="49" spans="1:8" x14ac:dyDescent="0.3">
      <c r="A49" s="2">
        <v>3</v>
      </c>
      <c r="B49" s="2" t="s">
        <v>1250</v>
      </c>
      <c r="C49" s="20" t="s">
        <v>498</v>
      </c>
      <c r="D49" s="25" t="s">
        <v>1399</v>
      </c>
      <c r="E49" s="17" t="s">
        <v>1396</v>
      </c>
      <c r="F49" s="2" t="s">
        <v>498</v>
      </c>
      <c r="G49" s="32" t="s">
        <v>1297</v>
      </c>
      <c r="H49" s="7" t="str">
        <f t="shared" si="0"/>
        <v>▶</v>
      </c>
    </row>
    <row r="50" spans="1:8" x14ac:dyDescent="0.3">
      <c r="A50" s="2">
        <v>4</v>
      </c>
      <c r="B50" s="2" t="s">
        <v>1250</v>
      </c>
      <c r="C50" s="20" t="s">
        <v>498</v>
      </c>
      <c r="D50" s="25" t="s">
        <v>1400</v>
      </c>
      <c r="E50" s="17" t="s">
        <v>1401</v>
      </c>
      <c r="F50" s="2" t="s">
        <v>498</v>
      </c>
      <c r="G50" s="32" t="s">
        <v>1297</v>
      </c>
      <c r="H50" s="7" t="str">
        <f t="shared" si="0"/>
        <v>▶</v>
      </c>
    </row>
    <row r="51" spans="1:8" x14ac:dyDescent="0.3">
      <c r="A51" s="2">
        <v>5</v>
      </c>
      <c r="B51" s="2" t="s">
        <v>1250</v>
      </c>
      <c r="C51" s="20" t="s">
        <v>498</v>
      </c>
      <c r="D51" s="25" t="s">
        <v>1402</v>
      </c>
      <c r="E51" s="17" t="s">
        <v>1403</v>
      </c>
      <c r="F51" s="2" t="s">
        <v>498</v>
      </c>
      <c r="G51" s="32" t="s">
        <v>1300</v>
      </c>
      <c r="H51" s="7" t="str">
        <f t="shared" si="0"/>
        <v>▶</v>
      </c>
    </row>
    <row r="52" spans="1:8" x14ac:dyDescent="0.3">
      <c r="A52" s="2">
        <v>6</v>
      </c>
      <c r="B52" s="2" t="s">
        <v>1250</v>
      </c>
      <c r="C52" s="20" t="s">
        <v>498</v>
      </c>
      <c r="D52" s="25" t="s">
        <v>1404</v>
      </c>
      <c r="E52" s="17" t="s">
        <v>1403</v>
      </c>
      <c r="F52" s="2" t="s">
        <v>498</v>
      </c>
      <c r="G52" s="32" t="s">
        <v>1303</v>
      </c>
      <c r="H52" s="7" t="str">
        <f t="shared" si="0"/>
        <v>▶</v>
      </c>
    </row>
    <row r="53" spans="1:8" x14ac:dyDescent="0.3">
      <c r="A53" s="2">
        <v>7</v>
      </c>
      <c r="B53" s="2" t="s">
        <v>1250</v>
      </c>
      <c r="C53" s="20" t="s">
        <v>498</v>
      </c>
      <c r="D53" s="25" t="s">
        <v>1405</v>
      </c>
      <c r="E53" s="17" t="s">
        <v>1406</v>
      </c>
      <c r="F53" s="2" t="s">
        <v>498</v>
      </c>
      <c r="G53" s="32" t="s">
        <v>1303</v>
      </c>
      <c r="H53" s="7" t="str">
        <f t="shared" si="0"/>
        <v>▶</v>
      </c>
    </row>
    <row r="54" spans="1:8" x14ac:dyDescent="0.3">
      <c r="A54" s="2">
        <v>8</v>
      </c>
      <c r="B54" s="2" t="s">
        <v>1250</v>
      </c>
      <c r="C54" s="20" t="s">
        <v>498</v>
      </c>
      <c r="D54" s="25" t="s">
        <v>1407</v>
      </c>
      <c r="E54" s="17" t="s">
        <v>1398</v>
      </c>
      <c r="F54" s="2" t="s">
        <v>498</v>
      </c>
      <c r="G54" s="32" t="s">
        <v>1303</v>
      </c>
      <c r="H54" s="7" t="str">
        <f t="shared" si="0"/>
        <v>▶</v>
      </c>
    </row>
    <row r="55" spans="1:8" x14ac:dyDescent="0.3">
      <c r="A55" s="2">
        <v>9</v>
      </c>
      <c r="B55" s="2" t="s">
        <v>1250</v>
      </c>
      <c r="C55" s="20" t="s">
        <v>498</v>
      </c>
      <c r="D55" s="25" t="s">
        <v>1408</v>
      </c>
      <c r="E55" s="17" t="s">
        <v>1409</v>
      </c>
      <c r="F55" s="2" t="s">
        <v>498</v>
      </c>
      <c r="G55" s="32" t="s">
        <v>1305</v>
      </c>
      <c r="H55" s="7" t="str">
        <f t="shared" si="0"/>
        <v>▶</v>
      </c>
    </row>
    <row r="56" spans="1:8" x14ac:dyDescent="0.3">
      <c r="A56" s="2">
        <v>10</v>
      </c>
      <c r="B56" s="2" t="s">
        <v>1250</v>
      </c>
      <c r="C56" s="20" t="s">
        <v>498</v>
      </c>
      <c r="D56" s="25" t="s">
        <v>1410</v>
      </c>
      <c r="E56" s="17" t="s">
        <v>1411</v>
      </c>
      <c r="F56" s="2" t="s">
        <v>498</v>
      </c>
      <c r="G56" s="32" t="s">
        <v>1305</v>
      </c>
      <c r="H56" s="7" t="str">
        <f t="shared" si="0"/>
        <v>▶</v>
      </c>
    </row>
    <row r="57" spans="1:8" x14ac:dyDescent="0.3">
      <c r="A57" s="2">
        <v>11</v>
      </c>
      <c r="B57" s="2" t="s">
        <v>1250</v>
      </c>
      <c r="C57" s="20" t="s">
        <v>498</v>
      </c>
      <c r="D57" s="25" t="s">
        <v>1412</v>
      </c>
      <c r="E57" s="18" t="s">
        <v>1413</v>
      </c>
      <c r="F57" s="2" t="s">
        <v>1333</v>
      </c>
      <c r="G57" s="32" t="s">
        <v>1340</v>
      </c>
      <c r="H57" s="7" t="str">
        <f t="shared" si="0"/>
        <v>▶</v>
      </c>
    </row>
    <row r="58" spans="1:8" x14ac:dyDescent="0.3">
      <c r="A58" s="2">
        <v>12</v>
      </c>
      <c r="B58" s="2" t="s">
        <v>1250</v>
      </c>
      <c r="C58" s="20" t="s">
        <v>498</v>
      </c>
      <c r="D58" s="25" t="s">
        <v>1414</v>
      </c>
      <c r="E58" s="17" t="s">
        <v>1403</v>
      </c>
      <c r="F58" s="2" t="s">
        <v>498</v>
      </c>
      <c r="G58" s="32" t="s">
        <v>1340</v>
      </c>
      <c r="H58" s="7" t="str">
        <f t="shared" si="0"/>
        <v>▶</v>
      </c>
    </row>
    <row r="59" spans="1:8" x14ac:dyDescent="0.3">
      <c r="A59" s="2">
        <v>13</v>
      </c>
      <c r="B59" s="2" t="s">
        <v>1250</v>
      </c>
      <c r="C59" s="20" t="s">
        <v>498</v>
      </c>
      <c r="D59" s="25" t="s">
        <v>1415</v>
      </c>
      <c r="E59" s="17" t="s">
        <v>1416</v>
      </c>
      <c r="F59" s="2" t="s">
        <v>498</v>
      </c>
      <c r="G59" s="32" t="s">
        <v>1309</v>
      </c>
      <c r="H59" s="7" t="str">
        <f t="shared" si="0"/>
        <v>▶</v>
      </c>
    </row>
    <row r="60" spans="1:8" x14ac:dyDescent="0.3">
      <c r="A60" s="2">
        <v>14</v>
      </c>
      <c r="B60" s="2" t="s">
        <v>1250</v>
      </c>
      <c r="C60" s="20" t="s">
        <v>498</v>
      </c>
      <c r="D60" s="25" t="s">
        <v>1417</v>
      </c>
      <c r="E60" s="17" t="s">
        <v>1277</v>
      </c>
      <c r="F60" s="2" t="s">
        <v>498</v>
      </c>
      <c r="G60" s="32" t="s">
        <v>1309</v>
      </c>
      <c r="H60" s="7" t="str">
        <f t="shared" si="0"/>
        <v>▶</v>
      </c>
    </row>
    <row r="61" spans="1:8" x14ac:dyDescent="0.3">
      <c r="A61" s="2">
        <v>15</v>
      </c>
      <c r="B61" s="2" t="s">
        <v>1250</v>
      </c>
      <c r="C61" s="20" t="s">
        <v>498</v>
      </c>
      <c r="D61" s="25" t="s">
        <v>1418</v>
      </c>
      <c r="E61" s="17" t="s">
        <v>1419</v>
      </c>
      <c r="F61" s="2" t="s">
        <v>498</v>
      </c>
      <c r="G61" s="32" t="s">
        <v>1420</v>
      </c>
      <c r="H61" s="7" t="str">
        <f t="shared" si="0"/>
        <v>▶</v>
      </c>
    </row>
    <row r="62" spans="1:8" x14ac:dyDescent="0.3">
      <c r="A62" s="2">
        <v>1</v>
      </c>
      <c r="B62" s="2" t="s">
        <v>1250</v>
      </c>
      <c r="C62" s="20" t="s">
        <v>501</v>
      </c>
      <c r="D62" s="25" t="s">
        <v>1421</v>
      </c>
      <c r="E62" s="17" t="s">
        <v>1422</v>
      </c>
      <c r="F62" s="2" t="s">
        <v>501</v>
      </c>
      <c r="G62" s="32" t="s">
        <v>1300</v>
      </c>
      <c r="H62" s="7" t="str">
        <f t="shared" si="0"/>
        <v>▶</v>
      </c>
    </row>
    <row r="63" spans="1:8" x14ac:dyDescent="0.3">
      <c r="A63" s="2">
        <v>2</v>
      </c>
      <c r="B63" s="2" t="s">
        <v>1250</v>
      </c>
      <c r="C63" s="20" t="s">
        <v>501</v>
      </c>
      <c r="D63" s="25" t="s">
        <v>1423</v>
      </c>
      <c r="E63" s="17" t="s">
        <v>1424</v>
      </c>
      <c r="F63" s="2" t="s">
        <v>501</v>
      </c>
      <c r="G63" s="32" t="s">
        <v>1300</v>
      </c>
      <c r="H63" s="7" t="str">
        <f t="shared" si="0"/>
        <v>▶</v>
      </c>
    </row>
    <row r="64" spans="1:8" x14ac:dyDescent="0.3">
      <c r="A64" s="2">
        <v>3</v>
      </c>
      <c r="B64" s="2" t="s">
        <v>1250</v>
      </c>
      <c r="C64" s="20" t="s">
        <v>501</v>
      </c>
      <c r="D64" s="25" t="s">
        <v>1425</v>
      </c>
      <c r="E64" s="17" t="s">
        <v>1273</v>
      </c>
      <c r="F64" s="2" t="s">
        <v>1274</v>
      </c>
      <c r="G64" s="32" t="s">
        <v>1275</v>
      </c>
      <c r="H64" s="7" t="str">
        <f t="shared" si="0"/>
        <v>▶</v>
      </c>
    </row>
    <row r="65" spans="1:8" x14ac:dyDescent="0.3">
      <c r="A65" s="2">
        <v>4</v>
      </c>
      <c r="B65" s="2" t="s">
        <v>1250</v>
      </c>
      <c r="C65" s="20" t="s">
        <v>501</v>
      </c>
      <c r="D65" s="25" t="s">
        <v>1426</v>
      </c>
      <c r="E65" s="17" t="s">
        <v>1357</v>
      </c>
      <c r="F65" s="2" t="s">
        <v>1427</v>
      </c>
      <c r="G65" s="32" t="s">
        <v>1275</v>
      </c>
      <c r="H65" s="7" t="str">
        <f t="shared" si="0"/>
        <v>▶</v>
      </c>
    </row>
    <row r="66" spans="1:8" x14ac:dyDescent="0.3">
      <c r="A66" s="2">
        <v>5</v>
      </c>
      <c r="B66" s="2" t="s">
        <v>1250</v>
      </c>
      <c r="C66" s="20" t="s">
        <v>501</v>
      </c>
      <c r="D66" s="25" t="s">
        <v>1428</v>
      </c>
      <c r="E66" s="17" t="s">
        <v>1429</v>
      </c>
      <c r="F66" s="2" t="s">
        <v>501</v>
      </c>
      <c r="G66" s="32" t="s">
        <v>1319</v>
      </c>
      <c r="H66" s="7" t="str">
        <f t="shared" si="0"/>
        <v>▶</v>
      </c>
    </row>
    <row r="67" spans="1:8" x14ac:dyDescent="0.3">
      <c r="A67" s="2">
        <v>6</v>
      </c>
      <c r="B67" s="2" t="s">
        <v>1250</v>
      </c>
      <c r="C67" s="20" t="s">
        <v>501</v>
      </c>
      <c r="D67" s="25" t="s">
        <v>1430</v>
      </c>
      <c r="E67" s="17" t="s">
        <v>1431</v>
      </c>
      <c r="F67" s="2" t="s">
        <v>501</v>
      </c>
      <c r="G67" s="32" t="s">
        <v>1319</v>
      </c>
      <c r="H67" s="7" t="str">
        <f t="shared" ref="H67:H130" si="1">IF(ISBLANK($D67),"",HYPERLINK($D67,"▶"))</f>
        <v>▶</v>
      </c>
    </row>
    <row r="68" spans="1:8" x14ac:dyDescent="0.3">
      <c r="A68" s="2">
        <v>1</v>
      </c>
      <c r="B68" s="2" t="s">
        <v>1250</v>
      </c>
      <c r="C68" s="20" t="s">
        <v>504</v>
      </c>
      <c r="D68" s="25" t="s">
        <v>1436</v>
      </c>
      <c r="E68" s="17" t="s">
        <v>1273</v>
      </c>
      <c r="F68" s="2" t="s">
        <v>1274</v>
      </c>
      <c r="G68" s="32" t="s">
        <v>1275</v>
      </c>
      <c r="H68" s="7" t="str">
        <f t="shared" si="1"/>
        <v>▶</v>
      </c>
    </row>
    <row r="69" spans="1:8" x14ac:dyDescent="0.3">
      <c r="A69" s="2">
        <v>2</v>
      </c>
      <c r="B69" s="2" t="s">
        <v>1250</v>
      </c>
      <c r="C69" s="20" t="s">
        <v>504</v>
      </c>
      <c r="D69" s="25" t="s">
        <v>1437</v>
      </c>
      <c r="E69" s="17" t="s">
        <v>1438</v>
      </c>
      <c r="F69" s="2" t="s">
        <v>504</v>
      </c>
      <c r="G69" s="32" t="s">
        <v>1344</v>
      </c>
      <c r="H69" s="7" t="str">
        <f t="shared" si="1"/>
        <v>▶</v>
      </c>
    </row>
    <row r="70" spans="1:8" x14ac:dyDescent="0.3">
      <c r="A70" s="2">
        <v>3</v>
      </c>
      <c r="B70" s="2" t="s">
        <v>1250</v>
      </c>
      <c r="C70" s="20" t="s">
        <v>504</v>
      </c>
      <c r="D70" s="25" t="s">
        <v>1439</v>
      </c>
      <c r="E70" s="17" t="s">
        <v>1339</v>
      </c>
      <c r="F70" s="2" t="s">
        <v>504</v>
      </c>
      <c r="G70" s="32" t="s">
        <v>1315</v>
      </c>
      <c r="H70" s="7" t="str">
        <f t="shared" si="1"/>
        <v>▶</v>
      </c>
    </row>
    <row r="71" spans="1:8" x14ac:dyDescent="0.3">
      <c r="A71" s="2">
        <v>4</v>
      </c>
      <c r="B71" s="2" t="s">
        <v>1250</v>
      </c>
      <c r="C71" s="20" t="s">
        <v>504</v>
      </c>
      <c r="D71" s="25" t="s">
        <v>1440</v>
      </c>
      <c r="E71" s="17" t="s">
        <v>1441</v>
      </c>
      <c r="F71" s="2" t="s">
        <v>504</v>
      </c>
      <c r="G71" s="32" t="s">
        <v>1253</v>
      </c>
      <c r="H71" s="7" t="str">
        <f t="shared" si="1"/>
        <v>▶</v>
      </c>
    </row>
    <row r="72" spans="1:8" x14ac:dyDescent="0.3">
      <c r="A72" s="2">
        <v>5</v>
      </c>
      <c r="B72" s="2" t="s">
        <v>1250</v>
      </c>
      <c r="C72" s="20" t="s">
        <v>504</v>
      </c>
      <c r="D72" s="25" t="s">
        <v>1442</v>
      </c>
      <c r="E72" s="17" t="s">
        <v>1252</v>
      </c>
      <c r="F72" s="2" t="s">
        <v>504</v>
      </c>
      <c r="G72" s="32" t="s">
        <v>1253</v>
      </c>
      <c r="H72" s="7" t="str">
        <f t="shared" si="1"/>
        <v>▶</v>
      </c>
    </row>
    <row r="73" spans="1:8" x14ac:dyDescent="0.3">
      <c r="A73" s="2">
        <v>1</v>
      </c>
      <c r="B73" s="2" t="s">
        <v>1250</v>
      </c>
      <c r="C73" s="20" t="s">
        <v>507</v>
      </c>
      <c r="D73" s="25" t="s">
        <v>1470</v>
      </c>
      <c r="E73" s="17" t="s">
        <v>1471</v>
      </c>
      <c r="F73" s="2" t="s">
        <v>507</v>
      </c>
      <c r="G73" s="32" t="s">
        <v>1297</v>
      </c>
      <c r="H73" s="7" t="str">
        <f t="shared" si="1"/>
        <v>▶</v>
      </c>
    </row>
    <row r="74" spans="1:8" x14ac:dyDescent="0.3">
      <c r="A74" s="2">
        <v>2</v>
      </c>
      <c r="B74" s="2" t="s">
        <v>1250</v>
      </c>
      <c r="C74" s="20" t="s">
        <v>507</v>
      </c>
      <c r="D74" s="25" t="s">
        <v>1472</v>
      </c>
      <c r="E74" s="17" t="s">
        <v>1473</v>
      </c>
      <c r="F74" s="2" t="s">
        <v>507</v>
      </c>
      <c r="G74" s="32" t="s">
        <v>1297</v>
      </c>
      <c r="H74" s="7" t="str">
        <f t="shared" si="1"/>
        <v>▶</v>
      </c>
    </row>
    <row r="75" spans="1:8" x14ac:dyDescent="0.3">
      <c r="A75" s="2">
        <v>3</v>
      </c>
      <c r="B75" s="2" t="s">
        <v>1250</v>
      </c>
      <c r="C75" s="20" t="s">
        <v>507</v>
      </c>
      <c r="D75" s="25" t="s">
        <v>1474</v>
      </c>
      <c r="E75" s="17" t="s">
        <v>1337</v>
      </c>
      <c r="F75" s="2" t="s">
        <v>507</v>
      </c>
      <c r="G75" s="32" t="s">
        <v>1297</v>
      </c>
      <c r="H75" s="7" t="str">
        <f t="shared" si="1"/>
        <v>▶</v>
      </c>
    </row>
    <row r="76" spans="1:8" x14ac:dyDescent="0.3">
      <c r="A76" s="2">
        <v>4</v>
      </c>
      <c r="B76" s="2" t="s">
        <v>1250</v>
      </c>
      <c r="C76" s="20" t="s">
        <v>507</v>
      </c>
      <c r="D76" s="25" t="s">
        <v>1475</v>
      </c>
      <c r="E76" s="17" t="s">
        <v>1476</v>
      </c>
      <c r="F76" s="2" t="s">
        <v>507</v>
      </c>
      <c r="G76" s="32" t="s">
        <v>1340</v>
      </c>
      <c r="H76" s="7" t="str">
        <f t="shared" si="1"/>
        <v>▶</v>
      </c>
    </row>
    <row r="77" spans="1:8" x14ac:dyDescent="0.3">
      <c r="A77" s="2">
        <v>5</v>
      </c>
      <c r="B77" s="2" t="s">
        <v>1250</v>
      </c>
      <c r="C77" s="20" t="s">
        <v>507</v>
      </c>
      <c r="D77" s="25" t="s">
        <v>1477</v>
      </c>
      <c r="E77" s="17" t="s">
        <v>1339</v>
      </c>
      <c r="F77" s="2" t="s">
        <v>507</v>
      </c>
      <c r="G77" s="32" t="s">
        <v>1478</v>
      </c>
      <c r="H77" s="7" t="str">
        <f t="shared" si="1"/>
        <v>▶</v>
      </c>
    </row>
    <row r="78" spans="1:8" x14ac:dyDescent="0.3">
      <c r="A78" s="2">
        <v>6</v>
      </c>
      <c r="B78" s="2" t="s">
        <v>1250</v>
      </c>
      <c r="C78" s="20" t="s">
        <v>507</v>
      </c>
      <c r="D78" s="25" t="s">
        <v>1479</v>
      </c>
      <c r="E78" s="17" t="s">
        <v>1357</v>
      </c>
      <c r="F78" s="2" t="s">
        <v>1480</v>
      </c>
      <c r="G78" s="32" t="s">
        <v>1309</v>
      </c>
      <c r="H78" s="7" t="str">
        <f t="shared" si="1"/>
        <v>▶</v>
      </c>
    </row>
    <row r="79" spans="1:8" x14ac:dyDescent="0.3">
      <c r="A79" s="2">
        <v>7</v>
      </c>
      <c r="B79" s="2" t="s">
        <v>1250</v>
      </c>
      <c r="C79" s="20" t="s">
        <v>507</v>
      </c>
      <c r="D79" s="25" t="s">
        <v>1481</v>
      </c>
      <c r="E79" s="17" t="s">
        <v>1482</v>
      </c>
      <c r="F79" s="2" t="s">
        <v>507</v>
      </c>
      <c r="G79" s="32" t="s">
        <v>1309</v>
      </c>
      <c r="H79" s="7" t="str">
        <f t="shared" si="1"/>
        <v>▶</v>
      </c>
    </row>
    <row r="80" spans="1:8" x14ac:dyDescent="0.3">
      <c r="A80" s="2">
        <v>8</v>
      </c>
      <c r="B80" s="2" t="s">
        <v>1250</v>
      </c>
      <c r="C80" s="20" t="s">
        <v>507</v>
      </c>
      <c r="D80" s="25" t="s">
        <v>1483</v>
      </c>
      <c r="E80" s="17" t="s">
        <v>1422</v>
      </c>
      <c r="F80" s="2" t="s">
        <v>507</v>
      </c>
      <c r="G80" s="32" t="s">
        <v>1309</v>
      </c>
      <c r="H80" s="7" t="str">
        <f t="shared" si="1"/>
        <v>▶</v>
      </c>
    </row>
    <row r="81" spans="1:8" x14ac:dyDescent="0.3">
      <c r="A81" s="2">
        <v>9</v>
      </c>
      <c r="B81" s="2" t="s">
        <v>1250</v>
      </c>
      <c r="C81" s="20" t="s">
        <v>507</v>
      </c>
      <c r="D81" s="25" t="s">
        <v>1484</v>
      </c>
      <c r="E81" s="17" t="s">
        <v>1424</v>
      </c>
      <c r="F81" s="2" t="s">
        <v>507</v>
      </c>
      <c r="G81" s="32" t="s">
        <v>1309</v>
      </c>
      <c r="H81" s="7" t="str">
        <f t="shared" si="1"/>
        <v>▶</v>
      </c>
    </row>
    <row r="82" spans="1:8" x14ac:dyDescent="0.3">
      <c r="A82" s="2">
        <v>10</v>
      </c>
      <c r="B82" s="2" t="s">
        <v>1250</v>
      </c>
      <c r="C82" s="20" t="s">
        <v>507</v>
      </c>
      <c r="D82" s="25" t="s">
        <v>1485</v>
      </c>
      <c r="E82" s="17" t="s">
        <v>1486</v>
      </c>
      <c r="F82" s="2" t="s">
        <v>507</v>
      </c>
      <c r="G82" s="32" t="s">
        <v>1311</v>
      </c>
      <c r="H82" s="7" t="str">
        <f t="shared" si="1"/>
        <v>▶</v>
      </c>
    </row>
    <row r="83" spans="1:8" x14ac:dyDescent="0.3">
      <c r="A83" s="2">
        <v>11</v>
      </c>
      <c r="B83" s="2" t="s">
        <v>1250</v>
      </c>
      <c r="C83" s="20" t="s">
        <v>507</v>
      </c>
      <c r="D83" s="25" t="s">
        <v>1487</v>
      </c>
      <c r="E83" s="17" t="s">
        <v>1488</v>
      </c>
      <c r="F83" s="2" t="s">
        <v>507</v>
      </c>
      <c r="G83" s="32" t="s">
        <v>1311</v>
      </c>
      <c r="H83" s="7" t="str">
        <f t="shared" si="1"/>
        <v>▶</v>
      </c>
    </row>
    <row r="84" spans="1:8" x14ac:dyDescent="0.3">
      <c r="A84" s="2">
        <v>12</v>
      </c>
      <c r="B84" s="2" t="s">
        <v>1250</v>
      </c>
      <c r="C84" s="20" t="s">
        <v>507</v>
      </c>
      <c r="D84" s="25" t="s">
        <v>1489</v>
      </c>
      <c r="E84" s="17" t="s">
        <v>1490</v>
      </c>
      <c r="F84" s="2" t="s">
        <v>507</v>
      </c>
      <c r="G84" s="32" t="s">
        <v>1491</v>
      </c>
      <c r="H84" s="7" t="str">
        <f t="shared" si="1"/>
        <v>▶</v>
      </c>
    </row>
    <row r="85" spans="1:8" x14ac:dyDescent="0.3">
      <c r="A85" s="2">
        <v>13</v>
      </c>
      <c r="B85" s="2" t="s">
        <v>1250</v>
      </c>
      <c r="C85" s="20" t="s">
        <v>507</v>
      </c>
      <c r="D85" s="25" t="s">
        <v>1492</v>
      </c>
      <c r="E85" s="17" t="s">
        <v>1493</v>
      </c>
      <c r="F85" s="2" t="s">
        <v>507</v>
      </c>
      <c r="G85" s="32" t="s">
        <v>1344</v>
      </c>
      <c r="H85" s="7" t="str">
        <f t="shared" si="1"/>
        <v>▶</v>
      </c>
    </row>
    <row r="86" spans="1:8" x14ac:dyDescent="0.3">
      <c r="A86" s="2">
        <v>14</v>
      </c>
      <c r="B86" s="2" t="s">
        <v>1250</v>
      </c>
      <c r="C86" s="20" t="s">
        <v>507</v>
      </c>
      <c r="D86" s="25" t="s">
        <v>1494</v>
      </c>
      <c r="E86" s="17" t="s">
        <v>1486</v>
      </c>
      <c r="F86" s="2" t="s">
        <v>507</v>
      </c>
      <c r="G86" s="32" t="s">
        <v>1344</v>
      </c>
      <c r="H86" s="7" t="str">
        <f t="shared" si="1"/>
        <v>▶</v>
      </c>
    </row>
    <row r="87" spans="1:8" x14ac:dyDescent="0.3">
      <c r="A87" s="2">
        <v>15</v>
      </c>
      <c r="B87" s="2" t="s">
        <v>1250</v>
      </c>
      <c r="C87" s="20" t="s">
        <v>507</v>
      </c>
      <c r="D87" s="25" t="s">
        <v>1495</v>
      </c>
      <c r="E87" s="17" t="s">
        <v>1496</v>
      </c>
      <c r="F87" s="2" t="s">
        <v>507</v>
      </c>
      <c r="G87" s="32" t="s">
        <v>1344</v>
      </c>
      <c r="H87" s="7" t="str">
        <f t="shared" si="1"/>
        <v>▶</v>
      </c>
    </row>
    <row r="88" spans="1:8" x14ac:dyDescent="0.3">
      <c r="A88" s="2">
        <v>1</v>
      </c>
      <c r="B88" s="2" t="s">
        <v>1497</v>
      </c>
      <c r="C88" s="20" t="s">
        <v>770</v>
      </c>
      <c r="D88" s="25" t="s">
        <v>1503</v>
      </c>
      <c r="E88" s="17" t="s">
        <v>1363</v>
      </c>
      <c r="F88" s="2" t="s">
        <v>770</v>
      </c>
      <c r="G88" s="32" t="s">
        <v>1305</v>
      </c>
      <c r="H88" s="7" t="str">
        <f t="shared" si="1"/>
        <v>▶</v>
      </c>
    </row>
    <row r="89" spans="1:8" x14ac:dyDescent="0.3">
      <c r="A89" s="2">
        <v>2</v>
      </c>
      <c r="B89" s="2" t="s">
        <v>1497</v>
      </c>
      <c r="C89" s="20" t="s">
        <v>770</v>
      </c>
      <c r="D89" s="25" t="s">
        <v>1504</v>
      </c>
      <c r="E89" s="17" t="s">
        <v>1365</v>
      </c>
      <c r="F89" s="2" t="s">
        <v>770</v>
      </c>
      <c r="G89" s="32" t="s">
        <v>1307</v>
      </c>
      <c r="H89" s="7" t="str">
        <f t="shared" si="1"/>
        <v>▶</v>
      </c>
    </row>
    <row r="90" spans="1:8" x14ac:dyDescent="0.3">
      <c r="A90" s="2">
        <v>3</v>
      </c>
      <c r="B90" s="2" t="s">
        <v>1497</v>
      </c>
      <c r="C90" s="20" t="s">
        <v>770</v>
      </c>
      <c r="D90" s="25" t="s">
        <v>1505</v>
      </c>
      <c r="E90" s="17" t="s">
        <v>1368</v>
      </c>
      <c r="F90" s="2" t="s">
        <v>770</v>
      </c>
      <c r="G90" s="32" t="s">
        <v>1478</v>
      </c>
      <c r="H90" s="7" t="str">
        <f t="shared" si="1"/>
        <v>▶</v>
      </c>
    </row>
    <row r="91" spans="1:8" x14ac:dyDescent="0.3">
      <c r="A91" s="2">
        <v>1</v>
      </c>
      <c r="B91" s="2" t="s">
        <v>1497</v>
      </c>
      <c r="C91" s="20" t="s">
        <v>773</v>
      </c>
      <c r="D91" s="25" t="s">
        <v>1506</v>
      </c>
      <c r="E91" s="17" t="s">
        <v>1252</v>
      </c>
      <c r="F91" s="2" t="s">
        <v>773</v>
      </c>
      <c r="G91" s="32" t="s">
        <v>1321</v>
      </c>
      <c r="H91" s="7" t="str">
        <f t="shared" si="1"/>
        <v>▶</v>
      </c>
    </row>
    <row r="92" spans="1:8" x14ac:dyDescent="0.3">
      <c r="A92" s="2">
        <v>1</v>
      </c>
      <c r="B92" s="2" t="s">
        <v>1497</v>
      </c>
      <c r="C92" s="20" t="s">
        <v>776</v>
      </c>
      <c r="D92" s="25" t="s">
        <v>1510</v>
      </c>
      <c r="E92" s="17" t="s">
        <v>1511</v>
      </c>
      <c r="F92" s="2" t="s">
        <v>776</v>
      </c>
      <c r="G92" s="32" t="s">
        <v>1297</v>
      </c>
      <c r="H92" s="7" t="str">
        <f t="shared" si="1"/>
        <v>▶</v>
      </c>
    </row>
    <row r="93" spans="1:8" x14ac:dyDescent="0.3">
      <c r="A93" s="2">
        <v>2</v>
      </c>
      <c r="B93" s="2" t="s">
        <v>1497</v>
      </c>
      <c r="C93" s="20" t="s">
        <v>776</v>
      </c>
      <c r="D93" s="25" t="s">
        <v>1512</v>
      </c>
      <c r="E93" s="17" t="s">
        <v>1269</v>
      </c>
      <c r="F93" s="2" t="s">
        <v>776</v>
      </c>
      <c r="G93" s="32" t="s">
        <v>1297</v>
      </c>
      <c r="H93" s="7" t="str">
        <f t="shared" si="1"/>
        <v>▶</v>
      </c>
    </row>
    <row r="94" spans="1:8" x14ac:dyDescent="0.3">
      <c r="A94" s="2">
        <v>3</v>
      </c>
      <c r="B94" s="2" t="s">
        <v>1497</v>
      </c>
      <c r="C94" s="20" t="s">
        <v>776</v>
      </c>
      <c r="D94" s="25" t="s">
        <v>1513</v>
      </c>
      <c r="E94" s="17" t="s">
        <v>1514</v>
      </c>
      <c r="F94" s="2" t="s">
        <v>1515</v>
      </c>
      <c r="G94" s="32" t="s">
        <v>1265</v>
      </c>
      <c r="H94" s="7" t="str">
        <f t="shared" si="1"/>
        <v>▶</v>
      </c>
    </row>
    <row r="95" spans="1:8" x14ac:dyDescent="0.3">
      <c r="A95" s="2">
        <v>4</v>
      </c>
      <c r="B95" s="2" t="s">
        <v>1497</v>
      </c>
      <c r="C95" s="20" t="s">
        <v>776</v>
      </c>
      <c r="D95" s="25" t="s">
        <v>1516</v>
      </c>
      <c r="E95" s="17" t="s">
        <v>1517</v>
      </c>
      <c r="F95" s="2" t="s">
        <v>776</v>
      </c>
      <c r="G95" s="32" t="s">
        <v>1300</v>
      </c>
      <c r="H95" s="7" t="str">
        <f t="shared" si="1"/>
        <v>▶</v>
      </c>
    </row>
    <row r="96" spans="1:8" x14ac:dyDescent="0.3">
      <c r="A96" s="2">
        <v>5</v>
      </c>
      <c r="B96" s="2" t="s">
        <v>1497</v>
      </c>
      <c r="C96" s="20" t="s">
        <v>776</v>
      </c>
      <c r="D96" s="25" t="s">
        <v>1518</v>
      </c>
      <c r="E96" s="17" t="s">
        <v>1519</v>
      </c>
      <c r="F96" s="2" t="s">
        <v>1520</v>
      </c>
      <c r="G96" s="32" t="s">
        <v>1420</v>
      </c>
      <c r="H96" s="7" t="str">
        <f t="shared" si="1"/>
        <v>▶</v>
      </c>
    </row>
    <row r="97" spans="1:8" x14ac:dyDescent="0.3">
      <c r="A97" s="2">
        <v>6</v>
      </c>
      <c r="B97" s="2" t="s">
        <v>1497</v>
      </c>
      <c r="C97" s="20" t="s">
        <v>776</v>
      </c>
      <c r="D97" s="25" t="s">
        <v>1521</v>
      </c>
      <c r="E97" s="17" t="s">
        <v>1522</v>
      </c>
      <c r="F97" s="2" t="s">
        <v>1523</v>
      </c>
      <c r="G97" s="32" t="s">
        <v>1344</v>
      </c>
      <c r="H97" s="7" t="str">
        <f t="shared" si="1"/>
        <v>▶</v>
      </c>
    </row>
    <row r="98" spans="1:8" x14ac:dyDescent="0.3">
      <c r="A98" s="2">
        <v>7</v>
      </c>
      <c r="B98" s="2" t="s">
        <v>1497</v>
      </c>
      <c r="C98" s="20" t="s">
        <v>776</v>
      </c>
      <c r="D98" s="25" t="s">
        <v>1524</v>
      </c>
      <c r="E98" s="17" t="s">
        <v>1525</v>
      </c>
      <c r="F98" s="2" t="s">
        <v>1520</v>
      </c>
      <c r="G98" s="32" t="s">
        <v>1526</v>
      </c>
      <c r="H98" s="7" t="str">
        <f t="shared" si="1"/>
        <v>▶</v>
      </c>
    </row>
    <row r="99" spans="1:8" x14ac:dyDescent="0.3">
      <c r="A99" s="2">
        <v>8</v>
      </c>
      <c r="B99" s="2" t="s">
        <v>1497</v>
      </c>
      <c r="C99" s="20" t="s">
        <v>776</v>
      </c>
      <c r="D99" s="25" t="s">
        <v>1527</v>
      </c>
      <c r="E99" s="17" t="s">
        <v>1252</v>
      </c>
      <c r="F99" s="2" t="s">
        <v>776</v>
      </c>
      <c r="G99" s="32" t="s">
        <v>1526</v>
      </c>
      <c r="H99" s="7" t="str">
        <f t="shared" si="1"/>
        <v>▶</v>
      </c>
    </row>
    <row r="100" spans="1:8" x14ac:dyDescent="0.3">
      <c r="A100" s="2">
        <v>9</v>
      </c>
      <c r="B100" s="2" t="s">
        <v>1497</v>
      </c>
      <c r="C100" s="20" t="s">
        <v>776</v>
      </c>
      <c r="D100" s="25" t="s">
        <v>1528</v>
      </c>
      <c r="E100" s="17" t="s">
        <v>1529</v>
      </c>
      <c r="F100" s="2" t="s">
        <v>776</v>
      </c>
      <c r="G100" s="32" t="s">
        <v>1321</v>
      </c>
      <c r="H100" s="7" t="str">
        <f t="shared" si="1"/>
        <v>▶</v>
      </c>
    </row>
    <row r="101" spans="1:8" x14ac:dyDescent="0.3">
      <c r="A101" s="2">
        <v>10</v>
      </c>
      <c r="B101" s="2" t="s">
        <v>1497</v>
      </c>
      <c r="C101" s="20" t="s">
        <v>776</v>
      </c>
      <c r="D101" s="25" t="s">
        <v>1530</v>
      </c>
      <c r="E101" s="17" t="s">
        <v>1252</v>
      </c>
      <c r="F101" s="2" t="s">
        <v>776</v>
      </c>
      <c r="G101" s="32" t="s">
        <v>1321</v>
      </c>
      <c r="H101" s="7" t="str">
        <f t="shared" si="1"/>
        <v>▶</v>
      </c>
    </row>
    <row r="102" spans="1:8" x14ac:dyDescent="0.3">
      <c r="A102" s="2">
        <v>11</v>
      </c>
      <c r="B102" s="2" t="s">
        <v>1497</v>
      </c>
      <c r="C102" s="20" t="s">
        <v>776</v>
      </c>
      <c r="D102" s="25" t="s">
        <v>1531</v>
      </c>
      <c r="E102" s="17" t="s">
        <v>1532</v>
      </c>
      <c r="F102" s="2" t="s">
        <v>776</v>
      </c>
      <c r="G102" s="32" t="s">
        <v>1533</v>
      </c>
      <c r="H102" s="7" t="str">
        <f t="shared" si="1"/>
        <v>▶</v>
      </c>
    </row>
    <row r="103" spans="1:8" x14ac:dyDescent="0.3">
      <c r="A103" s="2">
        <v>12</v>
      </c>
      <c r="B103" s="2" t="s">
        <v>1497</v>
      </c>
      <c r="C103" s="20" t="s">
        <v>776</v>
      </c>
      <c r="D103" s="25" t="s">
        <v>1534</v>
      </c>
      <c r="E103" s="17" t="s">
        <v>1535</v>
      </c>
      <c r="F103" s="2" t="s">
        <v>776</v>
      </c>
      <c r="G103" s="32" t="s">
        <v>1290</v>
      </c>
      <c r="H103" s="7" t="str">
        <f t="shared" si="1"/>
        <v>▶</v>
      </c>
    </row>
    <row r="104" spans="1:8" x14ac:dyDescent="0.3">
      <c r="A104" s="2">
        <v>1</v>
      </c>
      <c r="B104" s="2" t="s">
        <v>1497</v>
      </c>
      <c r="C104" s="20" t="s">
        <v>779</v>
      </c>
      <c r="D104" s="25" t="s">
        <v>1536</v>
      </c>
      <c r="E104" s="17" t="s">
        <v>1252</v>
      </c>
      <c r="F104" s="2" t="s">
        <v>779</v>
      </c>
      <c r="G104" s="32" t="s">
        <v>1253</v>
      </c>
      <c r="H104" s="7" t="str">
        <f t="shared" si="1"/>
        <v>▶</v>
      </c>
    </row>
    <row r="105" spans="1:8" x14ac:dyDescent="0.3">
      <c r="A105" s="2">
        <v>2</v>
      </c>
      <c r="B105" s="2" t="s">
        <v>1497</v>
      </c>
      <c r="C105" s="20" t="s">
        <v>779</v>
      </c>
      <c r="D105" s="25" t="s">
        <v>1537</v>
      </c>
      <c r="E105" s="17" t="s">
        <v>1538</v>
      </c>
      <c r="F105" s="2" t="s">
        <v>779</v>
      </c>
      <c r="G105" s="32" t="s">
        <v>1539</v>
      </c>
      <c r="H105" s="7" t="str">
        <f t="shared" si="1"/>
        <v>▶</v>
      </c>
    </row>
    <row r="106" spans="1:8" x14ac:dyDescent="0.3">
      <c r="A106" s="2">
        <v>3</v>
      </c>
      <c r="B106" s="2" t="s">
        <v>1497</v>
      </c>
      <c r="C106" s="20" t="s">
        <v>779</v>
      </c>
      <c r="D106" s="25" t="s">
        <v>1540</v>
      </c>
      <c r="E106" s="17" t="s">
        <v>1332</v>
      </c>
      <c r="F106" s="2" t="s">
        <v>1520</v>
      </c>
      <c r="G106" s="32" t="s">
        <v>1325</v>
      </c>
      <c r="H106" s="7" t="str">
        <f t="shared" si="1"/>
        <v>▶</v>
      </c>
    </row>
    <row r="107" spans="1:8" x14ac:dyDescent="0.3">
      <c r="A107" s="2">
        <v>1</v>
      </c>
      <c r="B107" s="2" t="s">
        <v>1497</v>
      </c>
      <c r="C107" s="20" t="s">
        <v>782</v>
      </c>
      <c r="D107" s="25" t="s">
        <v>1541</v>
      </c>
      <c r="E107" s="17" t="s">
        <v>1542</v>
      </c>
      <c r="F107" s="2" t="s">
        <v>782</v>
      </c>
      <c r="G107" s="32" t="s">
        <v>1297</v>
      </c>
      <c r="H107" s="7" t="str">
        <f t="shared" si="1"/>
        <v>▶</v>
      </c>
    </row>
    <row r="108" spans="1:8" x14ac:dyDescent="0.3">
      <c r="A108" s="2">
        <v>2</v>
      </c>
      <c r="B108" s="2" t="s">
        <v>1497</v>
      </c>
      <c r="C108" s="20" t="s">
        <v>782</v>
      </c>
      <c r="D108" s="25" t="s">
        <v>1543</v>
      </c>
      <c r="E108" s="17" t="s">
        <v>1295</v>
      </c>
      <c r="F108" s="2" t="s">
        <v>1544</v>
      </c>
      <c r="G108" s="32" t="s">
        <v>1265</v>
      </c>
      <c r="H108" s="7" t="str">
        <f t="shared" si="1"/>
        <v>▶</v>
      </c>
    </row>
    <row r="109" spans="1:8" x14ac:dyDescent="0.3">
      <c r="A109" s="2">
        <v>3</v>
      </c>
      <c r="B109" s="2" t="s">
        <v>1497</v>
      </c>
      <c r="C109" s="20" t="s">
        <v>782</v>
      </c>
      <c r="D109" s="25" t="s">
        <v>1545</v>
      </c>
      <c r="E109" s="17" t="s">
        <v>1357</v>
      </c>
      <c r="F109" s="2" t="s">
        <v>1546</v>
      </c>
      <c r="G109" s="32" t="s">
        <v>1265</v>
      </c>
      <c r="H109" s="7" t="str">
        <f t="shared" si="1"/>
        <v>▶</v>
      </c>
    </row>
    <row r="110" spans="1:8" x14ac:dyDescent="0.3">
      <c r="A110" s="2">
        <v>4</v>
      </c>
      <c r="B110" s="2" t="s">
        <v>1497</v>
      </c>
      <c r="C110" s="20" t="s">
        <v>782</v>
      </c>
      <c r="D110" s="25" t="s">
        <v>1547</v>
      </c>
      <c r="E110" s="17" t="s">
        <v>1548</v>
      </c>
      <c r="F110" s="2" t="s">
        <v>1546</v>
      </c>
      <c r="G110" s="32" t="s">
        <v>1265</v>
      </c>
      <c r="H110" s="7" t="str">
        <f t="shared" si="1"/>
        <v>▶</v>
      </c>
    </row>
    <row r="111" spans="1:8" x14ac:dyDescent="0.3">
      <c r="A111" s="2">
        <v>5</v>
      </c>
      <c r="B111" s="2" t="s">
        <v>1497</v>
      </c>
      <c r="C111" s="20" t="s">
        <v>782</v>
      </c>
      <c r="D111" s="25" t="s">
        <v>1549</v>
      </c>
      <c r="E111" s="17" t="s">
        <v>1550</v>
      </c>
      <c r="F111" s="2" t="s">
        <v>782</v>
      </c>
      <c r="G111" s="32" t="s">
        <v>1420</v>
      </c>
      <c r="H111" s="7" t="str">
        <f t="shared" si="1"/>
        <v>▶</v>
      </c>
    </row>
    <row r="112" spans="1:8" x14ac:dyDescent="0.3">
      <c r="A112" s="2">
        <v>6</v>
      </c>
      <c r="B112" s="2" t="s">
        <v>1497</v>
      </c>
      <c r="C112" s="20" t="s">
        <v>782</v>
      </c>
      <c r="D112" s="25" t="s">
        <v>1551</v>
      </c>
      <c r="E112" s="17" t="s">
        <v>1252</v>
      </c>
      <c r="F112" s="2" t="s">
        <v>782</v>
      </c>
      <c r="G112" s="32" t="s">
        <v>1317</v>
      </c>
      <c r="H112" s="7" t="str">
        <f t="shared" si="1"/>
        <v>▶</v>
      </c>
    </row>
    <row r="113" spans="1:8" x14ac:dyDescent="0.3">
      <c r="A113" s="2">
        <v>7</v>
      </c>
      <c r="B113" s="2" t="s">
        <v>1497</v>
      </c>
      <c r="C113" s="20" t="s">
        <v>782</v>
      </c>
      <c r="D113" s="25" t="s">
        <v>1552</v>
      </c>
      <c r="E113" s="17" t="s">
        <v>1553</v>
      </c>
      <c r="F113" s="2" t="s">
        <v>782</v>
      </c>
      <c r="G113" s="32" t="s">
        <v>1317</v>
      </c>
      <c r="H113" s="7" t="str">
        <f t="shared" si="1"/>
        <v>▶</v>
      </c>
    </row>
    <row r="114" spans="1:8" x14ac:dyDescent="0.3">
      <c r="A114" s="2">
        <v>8</v>
      </c>
      <c r="B114" s="2" t="s">
        <v>1497</v>
      </c>
      <c r="C114" s="20" t="s">
        <v>782</v>
      </c>
      <c r="D114" s="25" t="s">
        <v>1554</v>
      </c>
      <c r="E114" s="17" t="s">
        <v>1252</v>
      </c>
      <c r="F114" s="2" t="s">
        <v>782</v>
      </c>
      <c r="G114" s="32" t="s">
        <v>1321</v>
      </c>
      <c r="H114" s="7" t="str">
        <f t="shared" si="1"/>
        <v>▶</v>
      </c>
    </row>
    <row r="115" spans="1:8" x14ac:dyDescent="0.3">
      <c r="A115" s="2">
        <v>1</v>
      </c>
      <c r="B115" s="2" t="s">
        <v>1497</v>
      </c>
      <c r="C115" s="20" t="s">
        <v>785</v>
      </c>
      <c r="D115" s="25" t="s">
        <v>1555</v>
      </c>
      <c r="E115" s="17" t="s">
        <v>1252</v>
      </c>
      <c r="F115" s="2" t="s">
        <v>785</v>
      </c>
      <c r="G115" s="32" t="s">
        <v>1288</v>
      </c>
      <c r="H115" s="7" t="str">
        <f t="shared" si="1"/>
        <v>▶</v>
      </c>
    </row>
    <row r="116" spans="1:8" x14ac:dyDescent="0.3">
      <c r="A116" s="2">
        <v>1</v>
      </c>
      <c r="B116" s="2" t="s">
        <v>1497</v>
      </c>
      <c r="C116" s="20" t="s">
        <v>788</v>
      </c>
      <c r="D116" s="25" t="s">
        <v>1556</v>
      </c>
      <c r="E116" s="17" t="s">
        <v>1557</v>
      </c>
      <c r="F116" s="2" t="s">
        <v>788</v>
      </c>
      <c r="G116" s="32" t="s">
        <v>1297</v>
      </c>
      <c r="H116" s="7" t="str">
        <f t="shared" si="1"/>
        <v>▶</v>
      </c>
    </row>
    <row r="117" spans="1:8" x14ac:dyDescent="0.3">
      <c r="A117" s="2">
        <v>2</v>
      </c>
      <c r="B117" s="2" t="s">
        <v>1497</v>
      </c>
      <c r="C117" s="20" t="s">
        <v>788</v>
      </c>
      <c r="D117" s="25" t="s">
        <v>1558</v>
      </c>
      <c r="E117" s="17" t="s">
        <v>1559</v>
      </c>
      <c r="F117" s="2" t="s">
        <v>1520</v>
      </c>
      <c r="G117" s="32" t="s">
        <v>1297</v>
      </c>
      <c r="H117" s="7" t="str">
        <f t="shared" si="1"/>
        <v>▶</v>
      </c>
    </row>
    <row r="118" spans="1:8" x14ac:dyDescent="0.3">
      <c r="A118" s="2">
        <v>3</v>
      </c>
      <c r="B118" s="2" t="s">
        <v>1497</v>
      </c>
      <c r="C118" s="20" t="s">
        <v>788</v>
      </c>
      <c r="D118" s="25" t="s">
        <v>1560</v>
      </c>
      <c r="E118" s="17" t="s">
        <v>1561</v>
      </c>
      <c r="F118" s="2" t="s">
        <v>1520</v>
      </c>
      <c r="G118" s="32" t="s">
        <v>1265</v>
      </c>
      <c r="H118" s="7" t="str">
        <f t="shared" si="1"/>
        <v>▶</v>
      </c>
    </row>
    <row r="119" spans="1:8" x14ac:dyDescent="0.3">
      <c r="A119" s="2">
        <v>4</v>
      </c>
      <c r="B119" s="2" t="s">
        <v>1497</v>
      </c>
      <c r="C119" s="20" t="s">
        <v>788</v>
      </c>
      <c r="D119" s="25" t="s">
        <v>1562</v>
      </c>
      <c r="E119" s="17" t="s">
        <v>1563</v>
      </c>
      <c r="F119" s="2" t="s">
        <v>788</v>
      </c>
      <c r="G119" s="32" t="s">
        <v>1265</v>
      </c>
      <c r="H119" s="7" t="str">
        <f t="shared" si="1"/>
        <v>▶</v>
      </c>
    </row>
    <row r="120" spans="1:8" x14ac:dyDescent="0.3">
      <c r="A120" s="2">
        <v>5</v>
      </c>
      <c r="B120" s="2" t="s">
        <v>1497</v>
      </c>
      <c r="C120" s="20" t="s">
        <v>788</v>
      </c>
      <c r="D120" s="25" t="s">
        <v>1564</v>
      </c>
      <c r="E120" s="17" t="s">
        <v>1565</v>
      </c>
      <c r="F120" s="2" t="s">
        <v>788</v>
      </c>
      <c r="G120" s="32" t="s">
        <v>1300</v>
      </c>
      <c r="H120" s="7" t="str">
        <f t="shared" si="1"/>
        <v>▶</v>
      </c>
    </row>
    <row r="121" spans="1:8" x14ac:dyDescent="0.3">
      <c r="A121" s="2">
        <v>6</v>
      </c>
      <c r="B121" s="2" t="s">
        <v>1497</v>
      </c>
      <c r="C121" s="20" t="s">
        <v>788</v>
      </c>
      <c r="D121" s="25" t="s">
        <v>1566</v>
      </c>
      <c r="E121" s="17" t="s">
        <v>1567</v>
      </c>
      <c r="F121" s="2" t="s">
        <v>788</v>
      </c>
      <c r="G121" s="32" t="s">
        <v>1303</v>
      </c>
      <c r="H121" s="7" t="str">
        <f t="shared" si="1"/>
        <v>▶</v>
      </c>
    </row>
    <row r="122" spans="1:8" x14ac:dyDescent="0.3">
      <c r="A122" s="2">
        <v>7</v>
      </c>
      <c r="B122" s="2" t="s">
        <v>1497</v>
      </c>
      <c r="C122" s="20" t="s">
        <v>788</v>
      </c>
      <c r="D122" s="25" t="s">
        <v>1568</v>
      </c>
      <c r="E122" s="17" t="s">
        <v>1569</v>
      </c>
      <c r="F122" s="2" t="s">
        <v>788</v>
      </c>
      <c r="G122" s="32" t="s">
        <v>1311</v>
      </c>
      <c r="H122" s="7" t="str">
        <f t="shared" si="1"/>
        <v>▶</v>
      </c>
    </row>
    <row r="123" spans="1:8" x14ac:dyDescent="0.3">
      <c r="A123" s="2">
        <v>8</v>
      </c>
      <c r="B123" s="2" t="s">
        <v>1497</v>
      </c>
      <c r="C123" s="20" t="s">
        <v>788</v>
      </c>
      <c r="D123" s="25" t="s">
        <v>1570</v>
      </c>
      <c r="E123" s="17" t="s">
        <v>1571</v>
      </c>
      <c r="F123" s="2" t="s">
        <v>788</v>
      </c>
      <c r="G123" s="32" t="s">
        <v>1311</v>
      </c>
      <c r="H123" s="7" t="str">
        <f t="shared" si="1"/>
        <v>▶</v>
      </c>
    </row>
    <row r="124" spans="1:8" x14ac:dyDescent="0.3">
      <c r="A124" s="2">
        <v>9</v>
      </c>
      <c r="B124" s="2" t="s">
        <v>1497</v>
      </c>
      <c r="C124" s="20" t="s">
        <v>788</v>
      </c>
      <c r="D124" s="25" t="s">
        <v>1572</v>
      </c>
      <c r="E124" s="17" t="s">
        <v>1357</v>
      </c>
      <c r="F124" s="2" t="s">
        <v>1573</v>
      </c>
      <c r="G124" s="32" t="s">
        <v>1275</v>
      </c>
      <c r="H124" s="7" t="str">
        <f t="shared" si="1"/>
        <v>▶</v>
      </c>
    </row>
    <row r="125" spans="1:8" x14ac:dyDescent="0.3">
      <c r="A125" s="2">
        <v>10</v>
      </c>
      <c r="B125" s="2" t="s">
        <v>1497</v>
      </c>
      <c r="C125" s="20" t="s">
        <v>788</v>
      </c>
      <c r="D125" s="25" t="s">
        <v>1574</v>
      </c>
      <c r="E125" s="17" t="s">
        <v>1575</v>
      </c>
      <c r="F125" s="2" t="s">
        <v>1520</v>
      </c>
      <c r="G125" s="32" t="s">
        <v>1344</v>
      </c>
      <c r="H125" s="7" t="str">
        <f t="shared" si="1"/>
        <v>▶</v>
      </c>
    </row>
    <row r="126" spans="1:8" x14ac:dyDescent="0.3">
      <c r="A126" s="2">
        <v>11</v>
      </c>
      <c r="B126" s="2" t="s">
        <v>1497</v>
      </c>
      <c r="C126" s="20" t="s">
        <v>788</v>
      </c>
      <c r="D126" s="25" t="s">
        <v>1576</v>
      </c>
      <c r="E126" s="17" t="s">
        <v>1577</v>
      </c>
      <c r="F126" s="2" t="s">
        <v>788</v>
      </c>
      <c r="G126" s="32" t="s">
        <v>1317</v>
      </c>
      <c r="H126" s="7" t="str">
        <f t="shared" si="1"/>
        <v>▶</v>
      </c>
    </row>
    <row r="127" spans="1:8" x14ac:dyDescent="0.3">
      <c r="A127" s="2">
        <v>12</v>
      </c>
      <c r="B127" s="2" t="s">
        <v>1497</v>
      </c>
      <c r="C127" s="20" t="s">
        <v>788</v>
      </c>
      <c r="D127" s="25" t="s">
        <v>1578</v>
      </c>
      <c r="E127" s="17" t="s">
        <v>1567</v>
      </c>
      <c r="F127" s="2" t="s">
        <v>788</v>
      </c>
      <c r="G127" s="32" t="s">
        <v>1282</v>
      </c>
      <c r="H127" s="7" t="str">
        <f t="shared" si="1"/>
        <v>▶</v>
      </c>
    </row>
    <row r="128" spans="1:8" x14ac:dyDescent="0.3">
      <c r="A128" s="2">
        <v>13</v>
      </c>
      <c r="B128" s="2" t="s">
        <v>1497</v>
      </c>
      <c r="C128" s="20" t="s">
        <v>788</v>
      </c>
      <c r="D128" s="25" t="s">
        <v>1579</v>
      </c>
      <c r="E128" s="17" t="s">
        <v>1580</v>
      </c>
      <c r="F128" s="2" t="s">
        <v>788</v>
      </c>
      <c r="G128" s="32" t="s">
        <v>1282</v>
      </c>
      <c r="H128" s="7" t="str">
        <f t="shared" si="1"/>
        <v>▶</v>
      </c>
    </row>
    <row r="129" spans="1:8" x14ac:dyDescent="0.3">
      <c r="A129" s="2">
        <v>14</v>
      </c>
      <c r="B129" s="2" t="s">
        <v>1497</v>
      </c>
      <c r="C129" s="20" t="s">
        <v>788</v>
      </c>
      <c r="D129" s="25" t="s">
        <v>1581</v>
      </c>
      <c r="E129" s="17" t="s">
        <v>1582</v>
      </c>
      <c r="F129" s="2" t="s">
        <v>788</v>
      </c>
      <c r="G129" s="32" t="s">
        <v>1285</v>
      </c>
      <c r="H129" s="7" t="str">
        <f t="shared" si="1"/>
        <v>▶</v>
      </c>
    </row>
    <row r="130" spans="1:8" x14ac:dyDescent="0.3">
      <c r="A130" s="2">
        <v>15</v>
      </c>
      <c r="B130" s="2" t="s">
        <v>1497</v>
      </c>
      <c r="C130" s="20" t="s">
        <v>788</v>
      </c>
      <c r="D130" s="25" t="s">
        <v>1583</v>
      </c>
      <c r="E130" s="17" t="s">
        <v>1252</v>
      </c>
      <c r="F130" s="2" t="s">
        <v>788</v>
      </c>
      <c r="G130" s="32" t="s">
        <v>1288</v>
      </c>
      <c r="H130" s="7" t="str">
        <f t="shared" si="1"/>
        <v>▶</v>
      </c>
    </row>
    <row r="131" spans="1:8" x14ac:dyDescent="0.3">
      <c r="A131" s="2">
        <v>1</v>
      </c>
      <c r="B131" s="2" t="s">
        <v>1497</v>
      </c>
      <c r="C131" s="20" t="s">
        <v>791</v>
      </c>
      <c r="D131" s="25" t="s">
        <v>1584</v>
      </c>
      <c r="E131" s="17" t="s">
        <v>1396</v>
      </c>
      <c r="F131" s="2" t="s">
        <v>791</v>
      </c>
      <c r="G131" s="32" t="s">
        <v>1478</v>
      </c>
      <c r="H131" s="7" t="str">
        <f t="shared" ref="H131:H194" si="2">IF(ISBLANK($D131),"",HYPERLINK($D131,"▶"))</f>
        <v>▶</v>
      </c>
    </row>
    <row r="132" spans="1:8" x14ac:dyDescent="0.3">
      <c r="A132" s="2">
        <v>2</v>
      </c>
      <c r="B132" s="2" t="s">
        <v>1497</v>
      </c>
      <c r="C132" s="20" t="s">
        <v>791</v>
      </c>
      <c r="D132" s="25" t="s">
        <v>1585</v>
      </c>
      <c r="E132" s="17" t="s">
        <v>1273</v>
      </c>
      <c r="F132" s="2" t="s">
        <v>1586</v>
      </c>
      <c r="G132" s="32" t="s">
        <v>1587</v>
      </c>
      <c r="H132" s="7" t="str">
        <f t="shared" si="2"/>
        <v>▶</v>
      </c>
    </row>
    <row r="133" spans="1:8" x14ac:dyDescent="0.3">
      <c r="A133" s="2">
        <v>3</v>
      </c>
      <c r="B133" s="2" t="s">
        <v>1497</v>
      </c>
      <c r="C133" s="20" t="s">
        <v>791</v>
      </c>
      <c r="D133" s="25" t="s">
        <v>1588</v>
      </c>
      <c r="E133" s="17" t="s">
        <v>1252</v>
      </c>
      <c r="F133" s="2" t="s">
        <v>791</v>
      </c>
      <c r="G133" s="32" t="s">
        <v>1321</v>
      </c>
      <c r="H133" s="7" t="str">
        <f t="shared" si="2"/>
        <v>▶</v>
      </c>
    </row>
    <row r="134" spans="1:8" x14ac:dyDescent="0.3">
      <c r="A134" s="2">
        <v>1</v>
      </c>
      <c r="B134" s="2" t="s">
        <v>1497</v>
      </c>
      <c r="C134" s="20" t="s">
        <v>794</v>
      </c>
      <c r="D134" s="25" t="s">
        <v>1589</v>
      </c>
      <c r="E134" s="17" t="s">
        <v>1339</v>
      </c>
      <c r="F134" s="2" t="s">
        <v>794</v>
      </c>
      <c r="G134" s="32" t="s">
        <v>1317</v>
      </c>
      <c r="H134" s="7" t="str">
        <f t="shared" si="2"/>
        <v>▶</v>
      </c>
    </row>
    <row r="135" spans="1:8" x14ac:dyDescent="0.3">
      <c r="A135" s="2">
        <v>2</v>
      </c>
      <c r="B135" s="2" t="s">
        <v>1497</v>
      </c>
      <c r="C135" s="20" t="s">
        <v>794</v>
      </c>
      <c r="D135" s="25" t="s">
        <v>1590</v>
      </c>
      <c r="E135" s="17" t="s">
        <v>1252</v>
      </c>
      <c r="F135" s="2" t="s">
        <v>794</v>
      </c>
      <c r="G135" s="32" t="s">
        <v>1591</v>
      </c>
      <c r="H135" s="7" t="str">
        <f t="shared" si="2"/>
        <v>▶</v>
      </c>
    </row>
    <row r="136" spans="1:8" x14ac:dyDescent="0.3">
      <c r="A136" s="2">
        <v>1</v>
      </c>
      <c r="B136" s="2" t="s">
        <v>1497</v>
      </c>
      <c r="C136" s="20" t="s">
        <v>797</v>
      </c>
      <c r="D136" s="25" t="s">
        <v>1592</v>
      </c>
      <c r="E136" s="17" t="s">
        <v>1252</v>
      </c>
      <c r="F136" s="2" t="s">
        <v>797</v>
      </c>
      <c r="G136" s="32" t="s">
        <v>1321</v>
      </c>
      <c r="H136" s="7" t="str">
        <f t="shared" si="2"/>
        <v>▶</v>
      </c>
    </row>
    <row r="137" spans="1:8" x14ac:dyDescent="0.3">
      <c r="H137" s="7" t="str">
        <f t="shared" si="2"/>
        <v/>
      </c>
    </row>
    <row r="138" spans="1:8" x14ac:dyDescent="0.3">
      <c r="H138" s="7" t="str">
        <f t="shared" si="2"/>
        <v/>
      </c>
    </row>
    <row r="139" spans="1:8" x14ac:dyDescent="0.3">
      <c r="H139" s="7" t="str">
        <f t="shared" si="2"/>
        <v/>
      </c>
    </row>
    <row r="140" spans="1:8" x14ac:dyDescent="0.3">
      <c r="H140" s="7" t="str">
        <f t="shared" si="2"/>
        <v/>
      </c>
    </row>
    <row r="141" spans="1:8" x14ac:dyDescent="0.3">
      <c r="H141" s="7" t="str">
        <f t="shared" si="2"/>
        <v/>
      </c>
    </row>
    <row r="142" spans="1:8" x14ac:dyDescent="0.3">
      <c r="H142" s="7" t="str">
        <f t="shared" si="2"/>
        <v/>
      </c>
    </row>
    <row r="143" spans="1:8" x14ac:dyDescent="0.3">
      <c r="H143" s="7" t="str">
        <f t="shared" si="2"/>
        <v/>
      </c>
    </row>
    <row r="144" spans="1:8" x14ac:dyDescent="0.3">
      <c r="H144" s="7" t="str">
        <f t="shared" si="2"/>
        <v/>
      </c>
    </row>
    <row r="145" spans="8:8" x14ac:dyDescent="0.3">
      <c r="H145" s="7" t="str">
        <f t="shared" si="2"/>
        <v/>
      </c>
    </row>
    <row r="146" spans="8:8" x14ac:dyDescent="0.3">
      <c r="H146" s="7" t="str">
        <f t="shared" si="2"/>
        <v/>
      </c>
    </row>
    <row r="147" spans="8:8" x14ac:dyDescent="0.3">
      <c r="H147" s="7" t="str">
        <f t="shared" si="2"/>
        <v/>
      </c>
    </row>
    <row r="148" spans="8:8" x14ac:dyDescent="0.3">
      <c r="H148" s="7" t="str">
        <f t="shared" si="2"/>
        <v/>
      </c>
    </row>
    <row r="149" spans="8:8" x14ac:dyDescent="0.3">
      <c r="H149" s="7" t="str">
        <f t="shared" si="2"/>
        <v/>
      </c>
    </row>
    <row r="150" spans="8:8" x14ac:dyDescent="0.3">
      <c r="H150" s="7" t="str">
        <f t="shared" si="2"/>
        <v/>
      </c>
    </row>
    <row r="151" spans="8:8" x14ac:dyDescent="0.3">
      <c r="H151" s="7" t="str">
        <f t="shared" si="2"/>
        <v/>
      </c>
    </row>
    <row r="152" spans="8:8" x14ac:dyDescent="0.3">
      <c r="H152" s="7" t="str">
        <f t="shared" si="2"/>
        <v/>
      </c>
    </row>
    <row r="153" spans="8:8" x14ac:dyDescent="0.3">
      <c r="H153" s="7" t="str">
        <f t="shared" si="2"/>
        <v/>
      </c>
    </row>
    <row r="154" spans="8:8" x14ac:dyDescent="0.3">
      <c r="H154" s="7" t="str">
        <f t="shared" si="2"/>
        <v/>
      </c>
    </row>
    <row r="155" spans="8:8" x14ac:dyDescent="0.3">
      <c r="H155" s="7" t="str">
        <f t="shared" si="2"/>
        <v/>
      </c>
    </row>
    <row r="156" spans="8:8" x14ac:dyDescent="0.3">
      <c r="H156" s="7" t="str">
        <f t="shared" si="2"/>
        <v/>
      </c>
    </row>
    <row r="157" spans="8:8" x14ac:dyDescent="0.3">
      <c r="H157" s="7" t="str">
        <f t="shared" si="2"/>
        <v/>
      </c>
    </row>
    <row r="158" spans="8:8" x14ac:dyDescent="0.3">
      <c r="H158" s="7" t="str">
        <f t="shared" si="2"/>
        <v/>
      </c>
    </row>
    <row r="159" spans="8:8" x14ac:dyDescent="0.3">
      <c r="H159" s="7" t="str">
        <f t="shared" si="2"/>
        <v/>
      </c>
    </row>
    <row r="160" spans="8:8" x14ac:dyDescent="0.3">
      <c r="H160" s="7" t="str">
        <f t="shared" si="2"/>
        <v/>
      </c>
    </row>
    <row r="161" spans="8:8" x14ac:dyDescent="0.3">
      <c r="H161" s="7" t="str">
        <f t="shared" si="2"/>
        <v/>
      </c>
    </row>
    <row r="162" spans="8:8" x14ac:dyDescent="0.3">
      <c r="H162" s="7" t="str">
        <f t="shared" si="2"/>
        <v/>
      </c>
    </row>
    <row r="163" spans="8:8" x14ac:dyDescent="0.3">
      <c r="H163" s="7" t="str">
        <f t="shared" si="2"/>
        <v/>
      </c>
    </row>
    <row r="164" spans="8:8" x14ac:dyDescent="0.3">
      <c r="H164" s="7" t="str">
        <f t="shared" si="2"/>
        <v/>
      </c>
    </row>
    <row r="165" spans="8:8" x14ac:dyDescent="0.3">
      <c r="H165" s="7" t="str">
        <f t="shared" si="2"/>
        <v/>
      </c>
    </row>
    <row r="166" spans="8:8" x14ac:dyDescent="0.3">
      <c r="H166" s="7" t="str">
        <f t="shared" si="2"/>
        <v/>
      </c>
    </row>
    <row r="167" spans="8:8" x14ac:dyDescent="0.3">
      <c r="H167" s="7" t="str">
        <f t="shared" si="2"/>
        <v/>
      </c>
    </row>
    <row r="168" spans="8:8" x14ac:dyDescent="0.3">
      <c r="H168" s="7" t="str">
        <f t="shared" si="2"/>
        <v/>
      </c>
    </row>
    <row r="169" spans="8:8" x14ac:dyDescent="0.3">
      <c r="H169" s="7" t="str">
        <f t="shared" si="2"/>
        <v/>
      </c>
    </row>
    <row r="170" spans="8:8" x14ac:dyDescent="0.3">
      <c r="H170" s="7" t="str">
        <f t="shared" si="2"/>
        <v/>
      </c>
    </row>
    <row r="171" spans="8:8" x14ac:dyDescent="0.3">
      <c r="H171" s="7" t="str">
        <f t="shared" si="2"/>
        <v/>
      </c>
    </row>
    <row r="172" spans="8:8" x14ac:dyDescent="0.3">
      <c r="H172" s="7" t="str">
        <f t="shared" si="2"/>
        <v/>
      </c>
    </row>
    <row r="173" spans="8:8" x14ac:dyDescent="0.3">
      <c r="H173" s="7" t="str">
        <f t="shared" si="2"/>
        <v/>
      </c>
    </row>
    <row r="174" spans="8:8" x14ac:dyDescent="0.3">
      <c r="H174" s="7" t="str">
        <f t="shared" si="2"/>
        <v/>
      </c>
    </row>
    <row r="175" spans="8:8" x14ac:dyDescent="0.3">
      <c r="H175" s="7" t="str">
        <f t="shared" si="2"/>
        <v/>
      </c>
    </row>
    <row r="176" spans="8:8" x14ac:dyDescent="0.3">
      <c r="H176" s="7" t="str">
        <f t="shared" si="2"/>
        <v/>
      </c>
    </row>
    <row r="177" spans="8:8" x14ac:dyDescent="0.3">
      <c r="H177" s="7" t="str">
        <f t="shared" si="2"/>
        <v/>
      </c>
    </row>
    <row r="178" spans="8:8" x14ac:dyDescent="0.3">
      <c r="H178" s="7" t="str">
        <f t="shared" si="2"/>
        <v/>
      </c>
    </row>
    <row r="179" spans="8:8" x14ac:dyDescent="0.3">
      <c r="H179" s="7" t="str">
        <f t="shared" si="2"/>
        <v/>
      </c>
    </row>
    <row r="180" spans="8:8" x14ac:dyDescent="0.3">
      <c r="H180" s="7" t="str">
        <f t="shared" si="2"/>
        <v/>
      </c>
    </row>
    <row r="181" spans="8:8" x14ac:dyDescent="0.3">
      <c r="H181" s="7" t="str">
        <f t="shared" si="2"/>
        <v/>
      </c>
    </row>
    <row r="182" spans="8:8" x14ac:dyDescent="0.3">
      <c r="H182" s="7" t="str">
        <f t="shared" si="2"/>
        <v/>
      </c>
    </row>
    <row r="183" spans="8:8" x14ac:dyDescent="0.3">
      <c r="H183" s="7" t="str">
        <f t="shared" si="2"/>
        <v/>
      </c>
    </row>
    <row r="184" spans="8:8" x14ac:dyDescent="0.3">
      <c r="H184" s="7" t="str">
        <f t="shared" si="2"/>
        <v/>
      </c>
    </row>
    <row r="185" spans="8:8" x14ac:dyDescent="0.3">
      <c r="H185" s="7" t="str">
        <f t="shared" si="2"/>
        <v/>
      </c>
    </row>
    <row r="186" spans="8:8" x14ac:dyDescent="0.3">
      <c r="H186" s="7" t="str">
        <f t="shared" si="2"/>
        <v/>
      </c>
    </row>
    <row r="187" spans="8:8" x14ac:dyDescent="0.3">
      <c r="H187" s="7" t="str">
        <f t="shared" si="2"/>
        <v/>
      </c>
    </row>
    <row r="188" spans="8:8" x14ac:dyDescent="0.3">
      <c r="H188" s="7" t="str">
        <f t="shared" si="2"/>
        <v/>
      </c>
    </row>
    <row r="189" spans="8:8" x14ac:dyDescent="0.3">
      <c r="H189" s="7" t="str">
        <f t="shared" si="2"/>
        <v/>
      </c>
    </row>
    <row r="190" spans="8:8" x14ac:dyDescent="0.3">
      <c r="H190" s="7" t="str">
        <f t="shared" si="2"/>
        <v/>
      </c>
    </row>
    <row r="191" spans="8:8" x14ac:dyDescent="0.3">
      <c r="H191" s="7" t="str">
        <f t="shared" si="2"/>
        <v/>
      </c>
    </row>
    <row r="192" spans="8:8" x14ac:dyDescent="0.3">
      <c r="H192" s="7" t="str">
        <f t="shared" si="2"/>
        <v/>
      </c>
    </row>
    <row r="193" spans="8:8" x14ac:dyDescent="0.3">
      <c r="H193" s="7" t="str">
        <f t="shared" si="2"/>
        <v/>
      </c>
    </row>
    <row r="194" spans="8:8" x14ac:dyDescent="0.3">
      <c r="H194" s="7" t="str">
        <f t="shared" si="2"/>
        <v/>
      </c>
    </row>
    <row r="195" spans="8:8" x14ac:dyDescent="0.3">
      <c r="H195" s="7" t="str">
        <f t="shared" ref="H195:H200" si="3">IF(ISBLANK($D195),"",HYPERLINK($D195,"▶"))</f>
        <v/>
      </c>
    </row>
    <row r="196" spans="8:8" x14ac:dyDescent="0.3">
      <c r="H196" s="7" t="str">
        <f t="shared" si="3"/>
        <v/>
      </c>
    </row>
    <row r="197" spans="8:8" x14ac:dyDescent="0.3">
      <c r="H197" s="7" t="str">
        <f t="shared" si="3"/>
        <v/>
      </c>
    </row>
    <row r="198" spans="8:8" x14ac:dyDescent="0.3">
      <c r="H198" s="7" t="str">
        <f t="shared" si="3"/>
        <v/>
      </c>
    </row>
    <row r="199" spans="8:8" x14ac:dyDescent="0.3">
      <c r="H199" s="7" t="str">
        <f t="shared" si="3"/>
        <v/>
      </c>
    </row>
    <row r="200" spans="8:8" x14ac:dyDescent="0.3">
      <c r="H200" s="7" t="str">
        <f t="shared" si="3"/>
        <v/>
      </c>
    </row>
  </sheetData>
  <autoFilter ref="A1:G1" xr:uid="{C29D3AF0-C543-4FDA-916F-470C27FFA098}"/>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90594-EEB6-4936-893C-B1E2303C5E81}">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4.75" style="5" customWidth="1"/>
    <col min="2" max="2" width="0.875" style="23" customWidth="1"/>
    <col min="3" max="3" width="18.75" style="2" customWidth="1"/>
    <col min="4" max="4" width="13.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B9" s="22"/>
      <c r="E9" s="7" t="str">
        <f t="shared" si="0"/>
        <v/>
      </c>
    </row>
    <row r="10" spans="1:5" x14ac:dyDescent="0.3">
      <c r="B10" s="22"/>
      <c r="E10" s="7" t="str">
        <f t="shared" si="0"/>
        <v/>
      </c>
    </row>
    <row r="11" spans="1:5" x14ac:dyDescent="0.3">
      <c r="B11" s="22"/>
      <c r="E11" s="7" t="str">
        <f t="shared" si="0"/>
        <v/>
      </c>
    </row>
    <row r="12" spans="1:5" x14ac:dyDescent="0.3">
      <c r="B12" s="22"/>
      <c r="E12" s="7" t="str">
        <f t="shared" si="0"/>
        <v/>
      </c>
    </row>
    <row r="13" spans="1:5" x14ac:dyDescent="0.3">
      <c r="B13" s="22"/>
      <c r="E13" s="7" t="str">
        <f t="shared" si="0"/>
        <v/>
      </c>
    </row>
    <row r="14" spans="1:5" x14ac:dyDescent="0.3">
      <c r="B14" s="22"/>
      <c r="E14" s="7" t="str">
        <f t="shared" si="0"/>
        <v/>
      </c>
    </row>
    <row r="15" spans="1:5" x14ac:dyDescent="0.3">
      <c r="B15" s="22"/>
      <c r="E15" s="7" t="str">
        <f t="shared" si="0"/>
        <v/>
      </c>
    </row>
    <row r="16" spans="1:5" x14ac:dyDescent="0.3">
      <c r="B16" s="22"/>
      <c r="E16" s="7" t="str">
        <f t="shared" si="0"/>
        <v/>
      </c>
    </row>
    <row r="17" spans="2:5" x14ac:dyDescent="0.3">
      <c r="B17" s="22"/>
      <c r="E17" s="7" t="str">
        <f t="shared" si="0"/>
        <v/>
      </c>
    </row>
    <row r="18" spans="2:5" x14ac:dyDescent="0.3">
      <c r="B18" s="22"/>
      <c r="E18" s="7" t="str">
        <f t="shared" si="0"/>
        <v/>
      </c>
    </row>
    <row r="19" spans="2:5" x14ac:dyDescent="0.3">
      <c r="B19" s="22"/>
      <c r="E19" s="7" t="str">
        <f t="shared" si="0"/>
        <v/>
      </c>
    </row>
    <row r="20" spans="2:5" x14ac:dyDescent="0.3">
      <c r="B20" s="22"/>
      <c r="E20" s="7" t="str">
        <f t="shared" si="0"/>
        <v/>
      </c>
    </row>
    <row r="21" spans="2:5" x14ac:dyDescent="0.3">
      <c r="E21" s="7" t="str">
        <f t="shared" si="0"/>
        <v/>
      </c>
    </row>
    <row r="22" spans="2:5" x14ac:dyDescent="0.3">
      <c r="E22" s="7" t="str">
        <f t="shared" si="0"/>
        <v/>
      </c>
    </row>
    <row r="23" spans="2:5" x14ac:dyDescent="0.3">
      <c r="E23" s="7" t="str">
        <f t="shared" si="0"/>
        <v/>
      </c>
    </row>
    <row r="24" spans="2:5" x14ac:dyDescent="0.3">
      <c r="E24" s="7" t="str">
        <f t="shared" si="0"/>
        <v/>
      </c>
    </row>
    <row r="25" spans="2:5" x14ac:dyDescent="0.3">
      <c r="E25" s="7" t="str">
        <f t="shared" si="0"/>
        <v/>
      </c>
    </row>
    <row r="26" spans="2:5" x14ac:dyDescent="0.3">
      <c r="E26" s="7" t="str">
        <f t="shared" si="0"/>
        <v/>
      </c>
    </row>
    <row r="27" spans="2:5" x14ac:dyDescent="0.3">
      <c r="E27" s="7" t="str">
        <f t="shared" si="0"/>
        <v/>
      </c>
    </row>
    <row r="28" spans="2:5" x14ac:dyDescent="0.3">
      <c r="E28" s="7" t="str">
        <f t="shared" si="0"/>
        <v/>
      </c>
    </row>
    <row r="29" spans="2:5" x14ac:dyDescent="0.3">
      <c r="E29" s="7" t="str">
        <f t="shared" si="0"/>
        <v/>
      </c>
    </row>
    <row r="30" spans="2:5" x14ac:dyDescent="0.3">
      <c r="E30" s="7" t="str">
        <f t="shared" si="0"/>
        <v/>
      </c>
    </row>
    <row r="31" spans="2:5" x14ac:dyDescent="0.3">
      <c r="E31" s="7" t="str">
        <f t="shared" si="0"/>
        <v/>
      </c>
    </row>
    <row r="32" spans="2: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07A83-2339-4BA7-81A5-EFAECB146658}">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4.375" style="5" customWidth="1"/>
    <col min="2" max="2" width="0.875" style="23" customWidth="1"/>
    <col min="3" max="3" width="19.125" style="2" customWidth="1"/>
    <col min="4" max="4" width="1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E9" s="7" t="str">
        <f t="shared" si="0"/>
        <v/>
      </c>
    </row>
    <row r="10" spans="1:5" x14ac:dyDescent="0.3">
      <c r="E10" s="7" t="str">
        <f t="shared" si="0"/>
        <v/>
      </c>
    </row>
    <row r="11" spans="1:5" x14ac:dyDescent="0.3">
      <c r="E11" s="7" t="str">
        <f t="shared" si="0"/>
        <v/>
      </c>
    </row>
    <row r="12" spans="1:5" x14ac:dyDescent="0.3">
      <c r="E12" s="7" t="str">
        <f t="shared" si="0"/>
        <v/>
      </c>
    </row>
    <row r="13" spans="1:5" x14ac:dyDescent="0.3">
      <c r="E13" s="7" t="str">
        <f t="shared" si="0"/>
        <v/>
      </c>
    </row>
    <row r="14" spans="1:5" x14ac:dyDescent="0.3">
      <c r="E14" s="7" t="str">
        <f t="shared" si="0"/>
        <v/>
      </c>
    </row>
    <row r="15" spans="1:5" x14ac:dyDescent="0.3">
      <c r="E15" s="7" t="str">
        <f t="shared" si="0"/>
        <v/>
      </c>
    </row>
    <row r="16" spans="1:5" x14ac:dyDescent="0.3">
      <c r="E16" s="7" t="str">
        <f t="shared" si="0"/>
        <v/>
      </c>
    </row>
    <row r="17" spans="5:5" x14ac:dyDescent="0.3">
      <c r="E17" s="7" t="str">
        <f t="shared" si="0"/>
        <v/>
      </c>
    </row>
    <row r="18" spans="5:5" x14ac:dyDescent="0.3">
      <c r="E18" s="7" t="str">
        <f t="shared" si="0"/>
        <v/>
      </c>
    </row>
    <row r="19" spans="5:5" x14ac:dyDescent="0.3">
      <c r="E19" s="7" t="str">
        <f t="shared" si="0"/>
        <v/>
      </c>
    </row>
    <row r="20" spans="5:5" x14ac:dyDescent="0.3">
      <c r="E20" s="7" t="str">
        <f t="shared" si="0"/>
        <v/>
      </c>
    </row>
    <row r="21" spans="5:5" x14ac:dyDescent="0.3">
      <c r="E21" s="7" t="str">
        <f t="shared" si="0"/>
        <v/>
      </c>
    </row>
    <row r="22" spans="5:5" x14ac:dyDescent="0.3">
      <c r="E22" s="7" t="str">
        <f t="shared" si="0"/>
        <v/>
      </c>
    </row>
    <row r="23" spans="5:5" x14ac:dyDescent="0.3">
      <c r="E23" s="7" t="str">
        <f t="shared" si="0"/>
        <v/>
      </c>
    </row>
    <row r="24" spans="5:5" x14ac:dyDescent="0.3">
      <c r="E24" s="7" t="str">
        <f t="shared" si="0"/>
        <v/>
      </c>
    </row>
    <row r="25" spans="5:5" x14ac:dyDescent="0.3">
      <c r="E25" s="7" t="str">
        <f t="shared" si="0"/>
        <v/>
      </c>
    </row>
    <row r="26" spans="5:5" x14ac:dyDescent="0.3">
      <c r="E26" s="7" t="str">
        <f t="shared" si="0"/>
        <v/>
      </c>
    </row>
    <row r="27" spans="5:5" x14ac:dyDescent="0.3">
      <c r="E27" s="7" t="str">
        <f t="shared" si="0"/>
        <v/>
      </c>
    </row>
    <row r="28" spans="5:5" x14ac:dyDescent="0.3">
      <c r="E28" s="7" t="str">
        <f t="shared" si="0"/>
        <v/>
      </c>
    </row>
    <row r="29" spans="5:5" x14ac:dyDescent="0.3">
      <c r="E29" s="7" t="str">
        <f t="shared" si="0"/>
        <v/>
      </c>
    </row>
    <row r="30" spans="5:5" x14ac:dyDescent="0.3">
      <c r="E30" s="7" t="str">
        <f t="shared" si="0"/>
        <v/>
      </c>
    </row>
    <row r="31" spans="5:5" x14ac:dyDescent="0.3">
      <c r="E31" s="7" t="str">
        <f t="shared" si="0"/>
        <v/>
      </c>
    </row>
    <row r="32" spans="5: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D483E-2744-416E-9F49-AC65A19CC372}">
  <dimension ref="A1:F200"/>
  <sheetViews>
    <sheetView workbookViewId="0">
      <pane xSplit="2" ySplit="1" topLeftCell="C2" activePane="bottomRight" state="frozen"/>
      <selection pane="topRight" activeCell="C1" sqref="C1"/>
      <selection pane="bottomLeft" activeCell="A2" sqref="A2"/>
      <selection pane="bottomRight" activeCell="F1" sqref="F1"/>
    </sheetView>
  </sheetViews>
  <sheetFormatPr defaultRowHeight="16.5" x14ac:dyDescent="0.3"/>
  <cols>
    <col min="1" max="1" width="20" style="5" customWidth="1"/>
    <col min="2" max="2" width="45.625" customWidth="1"/>
    <col min="3" max="3" width="0.875" style="24" customWidth="1"/>
    <col min="4" max="4" width="23.875" style="2" customWidth="1"/>
    <col min="5" max="5" width="12.375" style="2" bestFit="1" customWidth="1"/>
    <col min="6" max="6" width="9" style="6"/>
  </cols>
  <sheetData>
    <row r="1" spans="1:6" s="1" customFormat="1" ht="17.25" thickBot="1" x14ac:dyDescent="0.35">
      <c r="A1" s="13" t="s">
        <v>4</v>
      </c>
      <c r="B1" s="13" t="s">
        <v>26</v>
      </c>
      <c r="C1" s="21" t="s">
        <v>53</v>
      </c>
      <c r="D1" s="13" t="s">
        <v>72</v>
      </c>
      <c r="E1" s="13" t="s">
        <v>73</v>
      </c>
      <c r="F1" s="13" t="s">
        <v>39</v>
      </c>
    </row>
    <row r="2" spans="1:6" ht="17.25" thickTop="1" x14ac:dyDescent="0.3">
      <c r="F2" s="7" t="str">
        <f>IF(ISBLANK($C2),"",HYPERLINK($C2,"▶"))</f>
        <v/>
      </c>
    </row>
    <row r="3" spans="1:6" x14ac:dyDescent="0.3">
      <c r="F3" s="7" t="str">
        <f t="shared" ref="F3:F66" si="0">IF(ISBLANK($C3),"",HYPERLINK($C3,"▶"))</f>
        <v/>
      </c>
    </row>
    <row r="4" spans="1:6" x14ac:dyDescent="0.3">
      <c r="F4" s="7" t="str">
        <f t="shared" si="0"/>
        <v/>
      </c>
    </row>
    <row r="5" spans="1:6" x14ac:dyDescent="0.3">
      <c r="F5" s="7" t="str">
        <f t="shared" si="0"/>
        <v/>
      </c>
    </row>
    <row r="6" spans="1:6" x14ac:dyDescent="0.3">
      <c r="F6" s="7" t="str">
        <f t="shared" si="0"/>
        <v/>
      </c>
    </row>
    <row r="7" spans="1:6" x14ac:dyDescent="0.3">
      <c r="F7" s="7" t="str">
        <f t="shared" si="0"/>
        <v/>
      </c>
    </row>
    <row r="8" spans="1:6" x14ac:dyDescent="0.3">
      <c r="F8" s="7" t="str">
        <f t="shared" si="0"/>
        <v/>
      </c>
    </row>
    <row r="9" spans="1:6" x14ac:dyDescent="0.3">
      <c r="F9" s="7" t="str">
        <f t="shared" si="0"/>
        <v/>
      </c>
    </row>
    <row r="10" spans="1:6" x14ac:dyDescent="0.3">
      <c r="F10" s="7" t="str">
        <f t="shared" si="0"/>
        <v/>
      </c>
    </row>
    <row r="11" spans="1:6" x14ac:dyDescent="0.3">
      <c r="F11" s="7" t="str">
        <f t="shared" si="0"/>
        <v/>
      </c>
    </row>
    <row r="12" spans="1:6" x14ac:dyDescent="0.3">
      <c r="F12" s="7" t="str">
        <f t="shared" si="0"/>
        <v/>
      </c>
    </row>
    <row r="13" spans="1:6" x14ac:dyDescent="0.3">
      <c r="F13" s="7" t="str">
        <f t="shared" si="0"/>
        <v/>
      </c>
    </row>
    <row r="14" spans="1:6" x14ac:dyDescent="0.3">
      <c r="F14" s="7" t="str">
        <f t="shared" si="0"/>
        <v/>
      </c>
    </row>
    <row r="15" spans="1:6" x14ac:dyDescent="0.3">
      <c r="F15" s="7" t="str">
        <f t="shared" si="0"/>
        <v/>
      </c>
    </row>
    <row r="16" spans="1:6" x14ac:dyDescent="0.3">
      <c r="F16" s="7" t="str">
        <f t="shared" si="0"/>
        <v/>
      </c>
    </row>
    <row r="17" spans="6:6" x14ac:dyDescent="0.3">
      <c r="F17" s="7" t="str">
        <f t="shared" si="0"/>
        <v/>
      </c>
    </row>
    <row r="18" spans="6:6" x14ac:dyDescent="0.3">
      <c r="F18" s="7" t="str">
        <f t="shared" si="0"/>
        <v/>
      </c>
    </row>
    <row r="19" spans="6:6" x14ac:dyDescent="0.3">
      <c r="F19" s="7" t="str">
        <f t="shared" si="0"/>
        <v/>
      </c>
    </row>
    <row r="20" spans="6:6" x14ac:dyDescent="0.3">
      <c r="F20" s="7" t="str">
        <f t="shared" si="0"/>
        <v/>
      </c>
    </row>
    <row r="21" spans="6:6" x14ac:dyDescent="0.3">
      <c r="F21" s="7" t="str">
        <f t="shared" si="0"/>
        <v/>
      </c>
    </row>
    <row r="22" spans="6:6" x14ac:dyDescent="0.3">
      <c r="F22" s="7" t="str">
        <f t="shared" si="0"/>
        <v/>
      </c>
    </row>
    <row r="23" spans="6:6" x14ac:dyDescent="0.3">
      <c r="F23" s="7" t="str">
        <f t="shared" si="0"/>
        <v/>
      </c>
    </row>
    <row r="24" spans="6:6" x14ac:dyDescent="0.3">
      <c r="F24" s="7" t="str">
        <f t="shared" si="0"/>
        <v/>
      </c>
    </row>
    <row r="25" spans="6:6" x14ac:dyDescent="0.3">
      <c r="F25" s="7" t="str">
        <f t="shared" si="0"/>
        <v/>
      </c>
    </row>
    <row r="26" spans="6:6" x14ac:dyDescent="0.3">
      <c r="F26" s="7" t="str">
        <f t="shared" si="0"/>
        <v/>
      </c>
    </row>
    <row r="27" spans="6:6" x14ac:dyDescent="0.3">
      <c r="F27" s="7" t="str">
        <f t="shared" si="0"/>
        <v/>
      </c>
    </row>
    <row r="28" spans="6:6" x14ac:dyDescent="0.3">
      <c r="F28" s="7" t="str">
        <f t="shared" si="0"/>
        <v/>
      </c>
    </row>
    <row r="29" spans="6:6" x14ac:dyDescent="0.3">
      <c r="F29" s="7" t="str">
        <f t="shared" si="0"/>
        <v/>
      </c>
    </row>
    <row r="30" spans="6:6" x14ac:dyDescent="0.3">
      <c r="F30" s="7" t="str">
        <f t="shared" si="0"/>
        <v/>
      </c>
    </row>
    <row r="31" spans="6:6" x14ac:dyDescent="0.3">
      <c r="F31" s="7" t="str">
        <f t="shared" si="0"/>
        <v/>
      </c>
    </row>
    <row r="32" spans="6: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IF(ISBLANK($C67),"",HYPERLINK($C67,"▶"))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IF(ISBLANK($C131),"",HYPERLINK($C131,"▶"))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00" si="3">IF(ISBLANK($C195),"",HYPERLINK($C195,"▶"))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30438-0B1E-4A8A-83A3-6BDB4FAACADE}">
  <dimension ref="A1:F200"/>
  <sheetViews>
    <sheetView workbookViewId="0">
      <pane xSplit="2" ySplit="1" topLeftCell="C2" activePane="bottomRight" state="frozen"/>
      <selection pane="topRight" activeCell="C1" sqref="C1"/>
      <selection pane="bottomLeft" activeCell="A2" sqref="A2"/>
      <selection pane="bottomRight" activeCell="F1" sqref="F1"/>
    </sheetView>
  </sheetViews>
  <sheetFormatPr defaultRowHeight="16.5" x14ac:dyDescent="0.3"/>
  <cols>
    <col min="1" max="1" width="16.75" style="5" customWidth="1"/>
    <col min="2" max="2" width="43.125" customWidth="1"/>
    <col min="3" max="3" width="0.875" style="24" customWidth="1"/>
    <col min="4" max="4" width="23.875" style="2" customWidth="1"/>
    <col min="5" max="5" width="12.375" style="2" bestFit="1" customWidth="1"/>
    <col min="6" max="6" width="9" style="6"/>
  </cols>
  <sheetData>
    <row r="1" spans="1:6" s="1" customFormat="1" ht="17.25" thickBot="1" x14ac:dyDescent="0.35">
      <c r="A1" s="13" t="s">
        <v>54</v>
      </c>
      <c r="B1" s="13" t="s">
        <v>26</v>
      </c>
      <c r="C1" s="21" t="s">
        <v>53</v>
      </c>
      <c r="D1" s="13" t="s">
        <v>72</v>
      </c>
      <c r="E1" s="13" t="s">
        <v>73</v>
      </c>
      <c r="F1" s="13" t="s">
        <v>39</v>
      </c>
    </row>
    <row r="2" spans="1:6" ht="17.25" thickTop="1" x14ac:dyDescent="0.3">
      <c r="F2" s="7" t="str">
        <f>IF(ISBLANK($C2),"",HYPERLINK($C2,"▶"))</f>
        <v/>
      </c>
    </row>
    <row r="3" spans="1:6" x14ac:dyDescent="0.3">
      <c r="F3" s="7" t="str">
        <f t="shared" ref="F3:F66" si="0">IF(ISBLANK($C3),"",HYPERLINK($C3,"▶"))</f>
        <v/>
      </c>
    </row>
    <row r="4" spans="1:6" x14ac:dyDescent="0.3">
      <c r="F4" s="7" t="str">
        <f t="shared" si="0"/>
        <v/>
      </c>
    </row>
    <row r="5" spans="1:6" x14ac:dyDescent="0.3">
      <c r="F5" s="7" t="str">
        <f t="shared" si="0"/>
        <v/>
      </c>
    </row>
    <row r="6" spans="1:6" x14ac:dyDescent="0.3">
      <c r="F6" s="7" t="str">
        <f t="shared" si="0"/>
        <v/>
      </c>
    </row>
    <row r="7" spans="1:6" x14ac:dyDescent="0.3">
      <c r="F7" s="7" t="str">
        <f t="shared" si="0"/>
        <v/>
      </c>
    </row>
    <row r="8" spans="1:6" x14ac:dyDescent="0.3">
      <c r="F8" s="7" t="str">
        <f t="shared" si="0"/>
        <v/>
      </c>
    </row>
    <row r="9" spans="1:6" x14ac:dyDescent="0.3">
      <c r="F9" s="7" t="str">
        <f t="shared" si="0"/>
        <v/>
      </c>
    </row>
    <row r="10" spans="1:6" x14ac:dyDescent="0.3">
      <c r="F10" s="7" t="str">
        <f t="shared" si="0"/>
        <v/>
      </c>
    </row>
    <row r="11" spans="1:6" x14ac:dyDescent="0.3">
      <c r="F11" s="7" t="str">
        <f t="shared" si="0"/>
        <v/>
      </c>
    </row>
    <row r="12" spans="1:6" x14ac:dyDescent="0.3">
      <c r="F12" s="7" t="str">
        <f t="shared" si="0"/>
        <v/>
      </c>
    </row>
    <row r="13" spans="1:6" x14ac:dyDescent="0.3">
      <c r="F13" s="7" t="str">
        <f t="shared" si="0"/>
        <v/>
      </c>
    </row>
    <row r="14" spans="1:6" x14ac:dyDescent="0.3">
      <c r="F14" s="7" t="str">
        <f t="shared" si="0"/>
        <v/>
      </c>
    </row>
    <row r="15" spans="1:6" x14ac:dyDescent="0.3">
      <c r="F15" s="7" t="str">
        <f t="shared" si="0"/>
        <v/>
      </c>
    </row>
    <row r="16" spans="1:6" x14ac:dyDescent="0.3">
      <c r="F16" s="7" t="str">
        <f t="shared" si="0"/>
        <v/>
      </c>
    </row>
    <row r="17" spans="6:6" x14ac:dyDescent="0.3">
      <c r="F17" s="7" t="str">
        <f t="shared" si="0"/>
        <v/>
      </c>
    </row>
    <row r="18" spans="6:6" x14ac:dyDescent="0.3">
      <c r="F18" s="7" t="str">
        <f t="shared" si="0"/>
        <v/>
      </c>
    </row>
    <row r="19" spans="6:6" x14ac:dyDescent="0.3">
      <c r="F19" s="7" t="str">
        <f t="shared" si="0"/>
        <v/>
      </c>
    </row>
    <row r="20" spans="6:6" x14ac:dyDescent="0.3">
      <c r="F20" s="7" t="str">
        <f t="shared" si="0"/>
        <v/>
      </c>
    </row>
    <row r="21" spans="6:6" x14ac:dyDescent="0.3">
      <c r="F21" s="7" t="str">
        <f t="shared" si="0"/>
        <v/>
      </c>
    </row>
    <row r="22" spans="6:6" x14ac:dyDescent="0.3">
      <c r="F22" s="7" t="str">
        <f t="shared" si="0"/>
        <v/>
      </c>
    </row>
    <row r="23" spans="6:6" x14ac:dyDescent="0.3">
      <c r="F23" s="7" t="str">
        <f t="shared" si="0"/>
        <v/>
      </c>
    </row>
    <row r="24" spans="6:6" x14ac:dyDescent="0.3">
      <c r="F24" s="7" t="str">
        <f t="shared" si="0"/>
        <v/>
      </c>
    </row>
    <row r="25" spans="6:6" x14ac:dyDescent="0.3">
      <c r="F25" s="7" t="str">
        <f t="shared" si="0"/>
        <v/>
      </c>
    </row>
    <row r="26" spans="6:6" x14ac:dyDescent="0.3">
      <c r="F26" s="7" t="str">
        <f t="shared" si="0"/>
        <v/>
      </c>
    </row>
    <row r="27" spans="6:6" x14ac:dyDescent="0.3">
      <c r="F27" s="7" t="str">
        <f t="shared" si="0"/>
        <v/>
      </c>
    </row>
    <row r="28" spans="6:6" x14ac:dyDescent="0.3">
      <c r="F28" s="7" t="str">
        <f t="shared" si="0"/>
        <v/>
      </c>
    </row>
    <row r="29" spans="6:6" x14ac:dyDescent="0.3">
      <c r="F29" s="7" t="str">
        <f t="shared" si="0"/>
        <v/>
      </c>
    </row>
    <row r="30" spans="6:6" x14ac:dyDescent="0.3">
      <c r="F30" s="7" t="str">
        <f t="shared" si="0"/>
        <v/>
      </c>
    </row>
    <row r="31" spans="6:6" x14ac:dyDescent="0.3">
      <c r="F31" s="7" t="str">
        <f t="shared" si="0"/>
        <v/>
      </c>
    </row>
    <row r="32" spans="6: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IF(ISBLANK($C67),"",HYPERLINK($C67,"▶"))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IF(ISBLANK($C131),"",HYPERLINK($C131,"▶"))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00" si="3">IF(ISBLANK($C195),"",HYPERLINK($C195,"▶"))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CA88-1CFA-4AE2-821A-C78C90C5A167}">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3.625" style="5" customWidth="1"/>
    <col min="2" max="2" width="0.875" style="23" customWidth="1"/>
    <col min="3" max="3" width="17.625" style="2" customWidth="1"/>
    <col min="4" max="4" width="13.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B9" s="22"/>
      <c r="E9" s="7" t="str">
        <f t="shared" si="0"/>
        <v/>
      </c>
    </row>
    <row r="10" spans="1:5" x14ac:dyDescent="0.3">
      <c r="B10" s="22"/>
      <c r="E10" s="7" t="str">
        <f t="shared" si="0"/>
        <v/>
      </c>
    </row>
    <row r="11" spans="1:5" x14ac:dyDescent="0.3">
      <c r="B11" s="22"/>
      <c r="E11" s="7" t="str">
        <f t="shared" si="0"/>
        <v/>
      </c>
    </row>
    <row r="12" spans="1:5" x14ac:dyDescent="0.3">
      <c r="B12" s="22"/>
      <c r="E12" s="7" t="str">
        <f t="shared" si="0"/>
        <v/>
      </c>
    </row>
    <row r="13" spans="1:5" x14ac:dyDescent="0.3">
      <c r="B13" s="22"/>
      <c r="E13" s="7" t="str">
        <f t="shared" si="0"/>
        <v/>
      </c>
    </row>
    <row r="14" spans="1:5" x14ac:dyDescent="0.3">
      <c r="B14" s="22"/>
      <c r="E14" s="7" t="str">
        <f t="shared" si="0"/>
        <v/>
      </c>
    </row>
    <row r="15" spans="1:5" x14ac:dyDescent="0.3">
      <c r="B15" s="22"/>
      <c r="E15" s="7" t="str">
        <f t="shared" si="0"/>
        <v/>
      </c>
    </row>
    <row r="16" spans="1:5" x14ac:dyDescent="0.3">
      <c r="B16" s="22"/>
      <c r="E16" s="7" t="str">
        <f t="shared" si="0"/>
        <v/>
      </c>
    </row>
    <row r="17" spans="2:5" x14ac:dyDescent="0.3">
      <c r="B17" s="22"/>
      <c r="E17" s="7" t="str">
        <f t="shared" si="0"/>
        <v/>
      </c>
    </row>
    <row r="18" spans="2:5" x14ac:dyDescent="0.3">
      <c r="B18" s="22"/>
      <c r="E18" s="7" t="str">
        <f t="shared" si="0"/>
        <v/>
      </c>
    </row>
    <row r="19" spans="2:5" x14ac:dyDescent="0.3">
      <c r="B19" s="22"/>
      <c r="E19" s="7" t="str">
        <f t="shared" si="0"/>
        <v/>
      </c>
    </row>
    <row r="20" spans="2:5" x14ac:dyDescent="0.3">
      <c r="B20" s="22"/>
      <c r="E20" s="7" t="str">
        <f t="shared" si="0"/>
        <v/>
      </c>
    </row>
    <row r="21" spans="2:5" x14ac:dyDescent="0.3">
      <c r="E21" s="7" t="str">
        <f t="shared" si="0"/>
        <v/>
      </c>
    </row>
    <row r="22" spans="2:5" x14ac:dyDescent="0.3">
      <c r="E22" s="7" t="str">
        <f t="shared" si="0"/>
        <v/>
      </c>
    </row>
    <row r="23" spans="2:5" x14ac:dyDescent="0.3">
      <c r="E23" s="7" t="str">
        <f t="shared" si="0"/>
        <v/>
      </c>
    </row>
    <row r="24" spans="2:5" x14ac:dyDescent="0.3">
      <c r="E24" s="7" t="str">
        <f t="shared" si="0"/>
        <v/>
      </c>
    </row>
    <row r="25" spans="2:5" x14ac:dyDescent="0.3">
      <c r="E25" s="7" t="str">
        <f t="shared" si="0"/>
        <v/>
      </c>
    </row>
    <row r="26" spans="2:5" x14ac:dyDescent="0.3">
      <c r="E26" s="7" t="str">
        <f t="shared" si="0"/>
        <v/>
      </c>
    </row>
    <row r="27" spans="2:5" x14ac:dyDescent="0.3">
      <c r="E27" s="7" t="str">
        <f t="shared" si="0"/>
        <v/>
      </c>
    </row>
    <row r="28" spans="2:5" x14ac:dyDescent="0.3">
      <c r="E28" s="7" t="str">
        <f t="shared" si="0"/>
        <v/>
      </c>
    </row>
    <row r="29" spans="2:5" x14ac:dyDescent="0.3">
      <c r="E29" s="7" t="str">
        <f t="shared" si="0"/>
        <v/>
      </c>
    </row>
    <row r="30" spans="2:5" x14ac:dyDescent="0.3">
      <c r="E30" s="7" t="str">
        <f t="shared" si="0"/>
        <v/>
      </c>
    </row>
    <row r="31" spans="2:5" x14ac:dyDescent="0.3">
      <c r="E31" s="7" t="str">
        <f t="shared" si="0"/>
        <v/>
      </c>
    </row>
    <row r="32" spans="2: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Dashboard</vt:lpstr>
      <vt:lpstr>KOSPI</vt:lpstr>
      <vt:lpstr>KOSDAQ</vt:lpstr>
      <vt:lpstr>업종별시세</vt:lpstr>
      <vt:lpstr>주요뉴스</vt:lpstr>
      <vt:lpstr>종목별뉴스공시</vt:lpstr>
      <vt:lpstr>종목별전자공시</vt:lpstr>
      <vt:lpstr>시황정보</vt:lpstr>
      <vt:lpstr>투자정보</vt:lpstr>
      <vt:lpstr>종목분석</vt:lpstr>
      <vt:lpstr>산업분석</vt:lpstr>
      <vt:lpstr>경제분석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민선 김</dc:creator>
  <cp:lastModifiedBy>dexter yang</cp:lastModifiedBy>
  <dcterms:created xsi:type="dcterms:W3CDTF">2024-12-12T08:35:38Z</dcterms:created>
  <dcterms:modified xsi:type="dcterms:W3CDTF">2025-01-30T13:32:58Z</dcterms:modified>
</cp:coreProperties>
</file>