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Dexter\Source\ALPACO8\RPA_Example\21_오늘의_증권시황\Data\Output\"/>
    </mc:Choice>
  </mc:AlternateContent>
  <xr:revisionPtr revIDLastSave="0" documentId="13_ncr:1_{95BE5D7D-664D-462A-BD39-E8F451E04578}" xr6:coauthVersionLast="47" xr6:coauthVersionMax="47" xr10:uidLastSave="{00000000-0000-0000-0000-000000000000}"/>
  <bookViews>
    <workbookView xWindow="3120" yWindow="3120" windowWidth="21600" windowHeight="11835" tabRatio="652" xr2:uid="{128CB9EE-8F8F-4283-BC02-829EA9DF085D}"/>
  </bookViews>
  <sheets>
    <sheet name="Dashboard" sheetId="1" r:id="rId1"/>
    <sheet name="KOSPI" sheetId="3" r:id="rId2"/>
    <sheet name="KOSDAQ" sheetId="2" r:id="rId3"/>
    <sheet name="업종별시세" sheetId="5" r:id="rId4"/>
    <sheet name="주요뉴스" sheetId="23" r:id="rId5"/>
    <sheet name="종목별뉴스공시" sheetId="24" r:id="rId6"/>
    <sheet name="종목별전자공시" sheetId="10" r:id="rId7"/>
    <sheet name="시황정보" sheetId="11" r:id="rId8"/>
    <sheet name="투자정보" sheetId="12" r:id="rId9"/>
    <sheet name="종목분석" sheetId="13" r:id="rId10"/>
    <sheet name="산업분석" sheetId="20" r:id="rId11"/>
    <sheet name="경제분석" sheetId="21" r:id="rId12"/>
  </sheets>
  <definedNames>
    <definedName name="_xlnm._FilterDatabase" localSheetId="5" hidden="1">종목별뉴스공시!$A$1:$G$1</definedName>
    <definedName name="_xlnm._FilterDatabase" localSheetId="6" hidden="1">종목별전자공시!$A$1:$G$1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24" i="1" l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Z33" i="1"/>
  <c r="M33" i="1"/>
  <c r="K33" i="1"/>
  <c r="AF22" i="1"/>
  <c r="AF21" i="1"/>
  <c r="AF20" i="1"/>
  <c r="AF19" i="1"/>
  <c r="AF18" i="1"/>
  <c r="AF30" i="1" a="1"/>
  <c r="AF30" i="1" s="1"/>
  <c r="AF31" i="1" a="1"/>
  <c r="AF31" i="1" s="1"/>
  <c r="AF32" i="1" a="1"/>
  <c r="AF32" i="1" s="1"/>
  <c r="AF33" i="1" a="1"/>
  <c r="AF33" i="1" s="1"/>
  <c r="AF34" i="1" a="1"/>
  <c r="AF34" i="1" s="1"/>
  <c r="AF35" i="1" a="1"/>
  <c r="AF35" i="1" s="1"/>
  <c r="AF36" i="1" a="1"/>
  <c r="AF36" i="1" s="1"/>
  <c r="AF37" i="1" a="1"/>
  <c r="AF37" i="1" s="1"/>
  <c r="AF38" i="1" a="1"/>
  <c r="AF38" i="1" s="1"/>
  <c r="AF39" i="1" a="1"/>
  <c r="AF39" i="1" s="1"/>
  <c r="AF40" i="1" a="1"/>
  <c r="AF40" i="1" s="1"/>
  <c r="AF41" i="1" a="1"/>
  <c r="AF41" i="1" s="1"/>
  <c r="AF42" i="1" a="1"/>
  <c r="AF42" i="1" s="1"/>
  <c r="AF43" i="1" a="1"/>
  <c r="AF43" i="1" s="1"/>
  <c r="AF44" i="1" a="1"/>
  <c r="AF44" i="1" s="1"/>
  <c r="AF45" i="1" a="1"/>
  <c r="AF45" i="1" s="1"/>
  <c r="AF46" i="1" a="1"/>
  <c r="AF46" i="1" s="1"/>
  <c r="AF47" i="1" a="1"/>
  <c r="AF47" i="1" s="1"/>
  <c r="AF48" i="1" a="1"/>
  <c r="AF48" i="1" s="1"/>
  <c r="AF29" i="1" a="1"/>
  <c r="AF29" i="1" s="1"/>
  <c r="AE30" i="1" a="1"/>
  <c r="AE30" i="1" s="1"/>
  <c r="AE31" i="1" a="1"/>
  <c r="AE31" i="1" s="1"/>
  <c r="AE32" i="1" a="1"/>
  <c r="AE32" i="1" s="1"/>
  <c r="AE33" i="1" a="1"/>
  <c r="AE33" i="1" s="1"/>
  <c r="AE34" i="1" a="1"/>
  <c r="AE34" i="1" s="1"/>
  <c r="AE35" i="1" a="1"/>
  <c r="AE35" i="1" s="1"/>
  <c r="AE36" i="1" a="1"/>
  <c r="AE36" i="1" s="1"/>
  <c r="AE37" i="1" a="1"/>
  <c r="AE37" i="1" s="1"/>
  <c r="AE38" i="1" a="1"/>
  <c r="AE38" i="1" s="1"/>
  <c r="AE39" i="1" a="1"/>
  <c r="AE39" i="1" s="1"/>
  <c r="AE40" i="1" a="1"/>
  <c r="AE40" i="1" s="1"/>
  <c r="AE41" i="1" a="1"/>
  <c r="AE41" i="1" s="1"/>
  <c r="AE42" i="1" a="1"/>
  <c r="AE42" i="1" s="1"/>
  <c r="AE43" i="1" a="1"/>
  <c r="AE43" i="1" s="1"/>
  <c r="AE44" i="1" a="1"/>
  <c r="AE44" i="1" s="1"/>
  <c r="AE45" i="1" a="1"/>
  <c r="AE45" i="1" s="1"/>
  <c r="AE46" i="1" a="1"/>
  <c r="AE46" i="1" s="1"/>
  <c r="AE47" i="1" a="1"/>
  <c r="AE47" i="1" s="1"/>
  <c r="AE48" i="1" a="1"/>
  <c r="AE48" i="1" s="1"/>
  <c r="AE29" i="1" a="1"/>
  <c r="AE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 s="1"/>
  <c r="AB29" i="1" a="1"/>
  <c r="AB29" i="1" s="1"/>
  <c r="H200" i="24" l="1"/>
  <c r="H199" i="24"/>
  <c r="H198" i="24"/>
  <c r="H197" i="24"/>
  <c r="H196" i="24"/>
  <c r="H195" i="24"/>
  <c r="H194" i="24"/>
  <c r="H193" i="24"/>
  <c r="H192" i="24"/>
  <c r="H19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H174" i="24"/>
  <c r="H173" i="24"/>
  <c r="H172" i="24"/>
  <c r="H171" i="24"/>
  <c r="H170" i="24"/>
  <c r="H169" i="24"/>
  <c r="H168" i="24"/>
  <c r="H167" i="24"/>
  <c r="H166" i="24"/>
  <c r="H165" i="24"/>
  <c r="H164" i="24"/>
  <c r="H163" i="24"/>
  <c r="H162" i="24"/>
  <c r="H161" i="24"/>
  <c r="H160" i="24"/>
  <c r="H159" i="24"/>
  <c r="H158" i="24"/>
  <c r="H157" i="24"/>
  <c r="H156" i="24"/>
  <c r="H155" i="24"/>
  <c r="H154" i="24"/>
  <c r="H153" i="24"/>
  <c r="H152" i="24"/>
  <c r="H151" i="24"/>
  <c r="H150" i="24"/>
  <c r="H149" i="24"/>
  <c r="H148" i="24"/>
  <c r="H147" i="24"/>
  <c r="H146" i="24"/>
  <c r="H145" i="24"/>
  <c r="H144" i="24"/>
  <c r="H143" i="24"/>
  <c r="H142" i="24"/>
  <c r="H141" i="24"/>
  <c r="H140" i="24"/>
  <c r="H139" i="24"/>
  <c r="H138" i="24"/>
  <c r="H137" i="24"/>
  <c r="H136" i="24"/>
  <c r="H135" i="24"/>
  <c r="H134" i="24"/>
  <c r="H133" i="24"/>
  <c r="H132" i="24"/>
  <c r="H131" i="24"/>
  <c r="H130" i="24"/>
  <c r="H129" i="24"/>
  <c r="H128" i="24"/>
  <c r="H127" i="24"/>
  <c r="H126" i="24"/>
  <c r="H125" i="24"/>
  <c r="H124" i="24"/>
  <c r="H123" i="24"/>
  <c r="H122" i="24"/>
  <c r="H121" i="24"/>
  <c r="H120" i="24"/>
  <c r="H119" i="24"/>
  <c r="H118" i="24"/>
  <c r="H117" i="24"/>
  <c r="H116" i="24"/>
  <c r="H115" i="24"/>
  <c r="H114" i="24"/>
  <c r="H113" i="24"/>
  <c r="H112" i="24"/>
  <c r="H111" i="24"/>
  <c r="H110" i="24"/>
  <c r="H109" i="24"/>
  <c r="H108" i="24"/>
  <c r="H107" i="24"/>
  <c r="H106" i="24"/>
  <c r="H105" i="24"/>
  <c r="H104" i="24"/>
  <c r="H103" i="24"/>
  <c r="H102" i="24"/>
  <c r="H101" i="24"/>
  <c r="H100" i="24"/>
  <c r="H99" i="24"/>
  <c r="H98" i="24"/>
  <c r="H97" i="24"/>
  <c r="H96" i="24"/>
  <c r="H95" i="24"/>
  <c r="H94" i="24"/>
  <c r="H93" i="24"/>
  <c r="H92" i="24"/>
  <c r="H91" i="24"/>
  <c r="H90" i="24"/>
  <c r="H89" i="24"/>
  <c r="H88" i="24"/>
  <c r="H87" i="24"/>
  <c r="H86" i="24"/>
  <c r="H85" i="24"/>
  <c r="H84" i="24"/>
  <c r="H83" i="24"/>
  <c r="H82" i="24"/>
  <c r="H81" i="24"/>
  <c r="H80" i="24"/>
  <c r="H79" i="24"/>
  <c r="H78" i="24"/>
  <c r="H77" i="24"/>
  <c r="H76" i="24"/>
  <c r="H75" i="24"/>
  <c r="H74" i="24"/>
  <c r="H73" i="24"/>
  <c r="H72" i="24"/>
  <c r="H71" i="24"/>
  <c r="H70" i="24"/>
  <c r="H69" i="24"/>
  <c r="H68" i="24"/>
  <c r="H67" i="24"/>
  <c r="H66" i="24"/>
  <c r="H65" i="24"/>
  <c r="H64" i="24"/>
  <c r="H63" i="24"/>
  <c r="H62" i="24"/>
  <c r="H61" i="24"/>
  <c r="H60" i="24"/>
  <c r="H59" i="24"/>
  <c r="H58" i="24"/>
  <c r="H57" i="24"/>
  <c r="H56" i="24"/>
  <c r="H55" i="24"/>
  <c r="H54" i="24"/>
  <c r="H53" i="24"/>
  <c r="H52" i="24"/>
  <c r="H51" i="24"/>
  <c r="H50" i="24"/>
  <c r="H49" i="24"/>
  <c r="H48" i="24"/>
  <c r="H47" i="24"/>
  <c r="H46" i="24"/>
  <c r="H45" i="24"/>
  <c r="H44" i="24"/>
  <c r="H43" i="24"/>
  <c r="H42" i="24"/>
  <c r="H41" i="24"/>
  <c r="H40" i="24"/>
  <c r="H39" i="24"/>
  <c r="H38" i="24"/>
  <c r="H37" i="24"/>
  <c r="H36" i="24"/>
  <c r="H35" i="24"/>
  <c r="H34" i="24"/>
  <c r="H33" i="24"/>
  <c r="H32" i="24"/>
  <c r="H31" i="24"/>
  <c r="H30" i="24"/>
  <c r="H29" i="24"/>
  <c r="H28" i="24"/>
  <c r="H27" i="24"/>
  <c r="H26" i="24"/>
  <c r="H25" i="24"/>
  <c r="H24" i="24"/>
  <c r="H23" i="24"/>
  <c r="H22" i="24"/>
  <c r="H21" i="24"/>
  <c r="H20" i="24"/>
  <c r="H19" i="24"/>
  <c r="H18" i="24"/>
  <c r="H17" i="24"/>
  <c r="H16" i="24"/>
  <c r="H15" i="24"/>
  <c r="H14" i="24"/>
  <c r="H13" i="24"/>
  <c r="H12" i="24"/>
  <c r="H11" i="24"/>
  <c r="H10" i="24"/>
  <c r="H9" i="24"/>
  <c r="H8" i="24"/>
  <c r="H7" i="24"/>
  <c r="H6" i="24"/>
  <c r="H5" i="24"/>
  <c r="H4" i="24"/>
  <c r="H3" i="24"/>
  <c r="H2" i="24"/>
  <c r="E3" i="2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" i="21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" i="20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" i="13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" i="12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" i="11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" i="10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F201" i="23"/>
  <c r="F202" i="23"/>
  <c r="F203" i="23"/>
  <c r="F204" i="23"/>
  <c r="F205" i="23"/>
  <c r="F206" i="23"/>
  <c r="F207" i="23"/>
  <c r="F208" i="23"/>
  <c r="F209" i="23"/>
  <c r="F210" i="23"/>
  <c r="F211" i="23"/>
  <c r="F212" i="23"/>
  <c r="F213" i="23"/>
  <c r="F214" i="23"/>
  <c r="F215" i="23"/>
  <c r="F216" i="23"/>
  <c r="F217" i="23"/>
  <c r="F218" i="23"/>
  <c r="F219" i="23"/>
  <c r="F220" i="23"/>
  <c r="F221" i="23"/>
  <c r="F222" i="23"/>
  <c r="F223" i="23"/>
  <c r="F224" i="23"/>
  <c r="F225" i="23"/>
  <c r="F226" i="23"/>
  <c r="F227" i="23"/>
  <c r="F228" i="23"/>
  <c r="F229" i="23"/>
  <c r="F230" i="23"/>
  <c r="F231" i="23"/>
  <c r="F232" i="23"/>
  <c r="F233" i="23"/>
  <c r="F234" i="23"/>
  <c r="F235" i="23"/>
  <c r="F236" i="23"/>
  <c r="F237" i="23"/>
  <c r="F238" i="23"/>
  <c r="F239" i="23"/>
  <c r="F240" i="23"/>
  <c r="F241" i="23"/>
  <c r="F242" i="23"/>
  <c r="F243" i="23"/>
  <c r="F244" i="23"/>
  <c r="F245" i="23"/>
  <c r="F246" i="23"/>
  <c r="F247" i="23"/>
  <c r="F248" i="23"/>
  <c r="F249" i="23"/>
  <c r="F250" i="23"/>
  <c r="F251" i="23"/>
  <c r="F252" i="23"/>
  <c r="F253" i="23"/>
  <c r="F254" i="23"/>
  <c r="F255" i="23"/>
  <c r="F256" i="23"/>
  <c r="F257" i="23"/>
  <c r="F258" i="23"/>
  <c r="F259" i="23"/>
  <c r="F260" i="23"/>
  <c r="F261" i="23"/>
  <c r="F262" i="23"/>
  <c r="F263" i="23"/>
  <c r="F264" i="23"/>
  <c r="F265" i="23"/>
  <c r="F266" i="23"/>
  <c r="F267" i="23"/>
  <c r="F268" i="23"/>
  <c r="F269" i="23"/>
  <c r="F270" i="23"/>
  <c r="F271" i="23"/>
  <c r="F272" i="23"/>
  <c r="F273" i="23"/>
  <c r="F274" i="23"/>
  <c r="F275" i="23"/>
  <c r="F276" i="23"/>
  <c r="F277" i="23"/>
  <c r="F278" i="23"/>
  <c r="F279" i="23"/>
  <c r="F280" i="23"/>
  <c r="F281" i="23"/>
  <c r="F282" i="23"/>
  <c r="F283" i="23"/>
  <c r="F284" i="23"/>
  <c r="F285" i="23"/>
  <c r="F286" i="23"/>
  <c r="F287" i="23"/>
  <c r="F288" i="23"/>
  <c r="F289" i="23"/>
  <c r="F290" i="23"/>
  <c r="F291" i="23"/>
  <c r="F292" i="23"/>
  <c r="F293" i="23"/>
  <c r="F294" i="23"/>
  <c r="F295" i="23"/>
  <c r="F296" i="23"/>
  <c r="F297" i="23"/>
  <c r="F298" i="23"/>
  <c r="F299" i="23"/>
  <c r="F300" i="23"/>
  <c r="F301" i="23"/>
  <c r="F302" i="23"/>
  <c r="F303" i="23"/>
  <c r="F304" i="23"/>
  <c r="F305" i="23"/>
  <c r="F306" i="23"/>
  <c r="F307" i="23"/>
  <c r="F308" i="23"/>
  <c r="F309" i="23"/>
  <c r="F310" i="23"/>
  <c r="F311" i="23"/>
  <c r="F312" i="23"/>
  <c r="F313" i="23"/>
  <c r="F314" i="23"/>
  <c r="F315" i="23"/>
  <c r="F316" i="23"/>
  <c r="F317" i="23"/>
  <c r="F318" i="23"/>
  <c r="F319" i="23"/>
  <c r="F320" i="23"/>
  <c r="F321" i="23"/>
  <c r="F322" i="23"/>
  <c r="F323" i="23"/>
  <c r="F324" i="23"/>
  <c r="F325" i="23"/>
  <c r="F326" i="23"/>
  <c r="F327" i="23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F343" i="23"/>
  <c r="F344" i="23"/>
  <c r="F345" i="23"/>
  <c r="F346" i="23"/>
  <c r="F347" i="23"/>
  <c r="F348" i="23"/>
  <c r="F349" i="23"/>
  <c r="F350" i="23"/>
  <c r="F351" i="23"/>
  <c r="F352" i="23"/>
  <c r="F353" i="23"/>
  <c r="F354" i="23"/>
  <c r="F355" i="23"/>
  <c r="F356" i="23"/>
  <c r="F357" i="23"/>
  <c r="F358" i="23"/>
  <c r="F359" i="23"/>
  <c r="F360" i="23"/>
  <c r="F361" i="23"/>
  <c r="F362" i="23"/>
  <c r="F363" i="23"/>
  <c r="F364" i="23"/>
  <c r="F365" i="23"/>
  <c r="F366" i="23"/>
  <c r="F367" i="23"/>
  <c r="F368" i="23"/>
  <c r="F369" i="23"/>
  <c r="F370" i="23"/>
  <c r="F371" i="23"/>
  <c r="F372" i="23"/>
  <c r="F373" i="23"/>
  <c r="F374" i="23"/>
  <c r="F375" i="23"/>
  <c r="F376" i="23"/>
  <c r="F377" i="23"/>
  <c r="F378" i="23"/>
  <c r="F379" i="23"/>
  <c r="F380" i="23"/>
  <c r="F381" i="23"/>
  <c r="F382" i="23"/>
  <c r="F383" i="23"/>
  <c r="F384" i="23"/>
  <c r="F385" i="23"/>
  <c r="F386" i="23"/>
  <c r="F387" i="23"/>
  <c r="F388" i="23"/>
  <c r="F389" i="23"/>
  <c r="F390" i="23"/>
  <c r="F391" i="23"/>
  <c r="F392" i="23"/>
  <c r="F393" i="23"/>
  <c r="F394" i="23"/>
  <c r="F395" i="23"/>
  <c r="F396" i="23"/>
  <c r="F397" i="23"/>
  <c r="F398" i="23"/>
  <c r="F399" i="23"/>
  <c r="F400" i="23"/>
  <c r="F2" i="23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" i="5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" i="2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" i="3"/>
  <c r="M16" i="1"/>
  <c r="M17" i="1"/>
  <c r="M18" i="1"/>
  <c r="M19" i="1"/>
  <c r="M20" i="1"/>
  <c r="M21" i="1"/>
  <c r="M22" i="1"/>
  <c r="M23" i="1"/>
  <c r="M24" i="1"/>
  <c r="M15" i="1"/>
  <c r="M6" i="1"/>
  <c r="M7" i="1"/>
  <c r="M8" i="1"/>
  <c r="M9" i="1"/>
  <c r="M10" i="1"/>
  <c r="M11" i="1"/>
  <c r="M12" i="1"/>
  <c r="M13" i="1"/>
  <c r="M14" i="1"/>
  <c r="M5" i="1"/>
  <c r="Z16" i="1"/>
  <c r="Z17" i="1"/>
  <c r="Z18" i="1"/>
  <c r="Z19" i="1"/>
  <c r="Z20" i="1"/>
  <c r="Z21" i="1"/>
  <c r="Z22" i="1"/>
  <c r="Z23" i="1"/>
  <c r="Z24" i="1"/>
  <c r="Z15" i="1"/>
  <c r="Z6" i="1"/>
  <c r="Z7" i="1"/>
  <c r="Z8" i="1"/>
  <c r="Z9" i="1"/>
  <c r="Z10" i="1"/>
  <c r="Z11" i="1"/>
  <c r="Z12" i="1"/>
  <c r="Z13" i="1"/>
  <c r="Z14" i="1"/>
  <c r="Z5" i="1"/>
  <c r="Q16" i="1"/>
  <c r="Q17" i="1"/>
  <c r="Q18" i="1"/>
  <c r="Q19" i="1"/>
  <c r="Q20" i="1"/>
  <c r="Q21" i="1"/>
  <c r="Q22" i="1"/>
  <c r="Q23" i="1"/>
  <c r="Q24" i="1"/>
  <c r="Q15" i="1"/>
  <c r="Q6" i="1"/>
  <c r="Q7" i="1"/>
  <c r="Q8" i="1"/>
  <c r="Q9" i="1"/>
  <c r="Q10" i="1"/>
  <c r="Q11" i="1"/>
  <c r="Q12" i="1"/>
  <c r="Q13" i="1"/>
  <c r="Q14" i="1"/>
  <c r="Q5" i="1"/>
  <c r="P16" i="1" l="1"/>
  <c r="P17" i="1"/>
  <c r="P18" i="1"/>
  <c r="P19" i="1"/>
  <c r="P20" i="1"/>
  <c r="P21" i="1"/>
  <c r="P22" i="1"/>
  <c r="P23" i="1"/>
  <c r="P24" i="1"/>
  <c r="P15" i="1"/>
  <c r="O16" i="1"/>
  <c r="O17" i="1"/>
  <c r="O18" i="1"/>
  <c r="O19" i="1"/>
  <c r="O20" i="1"/>
  <c r="O21" i="1"/>
  <c r="O22" i="1"/>
  <c r="O23" i="1"/>
  <c r="O24" i="1"/>
  <c r="O15" i="1"/>
  <c r="N16" i="1"/>
  <c r="N17" i="1"/>
  <c r="N18" i="1"/>
  <c r="N19" i="1"/>
  <c r="N20" i="1"/>
  <c r="N21" i="1"/>
  <c r="N22" i="1"/>
  <c r="N23" i="1"/>
  <c r="N24" i="1"/>
  <c r="N15" i="1"/>
  <c r="N5" i="1"/>
  <c r="AC4" i="1" s="1"/>
  <c r="N6" i="1"/>
  <c r="N7" i="1"/>
  <c r="N8" i="1"/>
  <c r="N9" i="1"/>
  <c r="N10" i="1"/>
  <c r="N11" i="1"/>
  <c r="N12" i="1"/>
  <c r="N13" i="1"/>
  <c r="N14" i="1"/>
  <c r="O5" i="1"/>
  <c r="O6" i="1"/>
  <c r="O7" i="1"/>
  <c r="O8" i="1"/>
  <c r="O9" i="1"/>
  <c r="O10" i="1"/>
  <c r="O11" i="1"/>
  <c r="O12" i="1"/>
  <c r="O13" i="1"/>
  <c r="O14" i="1"/>
  <c r="P5" i="1"/>
  <c r="P6" i="1"/>
  <c r="P7" i="1"/>
  <c r="P8" i="1"/>
  <c r="P9" i="1"/>
  <c r="P10" i="1"/>
  <c r="P11" i="1"/>
  <c r="P12" i="1"/>
  <c r="P13" i="1"/>
  <c r="P14" i="1"/>
  <c r="AD18" i="1" l="1" a="1"/>
  <c r="AD18" i="1" s="1"/>
  <c r="AB25" i="1" a="1"/>
  <c r="AB25" i="1" s="1"/>
  <c r="AB19" i="1" a="1"/>
  <c r="AB19" i="1" s="1"/>
  <c r="AB18" i="1" a="1"/>
  <c r="AB18" i="1" s="1"/>
  <c r="AB20" i="1" a="1"/>
  <c r="AB20" i="1" s="1"/>
  <c r="AB21" i="1" a="1"/>
  <c r="AB21" i="1" s="1"/>
  <c r="AD19" i="1" a="1"/>
  <c r="AD19" i="1" s="1"/>
  <c r="AD20" i="1" a="1"/>
  <c r="AD20" i="1" s="1"/>
  <c r="AD21" i="1" a="1"/>
  <c r="AD21" i="1" s="1"/>
  <c r="AD22" i="1" a="1"/>
  <c r="AD22" i="1" s="1"/>
  <c r="AB22" i="1" a="1"/>
  <c r="AB22" i="1" s="1"/>
  <c r="AB23" i="1" a="1"/>
  <c r="AB23" i="1" s="1"/>
  <c r="AD23" i="1" a="1"/>
  <c r="AD23" i="1" s="1"/>
  <c r="AD24" i="1" a="1"/>
  <c r="AD24" i="1" s="1"/>
  <c r="AD25" i="1" a="1"/>
  <c r="AD25" i="1" s="1"/>
  <c r="AB24" i="1" a="1"/>
  <c r="AB24" i="1" s="1"/>
  <c r="AF7" i="1"/>
  <c r="AF5" i="1"/>
  <c r="AF6" i="1"/>
  <c r="Y15" i="1"/>
  <c r="Y16" i="1"/>
  <c r="Y17" i="1"/>
  <c r="Y18" i="1"/>
  <c r="Y19" i="1"/>
  <c r="Y20" i="1"/>
  <c r="Y21" i="1"/>
  <c r="Y22" i="1"/>
  <c r="Y23" i="1"/>
  <c r="Y24" i="1"/>
  <c r="X5" i="1" l="1"/>
  <c r="AF14" i="1" s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R5" i="1"/>
  <c r="AF8" i="1" s="1"/>
  <c r="S5" i="1"/>
  <c r="AF9" i="1" s="1"/>
  <c r="T5" i="1"/>
  <c r="AF10" i="1" s="1"/>
  <c r="U5" i="1"/>
  <c r="AF11" i="1" s="1"/>
  <c r="V5" i="1"/>
  <c r="AF12" i="1" s="1"/>
  <c r="W5" i="1"/>
  <c r="AF13" i="1" s="1"/>
  <c r="R6" i="1"/>
  <c r="S6" i="1"/>
  <c r="T6" i="1"/>
  <c r="U6" i="1"/>
  <c r="V6" i="1"/>
  <c r="W6" i="1"/>
  <c r="R7" i="1"/>
  <c r="S7" i="1"/>
  <c r="T7" i="1"/>
  <c r="U7" i="1"/>
  <c r="V7" i="1"/>
  <c r="W7" i="1"/>
  <c r="R8" i="1"/>
  <c r="S8" i="1"/>
  <c r="T8" i="1"/>
  <c r="U8" i="1"/>
  <c r="V8" i="1"/>
  <c r="W8" i="1"/>
  <c r="R9" i="1"/>
  <c r="S9" i="1"/>
  <c r="T9" i="1"/>
  <c r="U9" i="1"/>
  <c r="V9" i="1"/>
  <c r="W9" i="1"/>
  <c r="R10" i="1"/>
  <c r="S10" i="1"/>
  <c r="T10" i="1"/>
  <c r="U10" i="1"/>
  <c r="V10" i="1"/>
  <c r="W10" i="1"/>
  <c r="R11" i="1"/>
  <c r="S11" i="1"/>
  <c r="T11" i="1"/>
  <c r="U11" i="1"/>
  <c r="V11" i="1"/>
  <c r="W11" i="1"/>
  <c r="R12" i="1"/>
  <c r="S12" i="1"/>
  <c r="T12" i="1"/>
  <c r="U12" i="1"/>
  <c r="V12" i="1"/>
  <c r="W12" i="1"/>
  <c r="R13" i="1"/>
  <c r="S13" i="1"/>
  <c r="T13" i="1"/>
  <c r="U13" i="1"/>
  <c r="V13" i="1"/>
  <c r="W13" i="1"/>
  <c r="R14" i="1"/>
  <c r="S14" i="1"/>
  <c r="T14" i="1"/>
  <c r="U14" i="1"/>
  <c r="V14" i="1"/>
  <c r="W14" i="1"/>
  <c r="R15" i="1"/>
  <c r="S15" i="1"/>
  <c r="T15" i="1"/>
  <c r="U15" i="1"/>
  <c r="V15" i="1"/>
  <c r="W15" i="1"/>
  <c r="R16" i="1"/>
  <c r="S16" i="1"/>
  <c r="T16" i="1"/>
  <c r="U16" i="1"/>
  <c r="V16" i="1"/>
  <c r="W16" i="1"/>
  <c r="R17" i="1"/>
  <c r="S17" i="1"/>
  <c r="T17" i="1"/>
  <c r="U17" i="1"/>
  <c r="V17" i="1"/>
  <c r="W17" i="1"/>
  <c r="R18" i="1"/>
  <c r="S18" i="1"/>
  <c r="T18" i="1"/>
  <c r="U18" i="1"/>
  <c r="V18" i="1"/>
  <c r="W18" i="1"/>
  <c r="R19" i="1"/>
  <c r="S19" i="1"/>
  <c r="T19" i="1"/>
  <c r="U19" i="1"/>
  <c r="V19" i="1"/>
  <c r="W19" i="1"/>
  <c r="R20" i="1"/>
  <c r="S20" i="1"/>
  <c r="T20" i="1"/>
  <c r="U20" i="1"/>
  <c r="V20" i="1"/>
  <c r="W20" i="1"/>
  <c r="R21" i="1"/>
  <c r="S21" i="1"/>
  <c r="T21" i="1"/>
  <c r="U21" i="1"/>
  <c r="V21" i="1"/>
  <c r="W21" i="1"/>
  <c r="R22" i="1"/>
  <c r="S22" i="1"/>
  <c r="T22" i="1"/>
  <c r="U22" i="1"/>
  <c r="V22" i="1"/>
  <c r="W22" i="1"/>
  <c r="R23" i="1"/>
  <c r="S23" i="1"/>
  <c r="T23" i="1"/>
  <c r="U23" i="1"/>
  <c r="V23" i="1"/>
  <c r="W23" i="1"/>
  <c r="R24" i="1"/>
  <c r="S24" i="1"/>
  <c r="T24" i="1"/>
  <c r="U24" i="1"/>
  <c r="V24" i="1"/>
  <c r="W24" i="1"/>
  <c r="Y10" i="1"/>
  <c r="Y11" i="1"/>
  <c r="Y12" i="1"/>
  <c r="Y13" i="1"/>
  <c r="Y14" i="1"/>
  <c r="Y9" i="1"/>
  <c r="Y8" i="1"/>
  <c r="Y7" i="1"/>
  <c r="Y6" i="1"/>
  <c r="Y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dexter yang</author>
  </authors>
  <commentList>
    <comment ref="AC4" authorId="0" shapeId="0" xr:uid="{9B18A536-C61A-4BD1-8B1D-73F8739A3166}">
      <text>
        <r>
          <rPr>
            <b/>
            <sz val="9"/>
            <color indexed="81"/>
            <rFont val="돋움"/>
            <family val="3"/>
            <charset val="129"/>
          </rPr>
          <t>종목명을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선택해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주세요</t>
        </r>
        <r>
          <rPr>
            <b/>
            <sz val="9"/>
            <color indexed="81"/>
            <rFont val="Tahoma"/>
            <family val="2"/>
          </rPr>
          <t>.</t>
        </r>
      </text>
    </comment>
  </commentList>
</comments>
</file>

<file path=xl/sharedStrings.xml><?xml version="1.0" encoding="utf-8"?>
<sst xmlns="http://schemas.openxmlformats.org/spreadsheetml/2006/main" count="2171" uniqueCount="1343">
  <si>
    <t>시가총액</t>
  </si>
  <si>
    <t>구분</t>
    <phoneticPr fontId="1" type="noConversion"/>
  </si>
  <si>
    <t>KOSPI</t>
    <phoneticPr fontId="1" type="noConversion"/>
  </si>
  <si>
    <t>KOSDAQ</t>
    <phoneticPr fontId="1" type="noConversion"/>
  </si>
  <si>
    <t>종목명</t>
    <phoneticPr fontId="1" type="noConversion"/>
  </si>
  <si>
    <t>URL</t>
    <phoneticPr fontId="1" type="noConversion"/>
  </si>
  <si>
    <t>파일명</t>
    <phoneticPr fontId="1" type="noConversion"/>
  </si>
  <si>
    <t>출처</t>
    <phoneticPr fontId="1" type="noConversion"/>
  </si>
  <si>
    <t>번호</t>
    <phoneticPr fontId="1" type="noConversion"/>
  </si>
  <si>
    <t>다우산업</t>
    <phoneticPr fontId="1" type="noConversion"/>
  </si>
  <si>
    <t>나스닥</t>
    <phoneticPr fontId="1" type="noConversion"/>
  </si>
  <si>
    <t>S&amp;P 500</t>
    <phoneticPr fontId="1" type="noConversion"/>
  </si>
  <si>
    <t>USD환율</t>
    <phoneticPr fontId="1" type="noConversion"/>
  </si>
  <si>
    <t>JPY환율</t>
    <phoneticPr fontId="1" type="noConversion"/>
  </si>
  <si>
    <t>EUR환율</t>
    <phoneticPr fontId="1" type="noConversion"/>
  </si>
  <si>
    <t>유가</t>
    <phoneticPr fontId="1" type="noConversion"/>
  </si>
  <si>
    <t>금</t>
    <phoneticPr fontId="1" type="noConversion"/>
  </si>
  <si>
    <t>현재가</t>
  </si>
  <si>
    <t>전일비</t>
  </si>
  <si>
    <t>등락률</t>
  </si>
  <si>
    <t>거래량</t>
  </si>
  <si>
    <t>영업이익</t>
  </si>
  <si>
    <t>외국인비율</t>
  </si>
  <si>
    <t>PER</t>
  </si>
  <si>
    <t>ROE</t>
  </si>
  <si>
    <t>PBR</t>
  </si>
  <si>
    <t>제목</t>
    <phoneticPr fontId="1" type="noConversion"/>
  </si>
  <si>
    <t xml:space="preserve">KOSDAQ </t>
    <phoneticPr fontId="1" type="noConversion"/>
  </si>
  <si>
    <t>KOSPI 200</t>
    <phoneticPr fontId="1" type="noConversion"/>
  </si>
  <si>
    <t>상승종목</t>
    <phoneticPr fontId="1" type="noConversion"/>
  </si>
  <si>
    <t>종목별 투자정보</t>
    <phoneticPr fontId="1" type="noConversion"/>
  </si>
  <si>
    <t>개수</t>
    <phoneticPr fontId="1" type="noConversion"/>
  </si>
  <si>
    <t>시황정보</t>
    <phoneticPr fontId="1" type="noConversion"/>
  </si>
  <si>
    <t>오늘의 리포트</t>
    <phoneticPr fontId="1" type="noConversion"/>
  </si>
  <si>
    <t>투자정보</t>
    <phoneticPr fontId="1" type="noConversion"/>
  </si>
  <si>
    <t>종목분석</t>
    <phoneticPr fontId="1" type="noConversion"/>
  </si>
  <si>
    <t>경제전망리포트</t>
    <phoneticPr fontId="1" type="noConversion"/>
  </si>
  <si>
    <t>공시</t>
    <phoneticPr fontId="1" type="noConversion"/>
  </si>
  <si>
    <t>주요 뉴스</t>
    <phoneticPr fontId="1" type="noConversion"/>
  </si>
  <si>
    <t>링크</t>
    <phoneticPr fontId="1" type="noConversion"/>
  </si>
  <si>
    <t>내용</t>
    <phoneticPr fontId="1" type="noConversion"/>
  </si>
  <si>
    <t>언론사</t>
    <phoneticPr fontId="1" type="noConversion"/>
  </si>
  <si>
    <t>날짜</t>
    <phoneticPr fontId="1" type="noConversion"/>
  </si>
  <si>
    <t>현재가</t>
    <phoneticPr fontId="1" type="noConversion"/>
  </si>
  <si>
    <t>시가총액(억)</t>
    <phoneticPr fontId="1" type="noConversion"/>
  </si>
  <si>
    <t>산업분석</t>
    <phoneticPr fontId="1" type="noConversion"/>
  </si>
  <si>
    <t>경제분석</t>
    <phoneticPr fontId="1" type="noConversion"/>
  </si>
  <si>
    <t>영업이익(억)</t>
    <phoneticPr fontId="1" type="noConversion"/>
  </si>
  <si>
    <t>PER(배)</t>
    <phoneticPr fontId="1" type="noConversion"/>
  </si>
  <si>
    <t>ROE(%)</t>
    <phoneticPr fontId="1" type="noConversion"/>
  </si>
  <si>
    <t>외국인비율(%)</t>
    <phoneticPr fontId="1" type="noConversion"/>
  </si>
  <si>
    <t>PBR(배)</t>
    <phoneticPr fontId="1" type="noConversion"/>
  </si>
  <si>
    <t>제목</t>
  </si>
  <si>
    <t>제목URL</t>
    <phoneticPr fontId="1" type="noConversion"/>
  </si>
  <si>
    <t>분류</t>
    <phoneticPr fontId="1" type="noConversion"/>
  </si>
  <si>
    <t>순위</t>
  </si>
  <si>
    <t>지수명</t>
  </si>
  <si>
    <t>종목명</t>
  </si>
  <si>
    <t>제공자</t>
  </si>
  <si>
    <t>N</t>
    <phoneticPr fontId="1" type="noConversion"/>
  </si>
  <si>
    <t>전일비</t>
    <phoneticPr fontId="1" type="noConversion"/>
  </si>
  <si>
    <t>등락률</t>
    <phoneticPr fontId="1" type="noConversion"/>
  </si>
  <si>
    <t>거래량</t>
    <phoneticPr fontId="1" type="noConversion"/>
  </si>
  <si>
    <t>시가총액</t>
    <phoneticPr fontId="1" type="noConversion"/>
  </si>
  <si>
    <t>영업이익</t>
    <phoneticPr fontId="1" type="noConversion"/>
  </si>
  <si>
    <t>외국인비율</t>
    <phoneticPr fontId="1" type="noConversion"/>
  </si>
  <si>
    <t>PER</t>
    <phoneticPr fontId="1" type="noConversion"/>
  </si>
  <si>
    <t>ROE</t>
    <phoneticPr fontId="1" type="noConversion"/>
  </si>
  <si>
    <t>PBR</t>
    <phoneticPr fontId="1" type="noConversion"/>
  </si>
  <si>
    <t>업종명</t>
    <phoneticPr fontId="1" type="noConversion"/>
  </si>
  <si>
    <t>전일대비</t>
    <phoneticPr fontId="1" type="noConversion"/>
  </si>
  <si>
    <t>등락그래프</t>
    <phoneticPr fontId="1" type="noConversion"/>
  </si>
  <si>
    <t>증권사</t>
    <phoneticPr fontId="1" type="noConversion"/>
  </si>
  <si>
    <t>작성일</t>
    <phoneticPr fontId="1" type="noConversion"/>
  </si>
  <si>
    <t>URL</t>
    <phoneticPr fontId="1" type="noConversion"/>
  </si>
  <si>
    <t>종목번호</t>
    <phoneticPr fontId="1" type="noConversion"/>
  </si>
  <si>
    <t>URL</t>
    <phoneticPr fontId="1" type="noConversion"/>
  </si>
  <si>
    <t>종목명URL</t>
    <phoneticPr fontId="1" type="noConversion"/>
  </si>
  <si>
    <t>업종명URL</t>
    <phoneticPr fontId="1" type="noConversion"/>
  </si>
  <si>
    <t>종목별 뉴스공시</t>
    <phoneticPr fontId="1" type="noConversion"/>
  </si>
  <si>
    <t>WTI</t>
    <phoneticPr fontId="1" type="noConversion"/>
  </si>
  <si>
    <t>업종별 시세</t>
    <phoneticPr fontId="1" type="noConversion"/>
  </si>
  <si>
    <t>종목별 전자공시</t>
    <phoneticPr fontId="1" type="noConversion"/>
  </si>
  <si>
    <t>테슬라 초기 투자자는 알아봤다···17조 시장 노리는 1조 韓 로봇주 [매일 돈이 보이는 습관 M+]</t>
  </si>
  <si>
    <t>https://n.news.naver.com/mnews/article/009/0005437064</t>
  </si>
  <si>
    <t>‘진흙 속의 진주’는 의료용 로봇기업 고영을 두고 하는 말이다. 지난 20일 고영이 자체 개발한 뇌수술 로봇이 미국 식품의약국(FDA)..</t>
  </si>
  <si>
    <t xml:space="preserve">매일경제 </t>
  </si>
  <si>
    <t>MBK·고려아연, SMC의 영풍 지분 취득 자금 출처 놓고 '공방'</t>
  </si>
  <si>
    <t>https://n.news.naver.com/mnews/article/018/0005934592</t>
  </si>
  <si>
    <t>최윤범 고려아연 회장과 경영권 분쟁 중인 MBK파트너스가 고려아연의 손자회사인 호주 소재 썬메탈코퍼레이션(SMC)이 영풍(000670)..</t>
  </si>
  <si>
    <t xml:space="preserve">이데일리 </t>
  </si>
  <si>
    <t>폭넓은 데이터로 유망주 선별... '밸류업지수'보다 높은 수익률 [이런 펀드 어때요?]</t>
  </si>
  <si>
    <t>https://n.news.naver.com/mnews/article/014/0005302309</t>
  </si>
  <si>
    <t>트러스톤 코리아밸류업액티브 ETF(상장지수펀드)는 '코리아 밸류업 지수' 대비 초과수익을 추구하는 투자자들이 관심을 가질만하다. 지수 ..</t>
  </si>
  <si>
    <t xml:space="preserve">파이낸셜뉴스 </t>
  </si>
  <si>
    <t>딥시크' 수혜주 웃었다… 中기술주·인터넷 투자 ETF 약진 [ETF 스퀘어]</t>
  </si>
  <si>
    <t>https://n.news.naver.com/mnews/article/014/0005302308</t>
  </si>
  <si>
    <t>국내 상장지수펀드(ETF) 시장은 중국의 인공지능(AI) 스타트업 '딥시크'의 여파에 뚜렷한 온도차를 보였다. 인터넷과 중국 기술주에 ..</t>
  </si>
  <si>
    <t>부모님과 함께 사는 3년차 직장인 "슬슬 독립하고 싶은데 자금마련 어떻게" [재테크 Q&amp;A]</t>
  </si>
  <si>
    <t>https://n.news.naver.com/mnews/article/014/0005302307</t>
  </si>
  <si>
    <t>3년차 직장인 A씨는 직장도 안정적이고, 부모님과 생활하며 돈을 착실히 모으고 있다. 적금도 빼놓지 않고 들고 있다. 다만 앞으로 독립..</t>
  </si>
  <si>
    <t>작년 자사주 소각 13조9천억 7년만에 최대</t>
  </si>
  <si>
    <t>https://n.news.naver.com/mnews/article/014/0005302304</t>
  </si>
  <si>
    <t>지난해 자사주 소각 금액이 최근 7년래 최대규모로 나타났다. 증권가에선 기업들이 자사주를 주주환원 수단으로 적극 활용하고 있는 것으로 ..</t>
  </si>
  <si>
    <t>전세계 흔든 中 딥시크…덩달아 뛰는 '관시株'</t>
  </si>
  <si>
    <t>https://n.news.naver.com/mnews/article/015/0005088418</t>
  </si>
  <si>
    <t>이 기사는 국내 최대 해외 투자정보 플랫폼 한경 글로벌마켓에 게재된 기사입니다. 중국 증시에서 딥시크(DeepSeek) 관련주가 요동치..</t>
  </si>
  <si>
    <t xml:space="preserve">한국경제 </t>
  </si>
  <si>
    <t>꼴찌 설움' 벗은 한국증시, 1월 수익률 글로벌 상위권</t>
  </si>
  <si>
    <t>https://n.news.naver.com/mnews/article/014/0005302302</t>
  </si>
  <si>
    <t>한국증시가 미국 등을 제치고 수익률 상위권에 올라섰다. 올해 1월 코스피지수 상승률이 5%에 육박해 아시아 주요 증시는 물론 다우지수의..</t>
  </si>
  <si>
    <t>"국대급 아이돌 뜬다"…주가 폭발한 엔터주 '최고 승자'는</t>
  </si>
  <si>
    <t>https://n.news.naver.com/mnews/article/015/0005088413</t>
  </si>
  <si>
    <t>주요 엔터테인먼트 기업 주가가 올 들어 나란히 상승세다. ‘간판급’ 아이돌 그룹의 활동 재개를 앞두고 실적 개선 기대가 커지고 있다. ..</t>
  </si>
  <si>
    <t>2차전지·건설주 '어닝쇼크'…"실적 눈높이 더 낮춰야"</t>
  </si>
  <si>
    <t>https://n.news.naver.com/mnews/article/015/0005088412</t>
  </si>
  <si>
    <t>작년 4분기 실적을 공개한 상장사 10곳 중 7곳의 영업이익이 시장 컨센서스(평균 추정치)를 밑돈 것으로 나타났다. 2일 금융정보업체 ..</t>
  </si>
  <si>
    <t>연초부터 불성실공시 상장사 속출… 거래소, 지난달 19개 종목 지정</t>
  </si>
  <si>
    <t>https://n.news.naver.com/mnews/article/014/0005302288</t>
  </si>
  <si>
    <t>경기 불확실성으로 투자자금 유치에 어려움을 겪거나 사업 규모를 축소한 기업이 늘면서 불성실공시법인 지정도 증가하고 있다. 시설투자, 사..</t>
  </si>
  <si>
    <t>트럼프發 악재 누른 딥시크에…中 ETF 급반등</t>
  </si>
  <si>
    <t>https://n.news.naver.com/mnews/article/011/0004445718</t>
  </si>
  <si>
    <t>중국 스타트업 ‘딥시크’의 저가형 인공지능(AI) 모델 출시에 힘입어 국내의 관련 상장지수펀드(ETF)들도 일제히 고공비행을 하고 있다..</t>
  </si>
  <si>
    <t xml:space="preserve">서울경제 </t>
  </si>
  <si>
    <t>노후대비 자금 수익률 높이자…증권사로 퇴직연금 옮긴 73%가 '4050'</t>
  </si>
  <si>
    <t>https://n.news.naver.com/mnews/article/011/0004445715</t>
  </si>
  <si>
    <t>퇴직연금 실물이전 제도가 도입된 지난해 10월 이후 대형 증권사로 계좌를 옮긴 가입자 10명 가운데 7명은 노후 대비가 시급한 40~5..</t>
  </si>
  <si>
    <t>박현주의 특명…"올해 상반기까지 ETF 1위 차지하라"</t>
  </si>
  <si>
    <t>https://n.news.naver.com/mnews/article/015/0005088390</t>
  </si>
  <si>
    <t>박현주 미래에셋그룹 회장(사진)이 170조원으로 커진 국내 상장지수펀드(ETF) 운용 시장에서 연내 1위를 달성하겠다는 목표를 제시했다..</t>
  </si>
  <si>
    <t>LNG운반선 美 수출 기대' HD현대重 등 조선주 주목</t>
  </si>
  <si>
    <t>https://n.news.naver.com/mnews/article/011/0004445711</t>
  </si>
  <si>
    <t>도널드 트럼프 미국 대통령이 액화천연가스(LNG) 수출 시설 건설 검토를 지시하면서 국내 조선업이 수혜를 받을 것이라는 기대가 커지고 ..</t>
  </si>
  <si>
    <t>상장사 70%, 작년 4분기 실적 기대 미달…올해 눈높이 줄하향 가능성</t>
  </si>
  <si>
    <t>https://n.news.naver.com/mnews/article/011/0004445710</t>
  </si>
  <si>
    <t>지난해 4분기 실적을 발표한 상장사 10곳 중 7곳은 시장 기대치에 못 미치는 결과를 낸 것으로 나타났다. 국내 증권사들은 2차전지 사..</t>
  </si>
  <si>
    <t>은행 '테마형 ETF 판매' 쏠림…보유금액 70%가 테마형 상품</t>
  </si>
  <si>
    <t>https://n.news.naver.com/mnews/article/018/0005934584</t>
  </si>
  <si>
    <t>은행의 ‘테마형 상장지수펀드(ETF) 판매’ 쏠림 현상이 투자자에게 미칠 리스크를 면밀히 살펴야 한다는 지적이 나왔다. 최근 ETF 시..</t>
  </si>
  <si>
    <t>MBK "SMC, 차입금으로 영풍 주식 취득"</t>
  </si>
  <si>
    <t>https://n.news.naver.com/mnews/article/011/0004445701</t>
  </si>
  <si>
    <t>MBK파트너스가 썬메탈코퍼레이션(SMC)의 영풍 지분 취득을 두고 고려아연이 지급 보증한 차입금을 이용한 행위라고 지적했다. SMC는 ..</t>
  </si>
  <si>
    <t>현대제철, 봉형강 수요 회복…"영업익 89% 늘 것"[스타즈IR]</t>
  </si>
  <si>
    <t>https://n.news.naver.com/mnews/article/011/0004445699</t>
  </si>
  <si>
    <t>현대제철의 올해 영업이익이 하반기 건설 경기 회복에 힘입어 지난해보다 대폭 개선될 것이란 전망에 힘이 실리고 있다. 2일 금융정보 업체..</t>
  </si>
  <si>
    <t>빗썸, 연초부터 신규 상장 최다…업비트 정조준</t>
  </si>
  <si>
    <t>https://n.news.naver.com/mnews/article/029/0002932589</t>
  </si>
  <si>
    <t>작년 8월부터 올해 1월까지 코인 66종목 원화 마켓 추가…업비트 약 2.5배 신규 가입자 수도 크게 늘어 국내 가상자산 거래소 빗썸이..</t>
  </si>
  <si>
    <t xml:space="preserve">디지털타임스 </t>
  </si>
  <si>
    <t>상권 활기에 '타임워크 명동' 매각 재시동</t>
  </si>
  <si>
    <t>https://n.news.naver.com/mnews/article/009/0005436994</t>
  </si>
  <si>
    <t>서울 관광의 중심지인 명동에 외국인 관광객들 발길이 끊이지 않는다. 명동 상권이 살아나면서 인근의 우량 부동산 자산도 시장에 매물로 등..</t>
  </si>
  <si>
    <t>"韓 기술력 확신…대기업에 투자 늘릴 것"</t>
  </si>
  <si>
    <t>https://n.news.naver.com/mnews/article/009/0005436992</t>
  </si>
  <si>
    <t>세계 최대 사모펀드 블랙스톤 조지프 바라타 PE 전략 총괄 지오영·제이제이툴스 등 韓기업 글로벌 확장 조력 역할 바이오·제약 '생명과학..</t>
  </si>
  <si>
    <t>딥시크 쇼크'에 韓 증시도 출렁…2월 주도주 바뀔까</t>
  </si>
  <si>
    <t>https://n.news.naver.com/mnews/article/018/0005934579</t>
  </si>
  <si>
    <t>최근 중국 인공지능(AI) 스타트업 딥시크가 저비용으로 고성능을 발휘하는 AI 모델을 공개하면서 글로벌 증시가 요동치고 있다. 반도체나..</t>
  </si>
  <si>
    <t>이번주 알파벳·아마존 실적 발표</t>
  </si>
  <si>
    <t>https://n.news.naver.com/mnews/article/009/0005436986</t>
  </si>
  <si>
    <t>미국 고용지표도 '촉각' 이번주 국내외 증시는 중국 인공지능(AI) 스타트업 딥시크발 쇼크의 여진이 이어지는 가운데 구글, 아마존 등 ..</t>
  </si>
  <si>
    <t>딥시크에 한방 먹었지만 …"AI 전력株 여전히 유망"</t>
  </si>
  <si>
    <t>https://n.news.naver.com/mnews/article/009/0005436985</t>
  </si>
  <si>
    <t>AI 전력수요 감소 우려에 LS일렉 등 주가 떨어졌지만 실적 등 중장기 호재 많아 "AI 투자 경쟁 더 치열해져 데이터센터 확충 속도낼..</t>
  </si>
  <si>
    <t>MBK “SMC, 고려아연 지급보증 차입금으로 영풍 주식 취득했다”</t>
  </si>
  <si>
    <t>https://n.news.naver.com/mnews/article/009/0005436949</t>
  </si>
  <si>
    <t>고려아연 경영권을 놓고 최윤범 고려아연 회장과 분쟁 중인 MBK파트너스가 고려아연의 손자회사인 호주 소재 썬메탈코퍼레이션(SMC)의 영..</t>
  </si>
  <si>
    <t>월가 전설 "한국 시장 성과 아쉬워…그래도 투자" [직격 인터뷰]</t>
  </si>
  <si>
    <t>https://n.news.naver.com/mnews/article/215/0001197042</t>
  </si>
  <si>
    <t>미국발 '관세 폭탄'이 글로벌 금융시장을 뒤흔드는 가운데, 세계적 투자가 하워드 막스((Howard Marks) 오크트리 캐피털(Oak..</t>
  </si>
  <si>
    <t xml:space="preserve">한국경제TV </t>
  </si>
  <si>
    <t>2억 위스키 vs 2만원 와인…양극화 뚜렷해진 수입주류 시장</t>
  </si>
  <si>
    <t>https://n.news.naver.com/mnews/article/011/0004445651</t>
  </si>
  <si>
    <t>고물가 시대를 맞아 더욱 뚜렷해진 소비 양극화 현상이 수입 주류 시장에서도 나타나고 있다. 2만 원 미만의 저가 와인이나 위스키가 인기..</t>
  </si>
  <si>
    <t>출생아 수 반등에…백화점 유아용품 시장도 성장세</t>
  </si>
  <si>
    <t>https://n.news.naver.com/mnews/article/011/0004445650</t>
  </si>
  <si>
    <t>출생아 수가 증가하며 유아용품 시장이 성장세로 돌아섰다. 그동안 저출산 기조에 유아용품 시장이 부진을 겪었지만, 작년 하반기부터 출생아..</t>
  </si>
  <si>
    <t>양궁화 원조' 코오롱스포츠, 내년 2세대 제품 출시</t>
  </si>
  <si>
    <t>https://n.news.naver.com/mnews/article/011/0004445645</t>
  </si>
  <si>
    <t>코오롱인더(120110)스트리FnC부문이 운영하는 ‘코오롱스포츠'가 양궁 마케팅에 주력하고 있다. 코오롱스포츠는 작년 파리올림픽에서 선..</t>
  </si>
  <si>
    <t>"자본 유치 빠듯" 경기 침체 우려에 불성실공시 급증세</t>
  </si>
  <si>
    <t>https://n.news.naver.com/mnews/article/014/0005302267</t>
  </si>
  <si>
    <t>경기 불확실성으로 투자자금 유치에 어려움을 겪거나 사업 규모를 축소한 기업들이 늘면서 불성실공시법인 지정도 증가하고 있다. 시설투자, ..</t>
  </si>
  <si>
    <t>한국증권금융 대폭 인사…'부서장 75% 교체'</t>
  </si>
  <si>
    <t>https://n.news.naver.com/mnews/article/015/0005088310</t>
  </si>
  <si>
    <t>한국증권금융은 오는 3일부로 인사와 조직개편을 시행한다고 2일 밝혔다. 디지털본부를 신설해 기존 6본부 체제를 7개본부로 바꿨다. 디지..</t>
  </si>
  <si>
    <t>外人, 트럼프 취임후 코스피 1.3조 순매도…`1기 폭락` 반복되나</t>
  </si>
  <si>
    <t>https://n.news.naver.com/mnews/article/029/0002932554</t>
  </si>
  <si>
    <t>도널드 트럼프 미 대통령이 '2차 관세전쟁'을 본격화하면서 국내 증시에도 비상이 걸렸다. 2018년 트럼프 1기 행정부가 중국 수입품에..</t>
  </si>
  <si>
    <t>말만 무성했던 STO 입법…4개월째 `감감무소식`</t>
  </si>
  <si>
    <t>https://n.news.naver.com/mnews/article/029/0002932549</t>
  </si>
  <si>
    <t>정부가 증권형토큰발행(STO) 발행과 유통 규율체계 정비방안을 발표한 지 2년이 지났지만, 근거가 될 수 있는 관련 법안은 여전히 국회..</t>
  </si>
  <si>
    <t>"백종원만 믿었는데 주가 참담"…'신저가 추락' 더본코리아, '빽햄' 논란까지</t>
  </si>
  <si>
    <t>https://n.news.naver.com/mnews/article/011/0004445638</t>
  </si>
  <si>
    <t>백종원 대표가 이끄는 더본코리아가 주가 하락의 늪에 빠진 가운데 '빽햄 논란'이라는 돌발 악재에 직면했다. 백 대표가 본인의 유튜브 채..</t>
  </si>
  <si>
    <t>버거운 이자, 연체율 더 높아질까…작년 시중은행 털어낸 부실채권 7조 넘어</t>
  </si>
  <si>
    <t>https://n.news.naver.com/mnews/article/469/0000846701</t>
  </si>
  <si>
    <t>5대 은행이 지난해 털어낸 부실채권이 7조1,000억 원이 넘는 것으로 나타났다. 빚 갚기가 버거운 가계와 기업들이 점차 늘어나는 가운..</t>
  </si>
  <si>
    <t xml:space="preserve">한국일보 </t>
  </si>
  <si>
    <t>"신라면 툼바 먹고, 골프존 간다" ?…이익 우려에도 '매수 의견', 왜</t>
  </si>
  <si>
    <t>https://n.news.naver.com/mnews/article/008/0005147514</t>
  </si>
  <si>
    <t>머니투데이 증권부가 선정한 1월 넷째주(31일 포함) 주간 베스트리포트는 3건입니다. 정한솔 대신증권 연구원이 농심에 대해 작성한 ' ..</t>
  </si>
  <si>
    <t xml:space="preserve">머니투데이 </t>
  </si>
  <si>
    <t>코스피, 리스크 해소 후 반등 기대[마켓ING]</t>
  </si>
  <si>
    <t>https://n.news.naver.com/mnews/article/277/0005540164</t>
  </si>
  <si>
    <t>설 연휴로 지난주 증시가 하루만 열리면서 이번주(2월3~7일) 증시 움직임에 관심이 쏠리고 있다. 지난달 31일 연휴간 발생했던 글로벌..</t>
  </si>
  <si>
    <t xml:space="preserve">아시아경제 </t>
  </si>
  <si>
    <t>간만에 반등한 1월 한국 증시..강세 이어질까</t>
  </si>
  <si>
    <t>https://n.news.naver.com/mnews/article/014/0005302240</t>
  </si>
  <si>
    <t>MBK "SMC, 고려아연 지급보증 차입금으로 영풍 주식 취득"</t>
  </si>
  <si>
    <t>https://n.news.naver.com/mnews/article/366/0001050635</t>
  </si>
  <si>
    <t>MBK파트너스는 2일 고려아연의 호주 손자회사 선메탈코퍼레이션(SMC)의 영풍 지분 취득이 고려아연의 지급보증을 통한 차입금을 통해 이..</t>
  </si>
  <si>
    <t xml:space="preserve">조선비즈 </t>
  </si>
  <si>
    <t>MBK·영풍 "SMC, 고려아연 지급보증 차입금으로 영풍주식 취득"[fn마켓워치]</t>
  </si>
  <si>
    <t>https://n.news.naver.com/mnews/article/014/0005302237</t>
  </si>
  <si>
    <t>영풍·MBK파트너스는 고려아연이 호주법에 따라 설립한 유한회사인 Sun Metal Corporation Pty Ltd(SMC)가 고려아..</t>
  </si>
  <si>
    <t>주총시즌 앞두고 커지는 자사주 모멘텀...'소각' 3배 가까이 늘어</t>
  </si>
  <si>
    <t>https://n.news.naver.com/mnews/article/014/0005302236</t>
  </si>
  <si>
    <t>이번주 구글·아마존 등 美빅테크 실적 주목</t>
  </si>
  <si>
    <t>https://n.news.naver.com/mnews/article/009/0005436877</t>
  </si>
  <si>
    <t>이번주 국내외 증시는 중국의 AI(인공지능) 스타트업 딥시크발 쇼크의 여진이 이어지는 가운데 구글, 아마존 등 빅테크 기업들의 실적과 ..</t>
  </si>
  <si>
    <t>트러스톤 코리아밸류업액티브 ETF[이런 펀드 어때요?]</t>
  </si>
  <si>
    <t>https://n.news.naver.com/mnews/article/014/0005302233</t>
  </si>
  <si>
    <t>트러스톤 코리아밸류업액티브 ETF(상장지수펀드)는 ‘코리아 밸류업 지수’ 대비 초과수익을 추구하는 투자자들이 관심을 가질만하다. 지수 ..</t>
  </si>
  <si>
    <t>4만원→20만원…“이게 바로 진정한 가치주” 5년새 400% 뛴 이 회사[K주식 이걸 사? 말아?]</t>
  </si>
  <si>
    <t>https://n.news.naver.com/mnews/article/009/0005436876</t>
  </si>
  <si>
    <t>‘저PBR’ 국내 기업들의 밸류업 기조 시작으로 지난해부터 주식시장에서 화두가 된 말입니다. 주가순자산비율, 즉 PBR이 낮은 기업들이..</t>
  </si>
  <si>
    <t>트럼프 1기 관세전쟁 때 코스피 23% 하락…이번에도 외인 매도폭탄 나오나</t>
  </si>
  <si>
    <t>https://n.news.naver.com/mnews/article/421/0008050085</t>
  </si>
  <si>
    <t>도널드 트럼프 미국 대통령의 관세 압박이 본격화되면서 국내 증시도 '초긴장' 상태다. 진정된 외국인 투자자 이탈이 다시 가속화할 수 있..</t>
  </si>
  <si>
    <t xml:space="preserve">뉴스1 </t>
  </si>
  <si>
    <t>한국증권금융, 대규모 인사·조직개편 “부서장 75% 교체”</t>
  </si>
  <si>
    <t>https://n.news.naver.com/mnews/article/009/0005436868</t>
  </si>
  <si>
    <t>한국증권금융은 디지털 및 글로벌 업무 역량을 강화하고, 운용 업무 전문성을 제고하기 위해 부서장의 75% 이상, 팀장의 56% 이상을 ..</t>
  </si>
  <si>
    <t>"삼성전자가 최대주주"…레인보우로보틱스, 공모가 대비 29배↑[급등주 지금은]</t>
  </si>
  <si>
    <t>https://n.news.naver.com/mnews/article/003/0013042129</t>
  </si>
  <si>
    <t>코스닥 상장사 레인보우로보틱스의 주가가 공모가 대비 약 3000% 오른 것으로 나타났다. 로봇 산업이 주식시장에서 핵심 테마로 떠오르는..</t>
  </si>
  <si>
    <t xml:space="preserve">뉴시스 </t>
  </si>
  <si>
    <t>위기가 기회…수혜주는 어디[딥시크 파장 주가 어디로③]</t>
  </si>
  <si>
    <t>https://n.news.naver.com/mnews/article/003/0013042128</t>
  </si>
  <si>
    <t>중국발 생성형 인공지능(AI) 서비스 '딥시크'의 등장으로 국내 증시가 출렁이고 있지만, 수혜주로 거론되는 기업들의 주가는 불기둥을 세..</t>
  </si>
  <si>
    <t>딥시크에 놀란 외국인, 트럼프 관세에 도망칠까…코스피 촉각</t>
  </si>
  <si>
    <t>https://n.news.naver.com/mnews/article/008/0005147493</t>
  </si>
  <si>
    <t>딥시크 충격이 국내 증시를 뒤덮었다. 중국 AI(인공지능) 기업 딥시크(DeepSeek)의 저비용 AI 출시로 글로벌 빅테크(대형 기술..</t>
  </si>
  <si>
    <t>무역전쟁 본격화할까…고래 싸움에 韓증시 변동성↑[주간증시전망]</t>
  </si>
  <si>
    <t>https://n.news.naver.com/mnews/article/018/0005934480</t>
  </si>
  <si>
    <t>중국의 인공지능(AI) 스타트업 딥시크 쇼크의 여파가 남아있는 가운데 도널드 트럼프 미국 대통령의 ‘관세 폭탄’까지 현실화하며 이번 주..</t>
  </si>
  <si>
    <t>딥시크 쇼크' 소화한 코스피... 경제지표·빅테크 실적 주목 [주간증시전망]</t>
  </si>
  <si>
    <t>https://n.news.naver.com/mnews/article/014/0005302220</t>
  </si>
  <si>
    <t>지난주 국내 증시는 중국의 인공지능(AI) 스타트업 ‘딥시크’의 충격 등으로 높은 변동성을 보였다. 이번주에는 주요 경제지표와 국내 및..</t>
  </si>
  <si>
    <t>고성능 소재 전문기업 엘케이켐 “독보적 기술로 성장성·수익성 확보”</t>
  </si>
  <si>
    <t>https://n.news.naver.com/mnews/article/018/0005934471</t>
  </si>
  <si>
    <t>“엘케이켐은 반도체 원자층 증착 공정(ALD) 소재 시장에서 다양한 글로벌 기업들과 어깨를 나란히 하고 있습니다. 기초 원료부터 완제품..</t>
  </si>
  <si>
    <t>연초 개미만 피봤다…'트럼프 공략' 외국인 수익률 '최고'</t>
  </si>
  <si>
    <t>https://n.news.naver.com/mnews/article/018/0005934470</t>
  </si>
  <si>
    <t>도널드 트럼프 2기 행정부 출범으로 변동성이 커진 연초 국내 증시에서 외국인이 가장 우수한 투자 성적표를 받았다. 트럼프 트레이드 수혜..</t>
  </si>
  <si>
    <t>“하루 아침에 230조원 증발했다”...트럼프發 관세 쇼크, 코인시장 덮쳐 [매일코인]</t>
  </si>
  <si>
    <t>https://n.news.naver.com/mnews/article/009/0005436853</t>
  </si>
  <si>
    <t>미국발 관세 쇼크에 가상자산 시가총액이 하루만에 1600억달러 가량 증발했다. 가상자산시장이 최근 크게 호재가 없는 상황에서 글로벌 경..</t>
  </si>
  <si>
    <t>한국증권금융, 대규모 인사·조직개편 단행…"디지털·글로벌 역량 강화"</t>
  </si>
  <si>
    <t>https://n.news.naver.com/mnews/article/015/0005088286</t>
  </si>
  <si>
    <t>한국증권금융이 디지털·글로벌 업무 역량을 강화하고 운용 업무 전문성을 제고하기 위해 조직개편과 함께 부서장의 75%, 팀장의 56% 이..</t>
  </si>
  <si>
    <t>딥시크 수혜주에 몰린 자금... 中 항셍테크·인터넷 고공행진 [ETF 스퀘어]</t>
  </si>
  <si>
    <t>https://n.news.naver.com/mnews/article/014/0005302210</t>
  </si>
  <si>
    <t>‘딥시크 충격’에 변동성 확대…방산주 선방[펀드와치]</t>
  </si>
  <si>
    <t>https://n.news.naver.com/mnews/article/018/0005934466</t>
  </si>
  <si>
    <t>국내외 증시가 ‘딥시크 충격’으로 변동성이 확대된 가운데 이에 빗겨나 있는 방산주를 담은 펀드가 수익률에서 선방했다. 2일 펀드평가사 ..</t>
  </si>
  <si>
    <t>커버드콜부터 도지까지…SEC 허용범위 어디까지?[가상자산 나침반]</t>
  </si>
  <si>
    <t>https://n.news.naver.com/mnews/article/029/0002932523</t>
  </si>
  <si>
    <t>지난주 일본은행(BOJ)의 금리 인상과 미 연방준비제도(Fed·연준)의 금리동결, '딥시크 쇼크' 등 굵직한 매크로 이벤트에 가상자산 ..</t>
  </si>
  <si>
    <t>한국증권금융, 조직개편 및 인사 단행…“부서장 75% 교체”</t>
  </si>
  <si>
    <t>https://n.news.naver.com/mnews/article/018/0005934449</t>
  </si>
  <si>
    <t>한국증권금융은 2일 디지털 및 글로벌 업무 역량 강화와 운용 업무 전문성 제고를 위한 대규모 조직개편 및 인사를 단행했다고 밝혔다. 이..</t>
  </si>
  <si>
    <t>"정치 불확실성 지속 시 환율 급등 우려…정책 대응 필요"</t>
  </si>
  <si>
    <t>https://n.news.naver.com/mnews/article/001/0015186764</t>
  </si>
  <si>
    <t>한국금융연구원 보고서 정치적 불확실성이 확대·지속되면 원/달러 환율이 빠르게 상승하고 변동성도 높아질 수 있다는 경고가 나왔다. 장민 ..</t>
  </si>
  <si>
    <t xml:space="preserve">연합뉴스 </t>
  </si>
  <si>
    <t>한국증권금융, 대규모 조직개편 단행…"디지털·글로벌 역량 강화"</t>
  </si>
  <si>
    <t>https://n.news.naver.com/mnews/article/008/0005147477</t>
  </si>
  <si>
    <t>한국증권금융이 부서장의 75% 이상, 팀장의 56% 이상을 교체하는 대규모 인사와 조직개편을 3일자로 시행한다고 2일 밝혔다. 디지털 ..</t>
  </si>
  <si>
    <t>은행 신탁 ETF 70%가 테마형에…자본연 "변동성 우려"</t>
  </si>
  <si>
    <t>https://n.news.naver.com/mnews/article/003/0013042008</t>
  </si>
  <si>
    <t>은행의 주가연계증권(ELS) 판매 제한 방안을 당국에서 유력하게 검토하고 있는 가운데 은행의 '테마형 상장지수펀드(ETF)' 판매 쏠림..</t>
  </si>
  <si>
    <t>코스피, 딥시크 충격 속 변동성 확대…트럼프 관세·실적 주목[주간증시전망]</t>
  </si>
  <si>
    <t>https://n.news.naver.com/mnews/article/003/0013042005</t>
  </si>
  <si>
    <t>지난달 외국인의 순매수로 상승세를 이어가던 코스피가 예상치 못한 딥시크(DeepSeek)라는 암초를 만났다. 딥시크는 중국의 인공지능(..</t>
  </si>
  <si>
    <t>연휴 직후 '대어' 온다… LG CNS 다음주 코스피 입성</t>
  </si>
  <si>
    <t>https://n.news.naver.com/mnews/article/366/0001050585</t>
  </si>
  <si>
    <t>올해 첫 공모 ‘대어’인 LG CNS가 연휴가 끝난 직후인 다음 주에 유가증권시장에 상장한다. 상반기 공모 시장에 활기를 불어넣을 수 ..</t>
  </si>
  <si>
    <t>"백대표 믿고 투자했는데"…'돌발 악재'까지 터진 백종원 회사 [종목+]</t>
  </si>
  <si>
    <t>https://n.news.naver.com/mnews/article/015/0005088270</t>
  </si>
  <si>
    <t>연이은 주가 하락의 늪에 빠진 백종원 대표의 더본코리아가 '빽햄 논란'이란 돌발 악재에 직면했다. 백 대표가 직접 나서 해명까지 했지만..</t>
  </si>
  <si>
    <t>6개월 연속 '국장' 탈출 외국인, 올해 돌아오긴 할까요 [선데이 머니카페]</t>
  </si>
  <si>
    <t>https://n.news.naver.com/mnews/article/011/0004445599</t>
  </si>
  <si>
    <t>올해 1월 순매수 전환이 예상됐던 외국인이 딥시크발(發) 충격으로 31일 하루만에 1조 원이 넘는 물량을 팔면서 결국 순매도 기조를 유..</t>
  </si>
  <si>
    <t>알트코인 시즌 올까…고개드는 회의론</t>
  </si>
  <si>
    <t>https://n.news.naver.com/mnews/article/648/0000032940</t>
  </si>
  <si>
    <t>비트코인(BTC)이 신고가 경신 후 지속적으로 상승세를 유지하고 있는 것과 달리 대부분 알트코인은 고점 대비 20% 이상 조정을 이어가..</t>
  </si>
  <si>
    <t xml:space="preserve">비즈워치 </t>
  </si>
  <si>
    <t>"딥시크發 미국 빅테크주 우려 `시기상조`…2월 소프트웨어·자본재 주목"</t>
  </si>
  <si>
    <t>https://n.news.naver.com/mnews/article/029/0002932463</t>
  </si>
  <si>
    <t>최근 중국 인공지능(AI) 기업 딥시크의 등장이 촉발한 미국 빅테크 섹터의 증시 주도권이 흔들릴 수 있다는 우려가 시기상조라는 분석이 ..</t>
  </si>
  <si>
    <t>`딥시크 여진` 촉각…美 경제지표·빅테크 기업 실적 주목</t>
  </si>
  <si>
    <t>https://n.news.naver.com/mnews/article/029/0002932459</t>
  </si>
  <si>
    <t>설 연휴 기간 동안 전 세계를 강타했던 딥시크 쇼크는 국내 증시에도 영향을 미쳤다. 이번 주 증권가에선 미국 주요 경제지표와 알파벳, ..</t>
  </si>
  <si>
    <t>"믿을 건 실적"…4Q 호실적 기대株 '주목'[주간추천주]</t>
  </si>
  <si>
    <t>https://n.news.naver.com/mnews/article/018/0005934366</t>
  </si>
  <si>
    <t>본격적인 실적 시즌에 돌입한 가운데 증권가에선 이번 주 4분기 호실적이 전망되는 종목을 추천주로 제시했다. 2일 유안타증권은 NAVER..</t>
  </si>
  <si>
    <t>글로벌 경제와 통상 갈등… 미국의 독주와 AI 패권 변화 [AI PRISM*주간 글로벌 투자자 뉴스]</t>
  </si>
  <si>
    <t>https://n.news.naver.com/mnews/article/011/0004445572</t>
  </si>
  <si>
    <t>▲ 주간 AI PRISM* 맞춤형 주간 경제 브리핑 * 편집자 주 : ‘AI PRISM’(Personalized Report &amp; Ins..</t>
  </si>
  <si>
    <t>中 딥시크발 AI 혁신에 흔들린 K반도체… 소프트웨어 기업의 부상 [AI PRISM*주간 주식 투자자 뉴스]</t>
  </si>
  <si>
    <t>https://n.news.naver.com/mnews/article/011/0004445571</t>
  </si>
  <si>
    <t>▲ 주간 AI PRISM* 맞춤형 주간 경제 브리핑 * 편집자 주 : ‘AI PRISM’(Personalized Report ＆ Ins..</t>
  </si>
  <si>
    <t>설 연휴 끝나자 회사채 우르르…대어 LG엔솔, 최대 1.6조 조달</t>
  </si>
  <si>
    <t>https://n.news.naver.com/mnews/article/018/0005934348</t>
  </si>
  <si>
    <t>이 기사는 2025년02월02일 07시00분에 마켓인 프리미엄 콘텐츠로 선공개 되었습니다. 설 연휴가 끝나자 회사채 발행시장도 다시금 ..</t>
  </si>
  <si>
    <t>딥시크 쇼크가 주도주 바꿀까…美 '트럼프 관세'에 촉각 [주간전망]</t>
  </si>
  <si>
    <t>https://n.news.naver.com/mnews/article/015/0005088227</t>
  </si>
  <si>
    <t>이번주 주식시장은 ‘딥시크 쇼크’를 수습하는 가운데 포문을 여는 도널드 트럼프 미국 대통령의 관세 정책 여파, 경제지표와 기업실적 등에..</t>
  </si>
  <si>
    <t>설 연휴 마친 코스피...제한적 반등 속 조정 마무리[월간 증시 전망]</t>
  </si>
  <si>
    <t>https://n.news.naver.com/mnews/article/119/0002918792</t>
  </si>
  <si>
    <t>1월 국내 주식시장이 '트럼프 리스크'와 '딥시크 쇼크' 등으로 변동성이 커진 가운데 설 연휴를 마친 2월 증시에 대한 주목도가 높아지..</t>
  </si>
  <si>
    <t xml:space="preserve">데일리안 </t>
  </si>
  <si>
    <t>‘딥시크 불똥’ 회복한 가상자산…트럼프 정책 앞두고 숨고르기 [투자360]</t>
  </si>
  <si>
    <t>https://n.news.naver.com/mnews/article/016/0002422437</t>
  </si>
  <si>
    <t>비트코인 등 설연휴 가격 횡보 딥시크 여파 일제히 하락 후 회복 SC “딥시크, 가상자산 오히려 수혜” 규제 완화 정책 기대감 강세론 ..</t>
  </si>
  <si>
    <t xml:space="preserve">헤럴드경제 </t>
  </si>
  <si>
    <t>LG CNS, 연휴 직후 코스피 입성…상반기 IPO 활기 불어 넣는다</t>
  </si>
  <si>
    <t>https://n.news.naver.com/mnews/article/119/0002918791</t>
  </si>
  <si>
    <t>LG에너지솔루션 이후 3년 만에 공모 최대어인 LG CNS가 연휴 직후 유가증권시장에 상장한다. 기업공개(IPO) 흥행에 이어 코스피 ..</t>
  </si>
  <si>
    <t>LG CNS 코스피 상장, 더본코리아 락업 해제[공모주달력]</t>
  </si>
  <si>
    <t>https://n.news.naver.com/mnews/article/648/0000032938</t>
  </si>
  <si>
    <t>설 명절이 지나고 2월 첫째 주 공모주 일정을 알아 볼 게요. 이번 주는 지난달 청약을 진행했던 LG CNS가 5일 유가증권시장에 상장..</t>
  </si>
  <si>
    <t>딥시크에 흔들린 증시…이번주도 SK하이닉스 하락·네이버 상승할까</t>
  </si>
  <si>
    <t>https://n.news.naver.com/mnews/article/421/0008049581</t>
  </si>
  <si>
    <t>지난주 국내 증시는 '딥시크 쇼크'가 지배했다. '고비용 칩=성능 보장'이라는 규모의 법칙이 깨지면서 SK하이닉스 등 반도체주가 급락했..</t>
  </si>
  <si>
    <t>딥시크 쇼크'에 급락한 전력주…"AI 수요 여전, 빠른 반등 예상" [다음주 증시 전망]</t>
  </si>
  <si>
    <t>https://n.news.naver.com/mnews/article/011/0004445551</t>
  </si>
  <si>
    <t>딥시크발(發) 충격에 지난달 31일 국내 증시가 급락을 면치 못했지만 증권가에서는 이 같은 하락세는 일시적일 것으로 보고 있다. 전문가..</t>
  </si>
  <si>
    <t>트럼프의 관세정책 개시…미국 재무부 QRA와 국내 입찰 이벤트[주간채권전망]</t>
  </si>
  <si>
    <t>https://n.news.naver.com/mnews/article/018/0005934330</t>
  </si>
  <si>
    <t>이번 주 국고채 시장은 주 초 미국 재무부 분기발행계획(QRA)와 5조 8000억원 규모 국고채 30년물 입찰, 미국 1월 고용보고서 ..</t>
  </si>
  <si>
    <t>"1억 투자했으면 두 달 만에 5000만원 벌었다"는 주식 정체가 [윤현주의 主食이 주식]</t>
  </si>
  <si>
    <t>https://n.news.naver.com/mnews/article/015/0005088216</t>
  </si>
  <si>
    <t>LS마린솔루션 두 달여 만에 50%↑ “12조 국내 해상풍력 시장 공략 글로벌 전력·통신 시공社 도약 2030년 매출 5000억원 도전..</t>
  </si>
  <si>
    <t>본캐는 ‘정치인’ 부캐는 ‘주식 여왕’ 펠로시…애플 팔고 이 종목 담았다 [투자360]</t>
  </si>
  <si>
    <t>https://n.news.naver.com/mnews/article/016/0002422427</t>
  </si>
  <si>
    <t>낸시 펠로시 전 하원의장이 지난 2023년 6월 미국 워싱턴에서 열린 행사에서 연설하는 모습. [AP] 낸시 펠로시 미국 전 하원의장이..</t>
  </si>
  <si>
    <t>美관세·딥시크에 예민해질 시장…환율 1400원 후반대 경계[주간외환전망]</t>
  </si>
  <si>
    <t>https://n.news.naver.com/mnews/article/018/0005934329</t>
  </si>
  <si>
    <t>이번주 외환시장에선 도널드 트럼프 미국 대통령의 관세 정책에 대한 소식과 중국이 선보인 생성형 인공지능(AI) ‘딥시크’ 여진이 이어질..</t>
  </si>
  <si>
    <t>청년 4명 중 1명 가입한 '연 9%대 적금 효과' 상품, 나도 신청해볼까?[내돈내산]</t>
  </si>
  <si>
    <t>https://n.news.naver.com/mnews/article/469/0000846650</t>
  </si>
  <si>
    <t>편집자주'내 돈으로 내 가족과 내가 잘 산다!' 금융·부동산부터 절약·절세까지... 복잡한 경제 쏙쏙 풀어드립니다. 요즘 ‘대출금리는 ..</t>
  </si>
  <si>
    <t>증권사 ‘매수’ 관행 언제까지…AI 애널리스트에도 효과 ‘글쎄’</t>
  </si>
  <si>
    <t>https://n.news.naver.com/mnews/article/119/0002918777</t>
  </si>
  <si>
    <t>국내 증권사들의 종목별 투자의견 리포트에서 ‘매수’ 비중이 압도적으로 높게 나타나는 관행이 지속되고 있다. 인공지능(AI) 애널리스트를..</t>
  </si>
  <si>
    <t>외인, 6개월 연속 순매도…2월에는 돌아오나</t>
  </si>
  <si>
    <t>https://n.news.naver.com/mnews/article/119/0002918776</t>
  </si>
  <si>
    <t>외국인이 2008년 금융위기 이후 최장 기간인 6개월째 코스피 순매도 행진을 이어갔다. 증권가는 국내증시의 가치평가(밸류에이션) 매력 ..</t>
  </si>
  <si>
    <t>고용 뜨거울까…관세전쟁 속 아마존ㆍ알파벳 실적도[뉴욕증시-주간전망]</t>
  </si>
  <si>
    <t>https://n.news.naver.com/mnews/article/001/0015186424</t>
  </si>
  <si>
    <t>최진우 연합인포맥스 특파원 = 이번 주(3~7일, 이하 미 동부시간) 뉴욕 주식시장을 휘감을 최대 재료는 미국 월간 고용보고서(7일)다..</t>
  </si>
  <si>
    <t>딥시크가 불붙인 미-중 'AI 패권전쟁'…삼전·하이닉스 운명은</t>
  </si>
  <si>
    <t>https://n.news.naver.com/mnews/article/421/0008049513</t>
  </si>
  <si>
    <t>인공지능(AI) 업체 '딥시크(Deepseek)'가 쏘아 올린 공이 삼성전자와 SK하이닉스 등 K반도체주(株)를 흔들고 있다. 더 비싸..</t>
  </si>
  <si>
    <t>SK하이닉스 픽' 아이에스티이, 3일 일반청약… 수요예측 경쟁률 '대박'[IPO스타워즈]</t>
  </si>
  <si>
    <t>https://n.news.naver.com/mnews/article/417/0001055123</t>
  </si>
  <si>
    <t>금융시장 변동성이 확대되는 가운데 기업공개(IPO) 시장이 개인들의 대안 투자처로 떠올랐다. 지난해에 이어 연초부터 2차전지와 인공지능..</t>
  </si>
  <si>
    <t xml:space="preserve">머니S </t>
  </si>
  <si>
    <t>4분기 실적 시즌 불안한 개막…상장사 70% 시장 기대치 밑돌아</t>
  </si>
  <si>
    <t>https://n.news.naver.com/mnews/article/001/0015186397</t>
  </si>
  <si>
    <t>실적 발표 첫달 50곳 중 36곳 영업이익 시장 컨센서스 못 미쳐 10% 이상 하회 '어닝쇼크' 30곳…이차전지·건설·소비재 기업 부진..</t>
  </si>
  <si>
    <t>‘딥시크 여진’에 촉각… 트럼프 관세 강도도 확인해야[주간증시전망]</t>
  </si>
  <si>
    <t>https://n.news.naver.com/mnews/article/366/0001050530</t>
  </si>
  <si>
    <t>‘딥시크 쇼크’로 AI 소프트웨어 관련주에 관심 1월 한국 수출입·美 경제 지표 잇따라 발표 설 연휴 휴장하고 1월 31일 하루 문을 ..</t>
  </si>
  <si>
    <t>짙어진 고금리의 그림자…5대은행, 작년 부실채권 7.1조원 털어</t>
  </si>
  <si>
    <t>https://n.news.naver.com/mnews/article/001/0015186390</t>
  </si>
  <si>
    <t>상·매각 2년 만에 3배로…내수 회복 늦어지는데 대출 상환 부담 여전 코로나19 이전 수준까지 오른 연체율…은행권, 건전성 관리 고삐 ..</t>
  </si>
  <si>
    <t>“여전히 저평가라더니 물러날 때?”…애플, 연말 ‘반짝’ 호재 딥시크로 회복할까 [투자360]</t>
  </si>
  <si>
    <t>https://n.news.naver.com/mnews/article/016/0002422425</t>
  </si>
  <si>
    <t>애플, 딥시크 공개 이후 주가 6.65% 상승 애플, 이미 탑재된 AI 모델 있어 관련 비용 감소 전망 중국 내 아이폰 판매 부진이 실..</t>
  </si>
  <si>
    <t>국내증시 부진했는데…10대 자산운용사 곳간 늘어난 비결은?</t>
  </si>
  <si>
    <t>https://n.news.naver.com/mnews/article/008/0005147404</t>
  </si>
  <si>
    <t>지난해 국내증시가 부진했음에도 국내 10대 자산운용사 운용자산은 1년새 185조원 가까이 증가했다. ETF(상장지수펀드)가 운용사 자산..</t>
  </si>
  <si>
    <t>차승원·김희애 다 나가는데…"어느새 66% 올랐다" 주가 뛰는 YG 왜?</t>
  </si>
  <si>
    <t>https://n.news.naver.com/mnews/article/008/0005147403</t>
  </si>
  <si>
    <t>최근 주식시장에서는 상장사들의 '선택과 집중'이 호재로 작동하고 있다. 투입 자본 대비 저수익성을 보이는 사업 부문을 정리함에 따라 실..</t>
  </si>
  <si>
    <t>3년차 직장인 “독립 생각 스멀스멀···투자 or 추가 적금?” [재테크 Q&amp;A]</t>
  </si>
  <si>
    <t>https://n.news.naver.com/mnews/article/014/0005302116</t>
  </si>
  <si>
    <t>올해 배당주 투자 전략은… "매도 시점 주의해야"</t>
  </si>
  <si>
    <t>https://n.news.naver.com/mnews/article/417/0001055117</t>
  </si>
  <si>
    <t>배당기준일 변경 2년차에 접어든 가운데 올해 배당주 투자 전략이 주목된다. 2일 금융투자업계에 따르면 지난해 결산배당 관련 배당기준일 ..</t>
  </si>
  <si>
    <t>어제의 주요 증시 뉴스는 '고영이 자체 개발한 의료용 로봇이 미 FDA 승인을 받으면서 17조 원 규모의 시장 공략이 기대된다'입니다. 한편, MBK와 고려아연 간의 경영권 분쟁, 주요 ETF들의 성과, 중국 AI 스타트업 딥시크의 영향으로 관련주가 약진하는 등 다양한 소식이 있었습니다.</t>
    <phoneticPr fontId="1" type="noConversion"/>
  </si>
  <si>
    <t>진양화학</t>
  </si>
  <si>
    <t>https://finance.naver.com/item/main.naver?code=051630</t>
  </si>
  <si>
    <t>△ 1,055</t>
  </si>
  <si>
    <t>한국무브넥스</t>
  </si>
  <si>
    <t>https://finance.naver.com/item/main.naver?code=010100</t>
  </si>
  <si>
    <t>△ 1,130</t>
  </si>
  <si>
    <t>진양산업</t>
  </si>
  <si>
    <t>https://finance.naver.com/item/main.naver?code=003780</t>
  </si>
  <si>
    <t>△ 2,000</t>
  </si>
  <si>
    <t>코스모화학</t>
  </si>
  <si>
    <t>https://finance.naver.com/item/main.naver?code=005420</t>
  </si>
  <si>
    <t>△ 2,840</t>
  </si>
  <si>
    <t>삼성화재</t>
  </si>
  <si>
    <t>https://finance.naver.com/item/main.naver?code=000810</t>
  </si>
  <si>
    <t>△ 40,000</t>
  </si>
  <si>
    <t>평화홀딩스</t>
  </si>
  <si>
    <t>https://finance.naver.com/item/main.naver?code=010770</t>
  </si>
  <si>
    <t>△ 420</t>
  </si>
  <si>
    <t>진양폴리</t>
  </si>
  <si>
    <t>https://finance.naver.com/item/main.naver?code=010640</t>
  </si>
  <si>
    <t>△ 670</t>
  </si>
  <si>
    <t>삼성생명</t>
  </si>
  <si>
    <t>https://finance.naver.com/item/main.naver?code=032830</t>
  </si>
  <si>
    <t>△ 7,900</t>
  </si>
  <si>
    <t>금호타이어</t>
  </si>
  <si>
    <t>https://finance.naver.com/item/main.naver?code=073240</t>
  </si>
  <si>
    <t>△ 430</t>
  </si>
  <si>
    <t>삼성화재우</t>
  </si>
  <si>
    <t>https://finance.naver.com/item/main.naver?code=000815</t>
  </si>
  <si>
    <t>△ 20,500</t>
  </si>
  <si>
    <t>N/A</t>
  </si>
  <si>
    <t>카카오</t>
  </si>
  <si>
    <t>https://finance.naver.com/item/main.naver?code=035720</t>
  </si>
  <si>
    <t>△ 2,600</t>
  </si>
  <si>
    <t>자화전자</t>
  </si>
  <si>
    <t>https://finance.naver.com/item/main.naver?code=033240</t>
  </si>
  <si>
    <t>△ 1,000</t>
  </si>
  <si>
    <t>RISE 글로벌비만산업TOP2+</t>
  </si>
  <si>
    <t>https://finance.naver.com/item/main.naver?code=476310</t>
  </si>
  <si>
    <t>△ 660</t>
  </si>
  <si>
    <t>RISE AI&amp;로봇</t>
  </si>
  <si>
    <t>https://finance.naver.com/item/main.naver?code=469070</t>
  </si>
  <si>
    <t>△ 615</t>
  </si>
  <si>
    <t>ACE 차이나항셍테크</t>
  </si>
  <si>
    <t>https://finance.naver.com/item/main.naver?code=371870</t>
  </si>
  <si>
    <t>△ 470</t>
  </si>
  <si>
    <t>삼성에스디에스</t>
  </si>
  <si>
    <t>https://finance.naver.com/item/main.naver?code=018260</t>
  </si>
  <si>
    <t>△ 7,000</t>
  </si>
  <si>
    <t>NAVER</t>
  </si>
  <si>
    <t>https://finance.naver.com/item/main.naver?code=035420</t>
  </si>
  <si>
    <t>△ 12,500</t>
  </si>
  <si>
    <t>크래프톤</t>
  </si>
  <si>
    <t>https://finance.naver.com/item/main.naver?code=259960</t>
  </si>
  <si>
    <t>△ 21,000</t>
  </si>
  <si>
    <t>ACE 글로벌빅파마</t>
  </si>
  <si>
    <t>https://finance.naver.com/item/main.naver?code=497510</t>
  </si>
  <si>
    <t>△ 610</t>
  </si>
  <si>
    <t>TIGER 글로벌비만치료제TOP2Plus</t>
  </si>
  <si>
    <t>https://finance.naver.com/item/main.naver?code=476690</t>
  </si>
  <si>
    <t>△ 570</t>
  </si>
  <si>
    <t>DB손해보험</t>
  </si>
  <si>
    <t>https://finance.naver.com/item/main.naver?code=005830</t>
  </si>
  <si>
    <t>△ 5,500</t>
  </si>
  <si>
    <t>SNT홀딩스</t>
  </si>
  <si>
    <t>https://finance.naver.com/item/main.naver?code=036530</t>
  </si>
  <si>
    <t>△ 1,450</t>
  </si>
  <si>
    <t>태양금속</t>
  </si>
  <si>
    <t>https://finance.naver.com/item/main.naver?code=004100</t>
  </si>
  <si>
    <t>△ 160</t>
  </si>
  <si>
    <t>TIGER 차이나항셍테크</t>
  </si>
  <si>
    <t>https://finance.naver.com/item/main.naver?code=371160</t>
  </si>
  <si>
    <t>△ 425</t>
  </si>
  <si>
    <t>KODEX 보험</t>
  </si>
  <si>
    <t>https://finance.naver.com/item/main.naver?code=140700</t>
  </si>
  <si>
    <t>△ 505</t>
  </si>
  <si>
    <t>TIGER 차이나HSCEI</t>
  </si>
  <si>
    <t>https://finance.naver.com/item/main.naver?code=245360</t>
  </si>
  <si>
    <t>△ 635</t>
  </si>
  <si>
    <t>RISE 차이나항셍테크</t>
  </si>
  <si>
    <t>https://finance.naver.com/item/main.naver?code=371150</t>
  </si>
  <si>
    <t>△ 405</t>
  </si>
  <si>
    <t>ACE 일라이릴리밸류체인</t>
  </si>
  <si>
    <t>https://finance.naver.com/item/main.naver?code=497520</t>
  </si>
  <si>
    <t>△ 580</t>
  </si>
  <si>
    <t>HANARO 글로벌럭셔리S&amp;P(합성)</t>
  </si>
  <si>
    <t>https://finance.naver.com/item/main.naver?code=354350</t>
  </si>
  <si>
    <t>△ 1,115</t>
  </si>
  <si>
    <t>KODEX 차이나항셍테크</t>
  </si>
  <si>
    <t>https://finance.naver.com/item/main.naver?code=372330</t>
  </si>
  <si>
    <t>△ 400</t>
  </si>
  <si>
    <t>아모레퍼시픽우</t>
  </si>
  <si>
    <t>https://finance.naver.com/item/main.naver?code=090435</t>
  </si>
  <si>
    <t>△ 1,900</t>
  </si>
  <si>
    <t>TIGER 인터넷TOP10</t>
  </si>
  <si>
    <t>https://finance.naver.com/item/main.naver?code=365000</t>
  </si>
  <si>
    <t>△ 190</t>
  </si>
  <si>
    <t>TIGER 소프트웨어</t>
  </si>
  <si>
    <t>https://finance.naver.com/item/main.naver?code=157490</t>
  </si>
  <si>
    <t>△ 385</t>
  </si>
  <si>
    <t>KODEX 글로벌비만치료제TOP2 Plus</t>
  </si>
  <si>
    <t>https://finance.naver.com/item/main.naver?code=476070</t>
  </si>
  <si>
    <t>TIGER 글로벌사이버보안INDXX</t>
  </si>
  <si>
    <t>https://finance.naver.com/item/main.naver?code=418670</t>
  </si>
  <si>
    <t>△ 730</t>
  </si>
  <si>
    <t>TIGER 라틴35</t>
  </si>
  <si>
    <t>https://finance.naver.com/item/main.naver?code=105010</t>
  </si>
  <si>
    <t>△ 210</t>
  </si>
  <si>
    <t>플레이그램</t>
  </si>
  <si>
    <t>https://finance.naver.com/item/main.naver?code=009810</t>
  </si>
  <si>
    <t>△ 18</t>
  </si>
  <si>
    <t>신풍</t>
  </si>
  <si>
    <t>https://finance.naver.com/item/main.naver?code=002870</t>
  </si>
  <si>
    <t>△ 65</t>
  </si>
  <si>
    <t>HANARO 글로벌백신치료제MSCI</t>
  </si>
  <si>
    <t>https://finance.naver.com/item/main.naver?code=432850</t>
  </si>
  <si>
    <t>△ 535</t>
  </si>
  <si>
    <t>삼성전기</t>
  </si>
  <si>
    <t>https://finance.naver.com/item/main.naver?code=009150</t>
  </si>
  <si>
    <t>△ 6,000</t>
  </si>
  <si>
    <t>삼익THK</t>
  </si>
  <si>
    <t>https://finance.naver.com/item/main.naver?code=004380</t>
  </si>
  <si>
    <t>△ 450</t>
  </si>
  <si>
    <t>KODEX 차이나H</t>
  </si>
  <si>
    <t>https://finance.naver.com/item/main.naver?code=099140</t>
  </si>
  <si>
    <t>△ 875</t>
  </si>
  <si>
    <t>메리츠금융지주</t>
  </si>
  <si>
    <t>https://finance.naver.com/item/main.naver?code=138040</t>
  </si>
  <si>
    <t>△ 4,900</t>
  </si>
  <si>
    <t>TIGER 글로벌클라우드컴퓨팅INDXX</t>
  </si>
  <si>
    <t>https://finance.naver.com/item/main.naver?code=371450</t>
  </si>
  <si>
    <t>△ 575</t>
  </si>
  <si>
    <t>카카오페이</t>
  </si>
  <si>
    <t>https://finance.naver.com/item/main.naver?code=377300</t>
  </si>
  <si>
    <t>△ 1,150</t>
  </si>
  <si>
    <t>KT&amp;G</t>
  </si>
  <si>
    <t>https://finance.naver.com/item/main.naver?code=033780</t>
  </si>
  <si>
    <t>△ 4,700</t>
  </si>
  <si>
    <t>NHN</t>
  </si>
  <si>
    <t>https://finance.naver.com/item/main.naver?code=181710</t>
  </si>
  <si>
    <t>△ 790</t>
  </si>
  <si>
    <t>오리온</t>
  </si>
  <si>
    <t>https://finance.naver.com/item/main.naver?code=271560</t>
  </si>
  <si>
    <t>△ 4,300</t>
  </si>
  <si>
    <t>형지엘리트</t>
  </si>
  <si>
    <t>https://finance.naver.com/item/main.naver?code=093240</t>
  </si>
  <si>
    <t>△ 95</t>
  </si>
  <si>
    <t>KODEX 미국S&amp;P500커뮤니케이션</t>
  </si>
  <si>
    <t>https://finance.naver.com/item/main.naver?code=463690</t>
  </si>
  <si>
    <t>△ 700</t>
  </si>
  <si>
    <t>RISE 중국MSCI China(H)</t>
  </si>
  <si>
    <t>https://finance.naver.com/item/main.naver?code=310080</t>
  </si>
  <si>
    <t>△ 360</t>
  </si>
  <si>
    <t>삼성물산</t>
  </si>
  <si>
    <t>https://finance.naver.com/item/main.naver?code=028260</t>
  </si>
  <si>
    <t>진흥기업우B</t>
  </si>
  <si>
    <t>https://finance.naver.com/item/main.naver?code=002785</t>
  </si>
  <si>
    <t>△ 130</t>
  </si>
  <si>
    <t>더존비즈온</t>
  </si>
  <si>
    <t>https://finance.naver.com/item/main.naver?code=012510</t>
  </si>
  <si>
    <t>△ 2,800</t>
  </si>
  <si>
    <t>세우글로벌</t>
  </si>
  <si>
    <t>https://finance.naver.com/item/main.naver?code=013000</t>
  </si>
  <si>
    <t>△ 60</t>
  </si>
  <si>
    <t>RISE 버크셔포트폴리오TOP10</t>
  </si>
  <si>
    <t>https://finance.naver.com/item/main.naver?code=475350</t>
  </si>
  <si>
    <t>△ 530</t>
  </si>
  <si>
    <t>영원무역</t>
  </si>
  <si>
    <t>https://finance.naver.com/item/main.naver?code=111770</t>
  </si>
  <si>
    <t>△ 1,750</t>
  </si>
  <si>
    <t>HANARO 글로벌금채굴기업</t>
  </si>
  <si>
    <t>https://finance.naver.com/item/main.naver?code=473640</t>
  </si>
  <si>
    <t>KODEX 미디어&amp;엔터테인먼트</t>
  </si>
  <si>
    <t>https://finance.naver.com/item/main.naver?code=266360</t>
  </si>
  <si>
    <t>△ 455</t>
  </si>
  <si>
    <t>TIGER 200커뮤니케이션서비스</t>
  </si>
  <si>
    <t>https://finance.naver.com/item/main.naver?code=315270</t>
  </si>
  <si>
    <t>△ 720</t>
  </si>
  <si>
    <t>영보화학</t>
  </si>
  <si>
    <t>https://finance.naver.com/item/main.naver?code=014440</t>
  </si>
  <si>
    <t>△ 155</t>
  </si>
  <si>
    <t>RISE 글로벌클린에너지</t>
  </si>
  <si>
    <t>https://finance.naver.com/item/main.naver?code=399580</t>
  </si>
  <si>
    <t>△ 230</t>
  </si>
  <si>
    <t>KODEX 미국S&amp;P500필수소비재</t>
  </si>
  <si>
    <t>https://finance.naver.com/item/main.naver?code=453630</t>
  </si>
  <si>
    <t>TIGER S&amp;P글로벌헬스케어(합성)</t>
  </si>
  <si>
    <t>https://finance.naver.com/item/main.naver?code=248270</t>
  </si>
  <si>
    <t>△ 890</t>
  </si>
  <si>
    <t>엠케이전자</t>
  </si>
  <si>
    <t>https://finance.naver.com/item/main.naver?code=033160</t>
  </si>
  <si>
    <t>▲ 2,050</t>
  </si>
  <si>
    <t>피델릭스</t>
  </si>
  <si>
    <t>https://finance.naver.com/item/main.naver?code=032580</t>
  </si>
  <si>
    <t>▲ 355</t>
  </si>
  <si>
    <t>GRT</t>
  </si>
  <si>
    <t>https://finance.naver.com/item/main.naver?code=900290</t>
  </si>
  <si>
    <t>▲ 980</t>
  </si>
  <si>
    <t>플리토</t>
  </si>
  <si>
    <t>https://finance.naver.com/item/main.naver?code=300080</t>
  </si>
  <si>
    <t>▲ 4,800</t>
  </si>
  <si>
    <t>라온테크</t>
  </si>
  <si>
    <t>https://finance.naver.com/item/main.naver?code=232680</t>
  </si>
  <si>
    <t>▲ 2,030</t>
  </si>
  <si>
    <t>코난테크놀로지</t>
  </si>
  <si>
    <t>https://finance.naver.com/item/main.naver?code=402030</t>
  </si>
  <si>
    <t>△ 5,000</t>
  </si>
  <si>
    <t>에스피시스템스</t>
  </si>
  <si>
    <t>https://finance.naver.com/item/main.naver?code=317830</t>
  </si>
  <si>
    <t>△ 1,670</t>
  </si>
  <si>
    <t>인스웨이브시스템즈</t>
  </si>
  <si>
    <t>https://finance.naver.com/item/main.naver?code=450520</t>
  </si>
  <si>
    <t>△ 855</t>
  </si>
  <si>
    <t>하이젠알앤엠</t>
  </si>
  <si>
    <t>https://finance.naver.com/item/main.naver?code=160190</t>
  </si>
  <si>
    <t>△ 7,050</t>
  </si>
  <si>
    <t>레인보우로보틱스</t>
  </si>
  <si>
    <t>https://finance.naver.com/item/main.naver?code=277810</t>
  </si>
  <si>
    <t>△ 52,500</t>
  </si>
  <si>
    <t>큐라티스</t>
  </si>
  <si>
    <t>https://finance.naver.com/item/main.naver?code=348080</t>
  </si>
  <si>
    <t>△ 127</t>
  </si>
  <si>
    <t>싸이버원</t>
  </si>
  <si>
    <t>https://finance.naver.com/item/main.naver?code=356890</t>
  </si>
  <si>
    <t>△ 605</t>
  </si>
  <si>
    <t>온코크로스</t>
  </si>
  <si>
    <t>https://finance.naver.com/item/main.naver?code=382150</t>
  </si>
  <si>
    <t>△ 1,370</t>
  </si>
  <si>
    <t>솔트룩스</t>
  </si>
  <si>
    <t>https://finance.naver.com/item/main.naver?code=304100</t>
  </si>
  <si>
    <t>△ 4,250</t>
  </si>
  <si>
    <t>와이팜</t>
  </si>
  <si>
    <t>https://finance.naver.com/item/main.naver?code=332570</t>
  </si>
  <si>
    <t>바이브컴퍼니</t>
  </si>
  <si>
    <t>https://finance.naver.com/item/main.naver?code=301300</t>
  </si>
  <si>
    <t>△ 675</t>
  </si>
  <si>
    <t>디와이디</t>
  </si>
  <si>
    <t>https://finance.naver.com/item/main.naver?code=219550</t>
  </si>
  <si>
    <t>△ 93</t>
  </si>
  <si>
    <t>올릭스</t>
  </si>
  <si>
    <t>https://finance.naver.com/item/main.naver?code=226950</t>
  </si>
  <si>
    <t>△ 2,180</t>
  </si>
  <si>
    <t>샌즈랩</t>
  </si>
  <si>
    <t>https://finance.naver.com/item/main.naver?code=411080</t>
  </si>
  <si>
    <t>△ 1,180</t>
  </si>
  <si>
    <t>마이크로디지탈</t>
  </si>
  <si>
    <t>https://finance.naver.com/item/main.naver?code=305090</t>
  </si>
  <si>
    <t>△ 1,330</t>
  </si>
  <si>
    <t>마음AI</t>
  </si>
  <si>
    <t>https://finance.naver.com/item/main.naver?code=377480</t>
  </si>
  <si>
    <t>△ 2,650</t>
  </si>
  <si>
    <t>오브젠</t>
  </si>
  <si>
    <t>https://finance.naver.com/item/main.naver?code=417860</t>
  </si>
  <si>
    <t>에스피지</t>
  </si>
  <si>
    <t>https://finance.naver.com/item/main.naver?code=058610</t>
  </si>
  <si>
    <t>△ 3,550</t>
  </si>
  <si>
    <t>로보티즈</t>
  </si>
  <si>
    <t>https://finance.naver.com/item/main.naver?code=108490</t>
  </si>
  <si>
    <t>△ 4,750</t>
  </si>
  <si>
    <t>씨이랩</t>
  </si>
  <si>
    <t>https://finance.naver.com/item/main.naver?code=189330</t>
  </si>
  <si>
    <t>△ 860</t>
  </si>
  <si>
    <t>유비온</t>
  </si>
  <si>
    <t>https://finance.naver.com/item/main.naver?code=084440</t>
  </si>
  <si>
    <t>△ 118</t>
  </si>
  <si>
    <t>모니터랩</t>
  </si>
  <si>
    <t>https://finance.naver.com/item/main.naver?code=434480</t>
  </si>
  <si>
    <t>△ 545</t>
  </si>
  <si>
    <t>신성에스티</t>
  </si>
  <si>
    <t>https://finance.naver.com/item/main.naver?code=416180</t>
  </si>
  <si>
    <t>△ 3,850</t>
  </si>
  <si>
    <t>아스테라시스</t>
  </si>
  <si>
    <t>https://finance.naver.com/item/main.naver?code=450950</t>
  </si>
  <si>
    <t>스타코링크</t>
  </si>
  <si>
    <t>https://finance.naver.com/item/main.naver?code=060240</t>
  </si>
  <si>
    <t>△ 43</t>
  </si>
  <si>
    <t>아진엑스텍</t>
  </si>
  <si>
    <t>https://finance.naver.com/item/main.naver?code=059120</t>
  </si>
  <si>
    <t>△ 810</t>
  </si>
  <si>
    <t>이스트소프트</t>
  </si>
  <si>
    <t>https://finance.naver.com/item/main.naver?code=047560</t>
  </si>
  <si>
    <t>△ 2,450</t>
  </si>
  <si>
    <t>삼현</t>
  </si>
  <si>
    <t>https://finance.naver.com/item/main.naver?code=437730</t>
  </si>
  <si>
    <t>△ 1,220</t>
  </si>
  <si>
    <t>에스비비테크</t>
  </si>
  <si>
    <t>https://finance.naver.com/item/main.naver?code=389500</t>
  </si>
  <si>
    <t>△ 2,500</t>
  </si>
  <si>
    <t>세중</t>
  </si>
  <si>
    <t>https://finance.naver.com/item/main.naver?code=039310</t>
  </si>
  <si>
    <t>△ 165</t>
  </si>
  <si>
    <t>세진티에스</t>
  </si>
  <si>
    <t>https://finance.naver.com/item/main.naver?code=067770</t>
  </si>
  <si>
    <t>△ 215</t>
  </si>
  <si>
    <t>KH바텍</t>
  </si>
  <si>
    <t>https://finance.naver.com/item/main.naver?code=060720</t>
  </si>
  <si>
    <t>△ 850</t>
  </si>
  <si>
    <t>폴라리스오피스</t>
  </si>
  <si>
    <t>https://finance.naver.com/item/main.naver?code=041020</t>
  </si>
  <si>
    <t>△ 500</t>
  </si>
  <si>
    <t>바이넥스</t>
  </si>
  <si>
    <t>https://finance.naver.com/item/main.naver?code=053030</t>
  </si>
  <si>
    <t>닷밀</t>
  </si>
  <si>
    <t>https://finance.naver.com/item/main.naver?code=464580</t>
  </si>
  <si>
    <t>△ 440</t>
  </si>
  <si>
    <t>프로티아</t>
  </si>
  <si>
    <t>https://finance.naver.com/item/main.naver?code=303360</t>
  </si>
  <si>
    <t>한일화학</t>
  </si>
  <si>
    <t>https://finance.naver.com/item/main.naver?code=007770</t>
  </si>
  <si>
    <t>△ 870</t>
  </si>
  <si>
    <t>자비스</t>
  </si>
  <si>
    <t>https://finance.naver.com/item/main.naver?code=254120</t>
  </si>
  <si>
    <t>△ 106</t>
  </si>
  <si>
    <t>새빗켐</t>
  </si>
  <si>
    <t>https://finance.naver.com/item/main.naver?code=107600</t>
  </si>
  <si>
    <t>에스에이티이엔지</t>
  </si>
  <si>
    <t>https://finance.naver.com/item/main.naver?code=351320</t>
  </si>
  <si>
    <t>오픈베이스</t>
  </si>
  <si>
    <t>https://finance.naver.com/item/main.naver?code=049480</t>
  </si>
  <si>
    <t>△ 180</t>
  </si>
  <si>
    <t>유라클</t>
  </si>
  <si>
    <t>https://finance.naver.com/item/main.naver?code=088340</t>
  </si>
  <si>
    <t>△ 820</t>
  </si>
  <si>
    <t>보로노이</t>
  </si>
  <si>
    <t>https://finance.naver.com/item/main.naver?code=310210</t>
  </si>
  <si>
    <t>△ 5,800</t>
  </si>
  <si>
    <t>한싹</t>
  </si>
  <si>
    <t>https://finance.naver.com/item/main.naver?code=430690</t>
  </si>
  <si>
    <t>△ 390</t>
  </si>
  <si>
    <t>삼천당제약</t>
  </si>
  <si>
    <t>https://finance.naver.com/item/main.naver?code=000250</t>
  </si>
  <si>
    <t>△ 12,000</t>
  </si>
  <si>
    <t>지니언스</t>
  </si>
  <si>
    <t>https://finance.naver.com/item/main.naver?code=263860</t>
  </si>
  <si>
    <t>△ 710</t>
  </si>
  <si>
    <t>차이커뮤니케이션</t>
  </si>
  <si>
    <t>https://finance.naver.com/item/main.naver?code=351870</t>
  </si>
  <si>
    <t>△ 740</t>
  </si>
  <si>
    <t>포메탈</t>
  </si>
  <si>
    <t>https://finance.naver.com/item/main.naver?code=119500</t>
  </si>
  <si>
    <t>△ 260</t>
  </si>
  <si>
    <t>바이온</t>
  </si>
  <si>
    <t>https://finance.naver.com/item/main.naver?code=032980</t>
  </si>
  <si>
    <t>△ 29</t>
  </si>
  <si>
    <t>안랩</t>
  </si>
  <si>
    <t>https://finance.naver.com/item/main.naver?code=053800</t>
  </si>
  <si>
    <t>△ 4,800</t>
  </si>
  <si>
    <t>윙입푸드</t>
  </si>
  <si>
    <t>https://finance.naver.com/item/main.naver?code=900340</t>
  </si>
  <si>
    <t>△ 103</t>
  </si>
  <si>
    <t>케어젠</t>
  </si>
  <si>
    <t>https://finance.naver.com/item/main.naver?code=214370</t>
  </si>
  <si>
    <t>△ 1,850</t>
  </si>
  <si>
    <t>제주반도체</t>
  </si>
  <si>
    <t>https://finance.naver.com/item/main.naver?code=080220</t>
  </si>
  <si>
    <t>클로봇</t>
  </si>
  <si>
    <t>https://finance.naver.com/item/main.naver?code=466100</t>
  </si>
  <si>
    <t>△ 690</t>
  </si>
  <si>
    <t>한컴위드</t>
  </si>
  <si>
    <t>https://finance.naver.com/item/main.naver?code=054920</t>
  </si>
  <si>
    <t>△ 195</t>
  </si>
  <si>
    <t>칩스앤미디어</t>
  </si>
  <si>
    <t>https://finance.naver.com/item/main.naver?code=094360</t>
  </si>
  <si>
    <t>△ 1,160</t>
  </si>
  <si>
    <t>누리플랜</t>
  </si>
  <si>
    <t>https://finance.naver.com/item/main.naver?code=069140</t>
  </si>
  <si>
    <t>△ 85</t>
  </si>
  <si>
    <t>아이빔테크놀로지</t>
  </si>
  <si>
    <t>https://finance.naver.com/item/main.naver?code=460470</t>
  </si>
  <si>
    <t>△ 275</t>
  </si>
  <si>
    <t>이랜시스</t>
  </si>
  <si>
    <t>https://finance.naver.com/item/main.naver?code=264850</t>
  </si>
  <si>
    <t>△ 330</t>
  </si>
  <si>
    <t>액션스퀘어</t>
  </si>
  <si>
    <t>https://finance.naver.com/item/main.naver?code=205500</t>
  </si>
  <si>
    <t>△ 235</t>
  </si>
  <si>
    <t>석경에이티</t>
  </si>
  <si>
    <t>https://finance.naver.com/item/main.naver?code=357550</t>
  </si>
  <si>
    <t>△ 2,700</t>
  </si>
  <si>
    <t>대주산업</t>
  </si>
  <si>
    <t>https://finance.naver.com/item/main.naver?code=003310</t>
  </si>
  <si>
    <t>△ 86</t>
  </si>
  <si>
    <t>한글과컴퓨터</t>
  </si>
  <si>
    <t>https://finance.naver.com/item/main.naver?code=030520</t>
  </si>
  <si>
    <t>△ 1,350</t>
  </si>
  <si>
    <t>카페24</t>
  </si>
  <si>
    <t>https://finance.naver.com/item/main.naver?code=042000</t>
  </si>
  <si>
    <t>△ 2,300</t>
  </si>
  <si>
    <t>크리스탈신소재</t>
  </si>
  <si>
    <t>https://finance.naver.com/item/main.naver?code=900250</t>
  </si>
  <si>
    <t>△ 50</t>
  </si>
  <si>
    <t>아비코전자</t>
  </si>
  <si>
    <t>https://finance.naver.com/item/main.naver?code=036010</t>
  </si>
  <si>
    <t>엠로</t>
  </si>
  <si>
    <t>https://finance.naver.com/item/main.naver?code=058970</t>
  </si>
  <si>
    <t>△ 3,800</t>
  </si>
  <si>
    <t>휴림로봇</t>
  </si>
  <si>
    <t>https://finance.naver.com/item/main.naver?code=090710</t>
  </si>
  <si>
    <t>△ 91</t>
  </si>
  <si>
    <t>에이루트</t>
  </si>
  <si>
    <t>https://finance.naver.com/item/main.naver?code=096690</t>
  </si>
  <si>
    <t>△ 78</t>
  </si>
  <si>
    <t>SCL사이언스</t>
  </si>
  <si>
    <t>https://finance.naver.com/item/main.naver?code=246960</t>
  </si>
  <si>
    <t>△ 540</t>
  </si>
  <si>
    <t>알에스오토메이션</t>
  </si>
  <si>
    <t>https://finance.naver.com/item/main.naver?code=140670</t>
  </si>
  <si>
    <t>나노브릭</t>
  </si>
  <si>
    <t>https://finance.naver.com/item/main.naver?code=286750</t>
  </si>
  <si>
    <t>△ 125</t>
  </si>
  <si>
    <t>뉴로메카</t>
  </si>
  <si>
    <t>https://finance.naver.com/item/main.naver?code=348340</t>
  </si>
  <si>
    <t>△ 1,650</t>
  </si>
  <si>
    <t>위세아이텍</t>
  </si>
  <si>
    <t>https://finance.naver.com/item/main.naver?code=065370</t>
  </si>
  <si>
    <t>△ 290</t>
  </si>
  <si>
    <t>컬러레이</t>
  </si>
  <si>
    <t>https://finance.naver.com/item/main.naver?code=900310</t>
  </si>
  <si>
    <t>△ 38</t>
  </si>
  <si>
    <t>풍원정밀</t>
  </si>
  <si>
    <t>https://finance.naver.com/item/main.naver?code=371950</t>
  </si>
  <si>
    <t>에이엘티</t>
  </si>
  <si>
    <t>https://finance.naver.com/item/main.naver?code=172670</t>
  </si>
  <si>
    <t>△ 380</t>
  </si>
  <si>
    <t>JW신약</t>
  </si>
  <si>
    <t>https://finance.naver.com/item/main.naver?code=067290</t>
  </si>
  <si>
    <t>△ 75</t>
  </si>
  <si>
    <t>케이엔알시스템</t>
  </si>
  <si>
    <t>https://finance.naver.com/item/main.naver?code=199430</t>
  </si>
  <si>
    <t>위즈코프</t>
  </si>
  <si>
    <t>https://finance.naver.com/item/main.naver?code=038620</t>
  </si>
  <si>
    <t>△ 40</t>
  </si>
  <si>
    <t>디티앤씨알오</t>
  </si>
  <si>
    <t>https://finance.naver.com/item/main.naver?code=383930</t>
  </si>
  <si>
    <t>쓰리빌리언</t>
  </si>
  <si>
    <t>https://finance.naver.com/item/main.naver?code=394800</t>
  </si>
  <si>
    <t>켐트로닉스</t>
  </si>
  <si>
    <t>https://finance.naver.com/item/main.naver?code=089010</t>
  </si>
  <si>
    <t>와이즈넛</t>
  </si>
  <si>
    <t>https://finance.naver.com/item/main.naver?code=096250</t>
  </si>
  <si>
    <t>△ 520</t>
  </si>
  <si>
    <t>인스피언</t>
  </si>
  <si>
    <t>https://finance.naver.com/item/main.naver?code=465480</t>
  </si>
  <si>
    <t>△ 350</t>
  </si>
  <si>
    <t>에브리봇</t>
  </si>
  <si>
    <t>https://finance.naver.com/item/main.naver?code=270660</t>
  </si>
  <si>
    <t>△ 830</t>
  </si>
  <si>
    <t>이렘</t>
  </si>
  <si>
    <t>https://finance.naver.com/item/main.naver?code=009730</t>
  </si>
  <si>
    <t>△ 55</t>
  </si>
  <si>
    <t>알체라</t>
  </si>
  <si>
    <t>https://finance.naver.com/item/main.naver?code=347860</t>
  </si>
  <si>
    <t>아이패밀리에스씨</t>
  </si>
  <si>
    <t>https://finance.naver.com/item/main.naver?code=114840</t>
  </si>
  <si>
    <t>△ 1,100</t>
  </si>
  <si>
    <t>씨메스</t>
  </si>
  <si>
    <t>https://finance.naver.com/item/main.naver?code=475400</t>
  </si>
  <si>
    <t>△ 1,300</t>
  </si>
  <si>
    <t>라온시큐어</t>
  </si>
  <si>
    <t>https://finance.naver.com/item/main.naver?code=042510</t>
  </si>
  <si>
    <t>셀바스AI</t>
  </si>
  <si>
    <t>https://finance.naver.com/item/main.naver?code=108860</t>
  </si>
  <si>
    <t>△ 590</t>
  </si>
  <si>
    <t>유니트론텍</t>
  </si>
  <si>
    <t>https://finance.naver.com/item/main.naver?code=142210</t>
  </si>
  <si>
    <t>△ 240</t>
  </si>
  <si>
    <t>더라미</t>
  </si>
  <si>
    <t>https://finance.naver.com/item/main.naver?code=032860</t>
  </si>
  <si>
    <t>△ 57</t>
  </si>
  <si>
    <t>피엔티</t>
  </si>
  <si>
    <t>https://finance.naver.com/item/main.naver?code=137400</t>
  </si>
  <si>
    <t>서플러스글로벌</t>
  </si>
  <si>
    <t>https://finance.naver.com/item/main.naver?code=140070</t>
  </si>
  <si>
    <t>△ 120</t>
  </si>
  <si>
    <t>디앤디파마텍</t>
  </si>
  <si>
    <t>https://finance.naver.com/item/main.naver?code=347850</t>
  </si>
  <si>
    <t>KS인더스트리</t>
  </si>
  <si>
    <t>https://finance.naver.com/item/main.naver?code=101000</t>
  </si>
  <si>
    <t>네오이뮨텍</t>
  </si>
  <si>
    <t>https://finance.naver.com/item/main.naver?code=950220</t>
  </si>
  <si>
    <t>△ 47</t>
  </si>
  <si>
    <t>모델솔루션</t>
  </si>
  <si>
    <t>https://finance.naver.com/item/main.naver?code=417970</t>
  </si>
  <si>
    <t>신성델타테크</t>
  </si>
  <si>
    <t>https://finance.naver.com/item/main.naver?code=065350</t>
  </si>
  <si>
    <t>△ 3,600</t>
  </si>
  <si>
    <t>대원미디어</t>
  </si>
  <si>
    <t>https://finance.naver.com/item/main.naver?code=048910</t>
  </si>
  <si>
    <t>△ 340</t>
  </si>
  <si>
    <t>스카이월드와이드</t>
  </si>
  <si>
    <t>https://finance.naver.com/item/main.naver?code=357880</t>
  </si>
  <si>
    <t>대명소노시즌</t>
  </si>
  <si>
    <t>https://finance.naver.com/item/main.naver?code=007720</t>
  </si>
  <si>
    <t>△ 49</t>
  </si>
  <si>
    <t>아티스트유나이티드</t>
  </si>
  <si>
    <t>https://finance.naver.com/item/main.naver?code=321820</t>
  </si>
  <si>
    <t>디젠스</t>
  </si>
  <si>
    <t>https://finance.naver.com/item/main.naver?code=113810</t>
  </si>
  <si>
    <t>시큐센</t>
  </si>
  <si>
    <t>https://finance.naver.com/item/main.naver?code=232830</t>
  </si>
  <si>
    <t>△ 90</t>
  </si>
  <si>
    <t>씨어스테크놀로지</t>
  </si>
  <si>
    <t>https://finance.naver.com/item/main.naver?code=458870</t>
  </si>
  <si>
    <t>디앤씨미디어</t>
  </si>
  <si>
    <t>https://finance.naver.com/item/main.naver?code=263720</t>
  </si>
  <si>
    <t>풍강</t>
  </si>
  <si>
    <t>https://finance.naver.com/item/main.naver?code=093380</t>
  </si>
  <si>
    <t>퓨쳐켐</t>
  </si>
  <si>
    <t>https://finance.naver.com/item/main.naver?code=220100</t>
  </si>
  <si>
    <t>△ 750</t>
  </si>
  <si>
    <t>에이에프더블류</t>
  </si>
  <si>
    <t>https://finance.naver.com/item/main.naver?code=312610</t>
  </si>
  <si>
    <t>△ 54</t>
  </si>
  <si>
    <t>브이원텍</t>
  </si>
  <si>
    <t>https://finance.naver.com/item/main.naver?code=251630</t>
  </si>
  <si>
    <t>△ 175</t>
  </si>
  <si>
    <t>사이냅소프트</t>
  </si>
  <si>
    <t>https://finance.naver.com/item/main.naver?code=466410</t>
  </si>
  <si>
    <t>△ 630</t>
  </si>
  <si>
    <t>넥스트바이오메디컬</t>
  </si>
  <si>
    <t>https://finance.naver.com/item/main.naver?code=389650</t>
  </si>
  <si>
    <t>오스테오닉</t>
  </si>
  <si>
    <t>https://finance.naver.com/item/main.naver?code=226400</t>
  </si>
  <si>
    <t>△ 280</t>
  </si>
  <si>
    <t>라온피플</t>
  </si>
  <si>
    <t>https://finance.naver.com/item/main.naver?code=300120</t>
  </si>
  <si>
    <t>코윈테크</t>
  </si>
  <si>
    <t>https://finance.naver.com/item/main.naver?code=282880</t>
  </si>
  <si>
    <t>△ 510</t>
  </si>
  <si>
    <t>티앤엘</t>
  </si>
  <si>
    <t>https://finance.naver.com/item/main.naver?code=340570</t>
  </si>
  <si>
    <t>이노뎁</t>
  </si>
  <si>
    <t>https://finance.naver.com/item/main.naver?code=303530</t>
  </si>
  <si>
    <t>등락현황 전체</t>
    <phoneticPr fontId="1" type="noConversion"/>
  </si>
  <si>
    <t>등락현황 상승</t>
    <phoneticPr fontId="1" type="noConversion"/>
  </si>
  <si>
    <t>등락현황 보합</t>
    <phoneticPr fontId="1" type="noConversion"/>
  </si>
  <si>
    <t>등락현황 하락</t>
    <phoneticPr fontId="1" type="noConversion"/>
  </si>
  <si>
    <t>손해보험</t>
  </si>
  <si>
    <t>https://finance.naver.com/sise/sise_group_detail.naver?type=upjong&amp;no=315</t>
  </si>
  <si>
    <t>생명보험</t>
  </si>
  <si>
    <t>https://finance.naver.com/sise/sise_group_detail.naver?type=upjong&amp;no=330</t>
  </si>
  <si>
    <t>양방향미디어와서비스</t>
  </si>
  <si>
    <t>https://finance.naver.com/sise/sise_group_detail.naver?type=upjong&amp;no=300</t>
  </si>
  <si>
    <t>담배</t>
  </si>
  <si>
    <t>https://finance.naver.com/sise/sise_group_detail.naver?type=upjong&amp;no=275</t>
  </si>
  <si>
    <t>소프트웨어</t>
  </si>
  <si>
    <t>https://finance.naver.com/sise/sise_group_detail.naver?type=upjong&amp;no=287</t>
  </si>
  <si>
    <t>IT서비스</t>
  </si>
  <si>
    <t>https://finance.naver.com/sise/sise_group_detail.naver?type=upjong&amp;no=267</t>
  </si>
  <si>
    <t>게임엔터테인먼트</t>
  </si>
  <si>
    <t>https://finance.naver.com/sise/sise_group_detail.naver?type=upjong&amp;no=263</t>
  </si>
  <si>
    <t>항공화물운송과물류</t>
  </si>
  <si>
    <t>https://finance.naver.com/sise/sise_group_detail.naver?type=upjong&amp;no=326</t>
  </si>
  <si>
    <t>건강관리업체및서비스</t>
  </si>
  <si>
    <t>https://finance.naver.com/sise/sise_group_detail.naver?type=upjong&amp;no=316</t>
  </si>
  <si>
    <t>증권</t>
  </si>
  <si>
    <t>https://finance.naver.com/sise/sise_group_detail.naver?type=upjong&amp;no=321</t>
  </si>
  <si>
    <t>은행</t>
  </si>
  <si>
    <t>https://finance.naver.com/sise/sise_group_detail.naver?type=upjong&amp;no=301</t>
  </si>
  <si>
    <t>카드</t>
  </si>
  <si>
    <t>https://finance.naver.com/sise/sise_group_detail.naver?type=upjong&amp;no=337</t>
  </si>
  <si>
    <t>다각화된통신서비스</t>
  </si>
  <si>
    <t>https://finance.naver.com/sise/sise_group_detail.naver?type=upjong&amp;no=336</t>
  </si>
  <si>
    <t>디스플레이패널</t>
  </si>
  <si>
    <t>https://finance.naver.com/sise/sise_group_detail.naver?type=upjong&amp;no=327</t>
  </si>
  <si>
    <t>해운사</t>
  </si>
  <si>
    <t>https://finance.naver.com/sise/sise_group_detail.naver?type=upjong&amp;no=323</t>
  </si>
  <si>
    <t>사무용전자제품</t>
  </si>
  <si>
    <t>https://finance.naver.com/sise/sise_group_detail.naver?type=upjong&amp;no=338</t>
  </si>
  <si>
    <t>판매업체</t>
  </si>
  <si>
    <t>https://finance.naver.com/sise/sise_group_detail.naver?type=upjong&amp;no=265</t>
  </si>
  <si>
    <t>생물공학</t>
  </si>
  <si>
    <t>https://finance.naver.com/sise/sise_group_detail.naver?type=upjong&amp;no=286</t>
  </si>
  <si>
    <t>화장품</t>
  </si>
  <si>
    <t>https://finance.naver.com/sise/sise_group_detail.naver?type=upjong&amp;no=266</t>
  </si>
  <si>
    <t>조선</t>
  </si>
  <si>
    <t>https://finance.naver.com/sise/sise_group_detail.naver?type=upjong&amp;no=291</t>
  </si>
  <si>
    <t>출판</t>
  </si>
  <si>
    <t>https://finance.naver.com/sise/sise_group_detail.naver?type=upjong&amp;no=314</t>
  </si>
  <si>
    <t>무선통신서비스</t>
  </si>
  <si>
    <t>https://finance.naver.com/sise/sise_group_detail.naver?type=upjong&amp;no=333</t>
  </si>
  <si>
    <t>항공사</t>
  </si>
  <si>
    <t>https://finance.naver.com/sise/sise_group_detail.naver?type=upjong&amp;no=305</t>
  </si>
  <si>
    <t>음료</t>
  </si>
  <si>
    <t>https://finance.naver.com/sise/sise_group_detail.naver?type=upjong&amp;no=309</t>
  </si>
  <si>
    <t>광고</t>
  </si>
  <si>
    <t>https://finance.naver.com/sise/sise_group_detail.naver?type=upjong&amp;no=310</t>
  </si>
  <si>
    <t>자동차부품</t>
  </si>
  <si>
    <t>https://finance.naver.com/sise/sise_group_detail.naver?type=upjong&amp;no=270</t>
  </si>
  <si>
    <t>기계</t>
  </si>
  <si>
    <t>https://finance.naver.com/sise/sise_group_detail.naver?type=upjong&amp;no=299</t>
  </si>
  <si>
    <t>자동차</t>
  </si>
  <si>
    <t>https://finance.naver.com/sise/sise_group_detail.naver?type=upjong&amp;no=273</t>
  </si>
  <si>
    <t>복합유틸리티</t>
  </si>
  <si>
    <t>https://finance.naver.com/sise/sise_group_detail.naver?type=upjong&amp;no=331</t>
  </si>
  <si>
    <t>건강관리장비와용품</t>
  </si>
  <si>
    <t>https://finance.naver.com/sise/sise_group_detail.naver?type=upjong&amp;no=281</t>
  </si>
  <si>
    <t>방송과엔터테인먼트</t>
  </si>
  <si>
    <t>https://finance.naver.com/sise/sise_group_detail.naver?type=upjong&amp;no=285</t>
  </si>
  <si>
    <t>도로와철도운송</t>
  </si>
  <si>
    <t>https://finance.naver.com/sise/sise_group_detail.naver?type=upjong&amp;no=329</t>
  </si>
  <si>
    <t>운송인프라</t>
  </si>
  <si>
    <t>https://finance.naver.com/sise/sise_group_detail.naver?type=upjong&amp;no=296</t>
  </si>
  <si>
    <t>기타금융</t>
  </si>
  <si>
    <t>https://finance.naver.com/sise/sise_group_detail.naver?type=upjong&amp;no=319</t>
  </si>
  <si>
    <t>섬유,의류,신발,호화품</t>
  </si>
  <si>
    <t>https://finance.naver.com/sise/sise_group_detail.naver?type=upjong&amp;no=274</t>
  </si>
  <si>
    <t>다각화된소비자서비스</t>
  </si>
  <si>
    <t>https://finance.naver.com/sise/sise_group_detail.naver?type=upjong&amp;no=339</t>
  </si>
  <si>
    <t>생명과학도구및서비스</t>
  </si>
  <si>
    <t>https://finance.naver.com/sise/sise_group_detail.naver?type=upjong&amp;no=262</t>
  </si>
  <si>
    <t>식품</t>
  </si>
  <si>
    <t>https://finance.naver.com/sise/sise_group_detail.naver?type=upjong&amp;no=268</t>
  </si>
  <si>
    <t>창업투자</t>
  </si>
  <si>
    <t>https://finance.naver.com/sise/sise_group_detail.naver?type=upjong&amp;no=277</t>
  </si>
  <si>
    <t>호텔,레스토랑,레저</t>
  </si>
  <si>
    <t>https://finance.naver.com/sise/sise_group_detail.naver?type=upjong&amp;no=317</t>
  </si>
  <si>
    <t>전자장비와기기</t>
  </si>
  <si>
    <t>https://finance.naver.com/sise/sise_group_detail.naver?type=upjong&amp;no=282</t>
  </si>
  <si>
    <t>부동산</t>
  </si>
  <si>
    <t>https://finance.naver.com/sise/sise_group_detail.naver?type=upjong&amp;no=280</t>
  </si>
  <si>
    <t>가정용기기와용품</t>
  </si>
  <si>
    <t>https://finance.naver.com/sise/sise_group_detail.naver?type=upjong&amp;no=298</t>
  </si>
  <si>
    <t>기타</t>
  </si>
  <si>
    <t>https://finance.naver.com/sise/sise_group_detail.naver?type=upjong&amp;no=25</t>
  </si>
  <si>
    <t>제약</t>
  </si>
  <si>
    <t>https://finance.naver.com/sise/sise_group_detail.naver?type=upjong&amp;no=261</t>
  </si>
  <si>
    <t>전기유틸리티</t>
  </si>
  <si>
    <t>https://finance.naver.com/sise/sise_group_detail.naver?type=upjong&amp;no=325</t>
  </si>
  <si>
    <t>백화점과일반상점</t>
  </si>
  <si>
    <t>https://finance.naver.com/sise/sise_group_detail.naver?type=upjong&amp;no=264</t>
  </si>
  <si>
    <t>석유와가스</t>
  </si>
  <si>
    <t>https://finance.naver.com/sise/sise_group_detail.naver?type=upjong&amp;no=313</t>
  </si>
  <si>
    <t>건축제품</t>
  </si>
  <si>
    <t>https://finance.naver.com/sise/sise_group_detail.naver?type=upjong&amp;no=320</t>
  </si>
  <si>
    <t>가정용품</t>
  </si>
  <si>
    <t>https://finance.naver.com/sise/sise_group_detail.naver?type=upjong&amp;no=297</t>
  </si>
  <si>
    <t>화학</t>
  </si>
  <si>
    <t>https://finance.naver.com/sise/sise_group_detail.naver?type=upjong&amp;no=272</t>
  </si>
  <si>
    <t>가구</t>
  </si>
  <si>
    <t>https://finance.naver.com/sise/sise_group_detail.naver?type=upjong&amp;no=303</t>
  </si>
  <si>
    <t>종이와목재</t>
  </si>
  <si>
    <t>https://finance.naver.com/sise/sise_group_detail.naver?type=upjong&amp;no=318</t>
  </si>
  <si>
    <t>전기제품</t>
  </si>
  <si>
    <t>https://finance.naver.com/sise/sise_group_detail.naver?type=upjong&amp;no=283</t>
  </si>
  <si>
    <t>교육서비스</t>
  </si>
  <si>
    <t>https://finance.naver.com/sise/sise_group_detail.naver?type=upjong&amp;no=290</t>
  </si>
  <si>
    <t>컴퓨터와주변기기</t>
  </si>
  <si>
    <t>https://finance.naver.com/sise/sise_group_detail.naver?type=upjong&amp;no=293</t>
  </si>
  <si>
    <t>상업서비스와공급품</t>
  </si>
  <si>
    <t>https://finance.naver.com/sise/sise_group_detail.naver?type=upjong&amp;no=324</t>
  </si>
  <si>
    <t>식품과기본식료품소매</t>
  </si>
  <si>
    <t>https://finance.naver.com/sise/sise_group_detail.naver?type=upjong&amp;no=302</t>
  </si>
  <si>
    <t>철강</t>
  </si>
  <si>
    <t>https://finance.naver.com/sise/sise_group_detail.naver?type=upjong&amp;no=304</t>
  </si>
  <si>
    <t>복합기업</t>
  </si>
  <si>
    <t>https://finance.naver.com/sise/sise_group_detail.naver?type=upjong&amp;no=276</t>
  </si>
  <si>
    <t>통신장비</t>
  </si>
  <si>
    <t>https://finance.naver.com/sise/sise_group_detail.naver?type=upjong&amp;no=294</t>
  </si>
  <si>
    <t>핸드셋</t>
  </si>
  <si>
    <t>https://finance.naver.com/sise/sise_group_detail.naver?type=upjong&amp;no=292</t>
  </si>
  <si>
    <t>전자제품</t>
  </si>
  <si>
    <t>https://finance.naver.com/sise/sise_group_detail.naver?type=upjong&amp;no=307</t>
  </si>
  <si>
    <t>건축자재</t>
  </si>
  <si>
    <t>https://finance.naver.com/sise/sise_group_detail.naver?type=upjong&amp;no=289</t>
  </si>
  <si>
    <t>인터넷과카탈로그소매</t>
  </si>
  <si>
    <t>https://finance.naver.com/sise/sise_group_detail.naver?type=upjong&amp;no=308</t>
  </si>
  <si>
    <t>건설</t>
  </si>
  <si>
    <t>https://finance.naver.com/sise/sise_group_detail.naver?type=upjong&amp;no=279</t>
  </si>
  <si>
    <t>가스유틸리티</t>
  </si>
  <si>
    <t>https://finance.naver.com/sise/sise_group_detail.naver?type=upjong&amp;no=312</t>
  </si>
  <si>
    <t>포장재</t>
  </si>
  <si>
    <t>https://finance.naver.com/sise/sise_group_detail.naver?type=upjong&amp;no=311</t>
  </si>
  <si>
    <t>디스플레이장비및부품</t>
  </si>
  <si>
    <t>https://finance.naver.com/sise/sise_group_detail.naver?type=upjong&amp;no=269</t>
  </si>
  <si>
    <t>에너지장비및서비스</t>
  </si>
  <si>
    <t>https://finance.naver.com/sise/sise_group_detail.naver?type=upjong&amp;no=295</t>
  </si>
  <si>
    <t>전문소매</t>
  </si>
  <si>
    <t>https://finance.naver.com/sise/sise_group_detail.naver?type=upjong&amp;no=328</t>
  </si>
  <si>
    <t>무역회사와판매업체</t>
  </si>
  <si>
    <t>https://finance.naver.com/sise/sise_group_detail.naver?type=upjong&amp;no=334</t>
  </si>
  <si>
    <t>비철금속</t>
  </si>
  <si>
    <t>https://finance.naver.com/sise/sise_group_detail.naver?type=upjong&amp;no=322</t>
  </si>
  <si>
    <t>건강관리기술</t>
  </si>
  <si>
    <t>https://finance.naver.com/sise/sise_group_detail.naver?type=upjong&amp;no=288</t>
  </si>
  <si>
    <t>레저용장비와제품</t>
  </si>
  <si>
    <t>https://finance.naver.com/sise/sise_group_detail.naver?type=upjong&amp;no=271</t>
  </si>
  <si>
    <t>우주항공과국방</t>
  </si>
  <si>
    <t>https://finance.naver.com/sise/sise_group_detail.naver?type=upjong&amp;no=284</t>
  </si>
  <si>
    <t>문구류</t>
  </si>
  <si>
    <t>https://finance.naver.com/sise/sise_group_detail.naver?type=upjong&amp;no=332</t>
  </si>
  <si>
    <t>반도체와반도체장비</t>
  </si>
  <si>
    <t>https://finance.naver.com/sise/sise_group_detail.naver?type=upjong&amp;no=278</t>
  </si>
  <si>
    <t>전기장비</t>
  </si>
  <si>
    <t>https://finance.naver.com/sise/sise_group_detail.naver?type=upjong&amp;no=306</t>
  </si>
  <si>
    <t>코스피</t>
  </si>
  <si>
    <t>https://n.news.naver.com/mnews/article/018/0005933922</t>
  </si>
  <si>
    <t>코스닥, 딥시크 쇼크에 반도체 약세…외인·기관 팔자</t>
  </si>
  <si>
    <t>이데일리</t>
  </si>
  <si>
    <t>2025.01.31 13:54</t>
  </si>
  <si>
    <t>https://dart.fss.or.kr/dsaf001/main.do?rcpNo=20250117800152</t>
  </si>
  <si>
    <t>매출액또는손익구조30%(대규모법인은15%)이상변경</t>
  </si>
  <si>
    <t>2025.01.17</t>
  </si>
  <si>
    <t>https://dart.fss.or.kr/dsaf001/main.do?rcpNo=20250123800236</t>
  </si>
  <si>
    <t>현금ㆍ현물배당결정</t>
  </si>
  <si>
    <t>2025.01.23</t>
  </si>
  <si>
    <t>https://dart.fss.or.kr/dsaf001/main.do?rcpNo=20250106000357</t>
  </si>
  <si>
    <t>주식등의대량보유상황보고서(일반)</t>
  </si>
  <si>
    <t>코스모앤컴퍼니</t>
  </si>
  <si>
    <t>2025.01.06</t>
  </si>
  <si>
    <t>https://n.news.naver.com/mnews/article/016/0002422508</t>
  </si>
  <si>
    <t>자동차보험료 3500원 내릴게요…‘상생금융’ 체감되나요? [세모금]</t>
  </si>
  <si>
    <t>헤럴드경제</t>
  </si>
  <si>
    <t>2025.02.02 12:58</t>
  </si>
  <si>
    <t>https://n.news.naver.com/mnews/article/008/0005147444</t>
  </si>
  <si>
    <t>필수템 된 '해외여행자보험'…코로나 전보다 약 30% 성장</t>
  </si>
  <si>
    <t>머니투데이</t>
  </si>
  <si>
    <t>2025.02.02 09:54</t>
  </si>
  <si>
    <t>https://n.news.naver.com/mnews/article/293/0000063192</t>
  </si>
  <si>
    <t>삼성금융도 밸류업 공시 스타트…삼성증권, 세부내용 뭐가 담길까</t>
  </si>
  <si>
    <t>블로터</t>
  </si>
  <si>
    <t>2025.02.02 08:08</t>
  </si>
  <si>
    <t>https://n.news.naver.com/mnews/article/031/0000905007</t>
  </si>
  <si>
    <t>손해율 상승해 삼성화재 차 보험 이익 감소 불가피</t>
  </si>
  <si>
    <t>아이뉴스24</t>
  </si>
  <si>
    <t>2025.02.01 13:14</t>
  </si>
  <si>
    <t>https://n.news.naver.com/mnews/article/009/0005436597</t>
  </si>
  <si>
    <t>“큰 돈 안 써도 AI개발 가능하다고?”…‘딥시크 쇼크’ 반사이익 제....</t>
  </si>
  <si>
    <t>매일경제</t>
  </si>
  <si>
    <t>2025.01.31 22:03</t>
  </si>
  <si>
    <t>https://n.news.naver.com/mnews/article/015/0005088008</t>
  </si>
  <si>
    <t>삼성화재 "2028년 주주환원율 50% 달성"</t>
  </si>
  <si>
    <t>한국경제</t>
  </si>
  <si>
    <t>2025.01.31 18:01</t>
  </si>
  <si>
    <t>https://n.news.naver.com/mnews/article/009/0005436471</t>
  </si>
  <si>
    <t>삼성화재, 밸류업 공시…2028년까지 주주환원율 50%로 확대</t>
  </si>
  <si>
    <t>2025.01.31 17:31</t>
  </si>
  <si>
    <t>https://n.news.naver.com/mnews/article/016/0002422218</t>
  </si>
  <si>
    <t>‘딥시크 쇼크·外人 대탈출’ 코스피 2500선도 위협…SK하이닉스 -1...</t>
  </si>
  <si>
    <t>2025.01.31 16:42</t>
  </si>
  <si>
    <t>https://n.news.naver.com/mnews/article/014/0005301985</t>
  </si>
  <si>
    <t>보험계약마진 손질' 나홀로 내리는 보험주, 올해 전망도 '우울'</t>
  </si>
  <si>
    <t>파이낸셜뉴스</t>
  </si>
  <si>
    <t>2025.01.31 16:41</t>
  </si>
  <si>
    <t>https://n.news.naver.com/mnews/article/014/0005301917</t>
  </si>
  <si>
    <t>삼성화재, 주주가치 제고를 위한 세부계획 발표</t>
  </si>
  <si>
    <t>2025.01.31 14:25</t>
  </si>
  <si>
    <t>https://dart.fss.or.kr/dsaf001/main.do?rcpNo=20250131800220</t>
  </si>
  <si>
    <t>기업가치제고계획(자율공시)</t>
  </si>
  <si>
    <t>삼성화재해상보험</t>
  </si>
  <si>
    <t>2025.01.31</t>
  </si>
  <si>
    <t>https://dart.fss.or.kr/dsaf001/main.do?rcpNo=20250115000296</t>
  </si>
  <si>
    <t>계열금융회사의약관에의한금융거래-[유가증권-수익증권]</t>
  </si>
  <si>
    <t>2025.01.15</t>
  </si>
  <si>
    <t>https://dart.fss.or.kr/dsaf001/main.do?rcpNo=20250115000288</t>
  </si>
  <si>
    <t>계열금융회사의약관에의한금융거래-[유가증권-채권]</t>
  </si>
  <si>
    <t>https://dart.fss.or.kr/dsaf001/main.do?rcpNo=20250115000267</t>
  </si>
  <si>
    <t>계열금융회사의약관에의한금융거래-[보험]</t>
  </si>
  <si>
    <t>https://dart.fss.or.kr/dsaf001/main.do?rcpNo=20250124801167</t>
  </si>
  <si>
    <t>타인에대한채무보증결정 (자회사의 주요경영사항)</t>
  </si>
  <si>
    <t>2025.01.24</t>
  </si>
  <si>
    <t>https://dart.fss.or.kr/dsaf001/main.do?rcpNo=20250116000154</t>
  </si>
  <si>
    <t>임원ㆍ주요주주특정증권등소유상황보고서</t>
  </si>
  <si>
    <t>김주영</t>
  </si>
  <si>
    <t>2025.01.16</t>
  </si>
  <si>
    <t>https://dart.fss.or.kr/dsaf001/main.do?rcpNo=20250116000152</t>
  </si>
  <si>
    <t>김종석</t>
  </si>
  <si>
    <t>https://dart.fss.or.kr/dsaf001/main.do?rcpNo=20250114800463</t>
  </si>
  <si>
    <t>최대주주등소유주식변동신고서</t>
  </si>
  <si>
    <t>2025.01.14</t>
  </si>
  <si>
    <t>https://dart.fss.or.kr/dsaf001/main.do?rcpNo=20250109800504</t>
  </si>
  <si>
    <t>2025.01.09</t>
  </si>
  <si>
    <t>https://dart.fss.or.kr/dsaf001/main.do?rcpNo=20250123800673</t>
  </si>
  <si>
    <t>진양폴리우레탄</t>
  </si>
  <si>
    <t>https://n.news.naver.com/mnews/article/015/0005088400</t>
  </si>
  <si>
    <t>"폭탄 맞을 판"…수십억 땅 자식 물려주려던 父 걱정 던 비결</t>
  </si>
  <si>
    <t>2025.02.02 18:11</t>
  </si>
  <si>
    <t>https://n.news.naver.com/mnews/article/009/0005436963</t>
  </si>
  <si>
    <t>부캐'에 빠진 생보사 … 신계약 96%가 보장성보험</t>
  </si>
  <si>
    <t>2025.02.02 17:29</t>
  </si>
  <si>
    <t>https://n.news.naver.com/mnews/article/015/0005088194</t>
  </si>
  <si>
    <t>부모의 '수십억 땅' 첫 째만 상속받자 둘 째가 저지른 '뜻밖의 행동'</t>
  </si>
  <si>
    <t>2025.02.01 18:01</t>
  </si>
  <si>
    <t>https://n.news.naver.com/mnews/article/009/0005436723</t>
  </si>
  <si>
    <t>“산책하고, 고양이 키웠더니 1년에 99만원 벌었네”…쏠쏠한 ‘앱테.....</t>
  </si>
  <si>
    <t>2025.02.01 17:31</t>
  </si>
  <si>
    <t>https://n.news.naver.com/mnews/article/023/0003885475</t>
  </si>
  <si>
    <t>1억원 빨리 모은 사람, 평범하지만 이게 달랐다</t>
  </si>
  <si>
    <t>조선일보</t>
  </si>
  <si>
    <t>2025.02.01 05:51</t>
  </si>
  <si>
    <t>https://n.news.naver.com/mnews/article/015/0005088036</t>
  </si>
  <si>
    <t>일상과 산업을 혁신하는 AI 스타트업 [긱스]</t>
  </si>
  <si>
    <t>2025.01.31 18:15</t>
  </si>
  <si>
    <t>https://n.news.naver.com/mnews/article/028/0002728930</t>
  </si>
  <si>
    <t>환율 21원 급등, 반도체주 급락…딥시크·금리동결 악재 한번에</t>
  </si>
  <si>
    <t>한겨레</t>
  </si>
  <si>
    <t>2025.01.31 16:56</t>
  </si>
  <si>
    <t>https://dart.fss.or.kr/dsaf001/main.do?rcpNo=20250123800454</t>
  </si>
  <si>
    <t>기업설명회(IR)개최(안내공시)</t>
  </si>
  <si>
    <t>https://dart.fss.or.kr/dsaf001/main.do?rcpNo=20250115000080</t>
  </si>
  <si>
    <t>https://dart.fss.or.kr/dsaf001/main.do?rcpNo=20250115000079</t>
  </si>
  <si>
    <t>https://dart.fss.or.kr/dsaf001/main.do?rcpNo=20250115000065</t>
  </si>
  <si>
    <t>https://dart.fss.or.kr/dsaf001/main.do?rcpNo=20250108000146</t>
  </si>
  <si>
    <t>홍선기</t>
  </si>
  <si>
    <t>2025.01.08</t>
  </si>
  <si>
    <t>https://n.news.naver.com/mnews/article/031/0000905063</t>
  </si>
  <si>
    <t>타이어 3사, 해외매출 비중 80%...글로벌 스포츠 마케팅 치열</t>
  </si>
  <si>
    <t>2025.02.02 14:51</t>
  </si>
  <si>
    <t>https://n.news.naver.com/mnews/article/366/0001050548</t>
  </si>
  <si>
    <t>[인터뷰] 김관식 에어인천 대표 “아시아나 장거리 노선 많아 수익 좋....</t>
  </si>
  <si>
    <t>조선비즈</t>
  </si>
  <si>
    <t>2025.02.02 07:01</t>
  </si>
  <si>
    <t>https://n.news.naver.com/mnews/article/123/0002352051</t>
  </si>
  <si>
    <t>"최대 실적에도 임원만 챙겨"...금호타이어 '성과급 갈등'에 시끌</t>
  </si>
  <si>
    <t>조세일보</t>
  </si>
  <si>
    <t>2025.02.01 05:02</t>
  </si>
  <si>
    <t>https://n.news.naver.com/mnews/article/015/0005088046</t>
  </si>
  <si>
    <t>작년 최대 실적' 금호타이어, 내부 성과급 갈등</t>
  </si>
  <si>
    <t>2025.01.31 18:20</t>
  </si>
  <si>
    <t>https://n.news.naver.com/mnews/article/003/0013040373</t>
  </si>
  <si>
    <t>트럼프發 통상환경 급변 조짐…美中 의존도 낮추고 아세안 협력 강화</t>
  </si>
  <si>
    <t>뉴시스</t>
  </si>
  <si>
    <t>2025.01.31 11:49</t>
  </si>
  <si>
    <t>https://n.news.naver.com/mnews/article/025/0003417779</t>
  </si>
  <si>
    <t>[2025 올해의 차] 혁신성부터 기능·디자인까지 평가…14개 차종 본...</t>
  </si>
  <si>
    <t>중앙일보</t>
  </si>
  <si>
    <t>2025.01.31 05:31</t>
  </si>
  <si>
    <t>https://dart.fss.or.kr/dsaf001/main.do?rcpNo=20250115800323</t>
  </si>
  <si>
    <t>풍문또는보도에대한해명(미확정)</t>
  </si>
  <si>
    <t>폭넓은 데이터로 유망주 선별... '밸류업지수'보다 높은 수익률 [이런...</t>
  </si>
  <si>
    <t>2025.02.02 18:22</t>
  </si>
  <si>
    <t>코스닥</t>
  </si>
  <si>
    <t>2025.02.02 14:00</t>
  </si>
  <si>
    <t>https://n.news.naver.com/mnews/article/015/0005088034</t>
  </si>
  <si>
    <t>中 딥시크 덕에 뛴 네이버·카카오…잘나가던 전력 인프라는 급락</t>
  </si>
  <si>
    <t>2025.01.31 18:14</t>
  </si>
  <si>
    <t>https://n.news.naver.com/mnews/article/014/0005301984</t>
  </si>
  <si>
    <t>딥시크 수혜주에 투자자 관심...이 종목 급등했다</t>
  </si>
  <si>
    <t>https://n.news.naver.com/mnews/article/018/0005933993</t>
  </si>
  <si>
    <t>[코스닥 마감]딥시크 쇼크에 반도체 흔들…中 AI 수혜株는 부각</t>
  </si>
  <si>
    <t>2025.01.31 15:44</t>
  </si>
  <si>
    <t>https://n.news.naver.com/mnews/article/037/0000035675</t>
  </si>
  <si>
    <t>[오늘의 급등주] ‘中 딥시크 수혜주’ 엠케이전자 개장 직후 상한가.....</t>
  </si>
  <si>
    <t>주간동아</t>
  </si>
  <si>
    <t>2025.01.31 10:27</t>
  </si>
  <si>
    <t>https://n.news.naver.com/mnews/article/374/0000422963</t>
  </si>
  <si>
    <t>[이 시각 시황] AI 시장 뒤흔든 딥시크…국내 관련주 '들썩' 
동영상기사</t>
  </si>
  <si>
    <t>SBS Biz</t>
  </si>
  <si>
    <t>2025.01.31 09:56</t>
  </si>
  <si>
    <t>https://n.news.naver.com/mnews/article/018/0005933717</t>
  </si>
  <si>
    <t>코스닥, 딥시크 쇼크 여파 하락 출발</t>
  </si>
  <si>
    <t>2025.01.31 09:13</t>
  </si>
  <si>
    <t>https://n.news.naver.com/mnews/article/374/0000422940</t>
  </si>
  <si>
    <t>[어제장 오늘장] 삼성전자, 오늘 확정실적 발표…반도체부문 성적표 ..... 
동영상기사</t>
  </si>
  <si>
    <t>2025.01.31 08:28</t>
  </si>
  <si>
    <t>https://dart.fss.or.kr/dsaf001/main.do?rcpNo=20250131000474</t>
  </si>
  <si>
    <t>오션비홀딩스</t>
  </si>
  <si>
    <t>https://dart.fss.or.kr/dsaf001/main.do?rcpNo=20250117000582</t>
  </si>
  <si>
    <t>2025.01.20</t>
  </si>
  <si>
    <t>https://dart.fss.or.kr/dsaf001/main.do?rcpNo=20250103000424</t>
  </si>
  <si>
    <t>2025.01.03</t>
  </si>
  <si>
    <t>https://n.news.naver.com/mnews/article/008/0005147096</t>
  </si>
  <si>
    <t>딥시크 충격' SK하이닉스 울고·네이버 웃고…"전략 재점검해야"</t>
  </si>
  <si>
    <t>2025.01.31 11:19</t>
  </si>
  <si>
    <t>https://dart.fss.or.kr/dsaf001/main.do?rcpNo=20250109000132</t>
  </si>
  <si>
    <t>주식등의대량보유상황보고서(약식)</t>
  </si>
  <si>
    <t>한국증권금융</t>
  </si>
  <si>
    <t>https://dart.fss.or.kr/dsaf001/main.do?rcpNo=20250124900388</t>
  </si>
  <si>
    <t>[기재정정]현금ㆍ현물배당결정 (자회사의 주요경영사항)</t>
  </si>
  <si>
    <t>https://dart.fss.or.kr/dsaf001/main.do?rcpNo=20250110900512</t>
  </si>
  <si>
    <t>[기재정정]외국지주회사의자회사편입ㆍ탈퇴</t>
  </si>
  <si>
    <t>2025.01.10</t>
  </si>
  <si>
    <t>https://dart.fss.or.kr/dsaf001/main.do?rcpNo=20250110900501</t>
  </si>
  <si>
    <t>https://dart.fss.or.kr/dsaf001/main.do?rcpNo=20250109900706</t>
  </si>
  <si>
    <t>외국지주회사의자회사편입ㆍ탈퇴</t>
  </si>
  <si>
    <t>2025.02.02 17:35</t>
  </si>
  <si>
    <t>https://n.news.naver.com/mnews/article/018/0005933813</t>
  </si>
  <si>
    <t>딥시크 쇼크에 韓증시도 출렁…반도체·전력설비↓ AI챗봇↑</t>
  </si>
  <si>
    <t>https://n.news.naver.com/mnews/article/018/0005933736</t>
  </si>
  <si>
    <t>"제2의 딥시크 될까"…AI챗봇 관련주 동반 강세[특징주]</t>
  </si>
  <si>
    <t>2025.01.31 09:26</t>
  </si>
  <si>
    <t>https://n.news.naver.com/mnews/article/014/0005301804</t>
  </si>
  <si>
    <t>라온테크, 딥시크 열풍...中 1위 장비사 '차세대 장비 전체 적용' ...</t>
  </si>
  <si>
    <t>2025.01.31 10:22</t>
  </si>
  <si>
    <t>https://dart.fss.or.kr/dsaf001/main.do?rcpNo=20250131900420</t>
  </si>
  <si>
    <t>영업(잠정)실적(공정공시)</t>
  </si>
  <si>
    <t>https://dart.fss.or.kr/dsaf001/main.do?rcpNo=20250124000416</t>
  </si>
  <si>
    <t>신탁계약에의한취득상황보고서</t>
  </si>
  <si>
    <t>https://n.news.naver.com/mnews/article/001/0015186436</t>
  </si>
  <si>
    <t>[차이나 역습]③ "기술전쟁 본격 대비를…'국가 전략 AI' 신발끈 묶...</t>
  </si>
  <si>
    <t>연합뉴스</t>
  </si>
  <si>
    <t>2025.02.02 07:00</t>
  </si>
  <si>
    <t>https://n.news.naver.com/mnews/article/016/0002422271</t>
  </si>
  <si>
    <t>한때는 17만원 “5분의 1토막, 충격적 추락”…‘딥시크 쇼크’ 속 살...</t>
  </si>
  <si>
    <t>2025.02.01 07:00</t>
  </si>
  <si>
    <t>https://dart.fss.or.kr/dsaf001/main.do?rcpNo=20250123000405</t>
  </si>
  <si>
    <t>[기재정정]주식등의대량보유상황보고서(일반)</t>
  </si>
  <si>
    <t>김영섬</t>
  </si>
  <si>
    <t>https://dart.fss.or.kr/dsaf001/main.do?rcpNo=20250123000314</t>
  </si>
  <si>
    <t>윤덕호</t>
  </si>
  <si>
    <t>https://dart.fss.or.kr/dsaf001/main.do?rcpNo=20250114000310</t>
  </si>
  <si>
    <t>강현수</t>
  </si>
  <si>
    <t>https://dart.fss.or.kr/dsaf001/main.do?rcpNo=20250110000696</t>
  </si>
  <si>
    <t>김만수</t>
  </si>
  <si>
    <t>https://dart.fss.or.kr/dsaf001/main.do?rcpNo=20250110000688</t>
  </si>
  <si>
    <t>김태형</t>
  </si>
  <si>
    <t>https://dart.fss.or.kr/dsaf001/main.do?rcpNo=20250102000375</t>
  </si>
  <si>
    <t>최승문</t>
  </si>
  <si>
    <t>2025.01.02</t>
  </si>
  <si>
    <t>https://n.news.naver.com/mnews/article/014/0005301943</t>
  </si>
  <si>
    <t>에스피시스템스, 현대차 ‘아틀라스’ 로봇 생산 투입… 자동화시스템...</t>
  </si>
  <si>
    <t>2025.01.31 15:05</t>
  </si>
  <si>
    <t>https://dart.fss.or.kr/dsaf001/main.do?rcpNo=20250123900460</t>
  </si>
  <si>
    <t>[기재정정]단일판매ㆍ공급계약체결</t>
  </si>
  <si>
    <t>https://n.news.naver.com/mnews/article/009/0005436231</t>
  </si>
  <si>
    <t>‘딥시크 쇼크’에 관련주 희비…‘반도체’ 울고 ‘AI소프트웨어’ ...</t>
  </si>
  <si>
    <t>2025.01.31 10:09</t>
  </si>
  <si>
    <t>https://n.news.naver.com/mnews/article/024/0000094657</t>
  </si>
  <si>
    <t>벌써 180% 뛰었는데 “더 간다”…새해 난리 난 이 업종</t>
  </si>
  <si>
    <t>매경이코노미</t>
  </si>
  <si>
    <t>2025.02.01 09:01</t>
  </si>
  <si>
    <t>https://n.news.naver.com/mnews/article/366/0001050436</t>
  </si>
  <si>
    <t>[마켓뷰] ‘딥시크 쇼크’ 직격탄 맞은 반도체株, 줄줄이 급락</t>
  </si>
  <si>
    <t>서울경제</t>
  </si>
  <si>
    <t>2025.02.02 18:03</t>
  </si>
  <si>
    <t>https://n.news.naver.com/mnews/article/050/0000085924</t>
  </si>
  <si>
    <t>100여 차례 서초동 출석' 이재용, 사법리스크 족쇄 벗을까</t>
  </si>
  <si>
    <t>한경비즈니스</t>
  </si>
  <si>
    <t>2025.02.02 17:25</t>
  </si>
  <si>
    <t>"삼성전자가 최대주주"…레인보우로보틱스, 공모가 대비 29배↑[급등주....</t>
  </si>
  <si>
    <t>https://n.news.naver.com/mnews/article/018/0005934387</t>
  </si>
  <si>
    <t>코스닥 주간 개인 순매도 1위 '레인보우로보틱스'</t>
  </si>
  <si>
    <t>2025.02.02 09:59</t>
  </si>
  <si>
    <t>https://n.news.naver.com/mnews/article/421/0008049502</t>
  </si>
  <si>
    <t>이재용 3일 '운명의 날'…사법 리스크 해소 경영 전념 가능해지나</t>
  </si>
  <si>
    <t>뉴스1</t>
  </si>
  <si>
    <t>2025.02.02 06:01</t>
  </si>
  <si>
    <t>https://n.news.naver.com/mnews/article/022/0004006965</t>
  </si>
  <si>
    <t>삼성전자 4분기 HBM 매출 기대 하회… “HBM3E 개선 제품 1분기...</t>
  </si>
  <si>
    <t>세계일보</t>
  </si>
  <si>
    <t>2025.01.31 19:31</t>
  </si>
  <si>
    <t>https://n.news.naver.com/mnews/article/123/0002352039</t>
  </si>
  <si>
    <t>코스피, 딥시크 충격에 외인 1.2조원 대규모 매도...19P '뚝'</t>
  </si>
  <si>
    <t>2025.01.31 16:55</t>
  </si>
  <si>
    <t>https://dart.fss.or.kr/dsaf001/main.do?rcpNo=20250106000417</t>
  </si>
  <si>
    <t>삼성전자</t>
  </si>
  <si>
    <t>https://dart.fss.or.kr/dsaf001/main.do?rcpNo=20250106000402</t>
  </si>
  <si>
    <t>오준호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</si>
</sst>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_(* #,##0_);_(* \(#,##0\);_(* &quot;-&quot;_);_(@_)"/>
    <numFmt numFmtId="177" formatCode="#,##0;\-#,##0;"/>
  </numFmts>
  <fonts count="2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3" tint="0.49998474074526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sz val="11"/>
      <color rgb="FFFF0000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ajor"/>
    </font>
    <font>
      <sz val="9"/>
      <color rgb="FFFF0000"/>
      <name val="맑은 고딕"/>
      <family val="3"/>
      <charset val="129"/>
      <scheme val="major"/>
    </font>
    <font>
      <b/>
      <sz val="11"/>
      <color rgb="FF005DDE"/>
      <name val="맑은 고딕"/>
      <family val="3"/>
      <charset val="129"/>
      <scheme val="major"/>
    </font>
    <font>
      <b/>
      <sz val="6"/>
      <color rgb="FF005DDE"/>
      <name val="맑은 고딕"/>
      <family val="3"/>
      <charset val="129"/>
      <scheme val="major"/>
    </font>
    <font>
      <b/>
      <sz val="11"/>
      <color rgb="FFE00400"/>
      <name val="맑은 고딕"/>
      <family val="3"/>
      <charset val="129"/>
      <scheme val="major"/>
    </font>
    <font>
      <b/>
      <sz val="6"/>
      <color rgb="FFE00400"/>
      <name val="맑은 고딕"/>
      <family val="3"/>
      <charset val="129"/>
      <scheme val="major"/>
    </font>
    <font>
      <sz val="9"/>
      <color theme="10"/>
      <name val="맑은 고딕"/>
      <family val="3"/>
      <charset val="129"/>
      <scheme val="major"/>
    </font>
    <font>
      <sz val="6"/>
      <color theme="1"/>
      <name val="맑은 고딕"/>
      <family val="3"/>
      <charset val="129"/>
      <scheme val="major"/>
    </font>
    <font>
      <sz val="7"/>
      <color rgb="FF005DDE"/>
      <name val="맑은 고딕"/>
      <family val="3"/>
      <charset val="129"/>
      <scheme val="major"/>
    </font>
    <font>
      <sz val="9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/>
      <bottom/>
      <diagonal/>
    </border>
  </borders>
  <cellStyleXfs count="5">
    <xf numFmtId="0" fontId="0" fillId="0" borderId="0">
      <alignment vertical="center"/>
    </xf>
    <xf numFmtId="176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</cellStyleXfs>
  <cellXfs count="91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0" fillId="0" borderId="0" xfId="0" applyAlignment="1">
      <alignment horizontal="left" vertical="center" indent="1"/>
    </xf>
    <xf numFmtId="0" fontId="4" fillId="0" borderId="0" xfId="0" applyFont="1" applyAlignment="1">
      <alignment horizontal="center" vertical="center"/>
    </xf>
    <xf numFmtId="0" fontId="9" fillId="0" borderId="0" xfId="3" applyAlignment="1">
      <alignment horizontal="center" vertical="center"/>
    </xf>
    <xf numFmtId="0" fontId="4" fillId="0" borderId="0" xfId="0" applyFont="1">
      <alignment vertical="center"/>
    </xf>
    <xf numFmtId="3" fontId="4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4" fontId="4" fillId="0" borderId="0" xfId="0" applyNumberFormat="1" applyFont="1" applyAlignment="1">
      <alignment horizontal="right" vertical="center"/>
    </xf>
    <xf numFmtId="22" fontId="0" fillId="0" borderId="0" xfId="0" applyNumberFormat="1">
      <alignment vertical="center"/>
    </xf>
    <xf numFmtId="0" fontId="2" fillId="2" borderId="7" xfId="4" applyFont="1" applyBorder="1" applyAlignment="1">
      <alignment horizontal="center" vertical="center"/>
    </xf>
    <xf numFmtId="0" fontId="2" fillId="0" borderId="0" xfId="0" applyFont="1">
      <alignment vertical="center"/>
    </xf>
    <xf numFmtId="0" fontId="2" fillId="2" borderId="7" xfId="4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 indent="1"/>
    </xf>
    <xf numFmtId="0" fontId="0" fillId="0" borderId="0" xfId="0" quotePrefix="1" applyAlignment="1">
      <alignment horizontal="left" vertical="center" wrapText="1" indent="1"/>
    </xf>
    <xf numFmtId="49" fontId="2" fillId="2" borderId="7" xfId="4" applyNumberFormat="1" applyFont="1" applyBorder="1" applyAlignment="1">
      <alignment horizontal="center" vertical="center"/>
    </xf>
    <xf numFmtId="49" fontId="0" fillId="0" borderId="0" xfId="0" applyNumberFormat="1">
      <alignment vertical="center"/>
    </xf>
    <xf numFmtId="0" fontId="2" fillId="3" borderId="7" xfId="4" applyFont="1" applyFill="1" applyBorder="1" applyAlignment="1">
      <alignment horizontal="center" vertical="center"/>
    </xf>
    <xf numFmtId="0" fontId="0" fillId="3" borderId="0" xfId="0" applyFill="1" applyAlignment="1">
      <alignment horizontal="right"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left" vertical="center" indent="1"/>
    </xf>
    <xf numFmtId="0" fontId="0" fillId="3" borderId="0" xfId="0" applyFill="1" applyAlignment="1">
      <alignment horizontal="center" vertical="center"/>
    </xf>
    <xf numFmtId="0" fontId="9" fillId="3" borderId="0" xfId="3" applyFill="1">
      <alignment vertical="center"/>
    </xf>
    <xf numFmtId="0" fontId="5" fillId="3" borderId="0" xfId="0" applyFont="1" applyFill="1" applyAlignment="1">
      <alignment horizontal="right" vertical="center"/>
    </xf>
    <xf numFmtId="0" fontId="4" fillId="3" borderId="0" xfId="0" applyFont="1" applyFill="1">
      <alignment vertical="center"/>
    </xf>
    <xf numFmtId="10" fontId="6" fillId="0" borderId="0" xfId="0" applyNumberFormat="1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22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10" fillId="4" borderId="2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0" fontId="10" fillId="4" borderId="2" xfId="0" applyFont="1" applyFill="1" applyBorder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0" fillId="0" borderId="2" xfId="0" applyFont="1" applyBorder="1" applyAlignment="1">
      <alignment horizontal="center" vertical="center"/>
    </xf>
    <xf numFmtId="0" fontId="11" fillId="0" borderId="0" xfId="0" quotePrefix="1" applyFont="1">
      <alignment vertical="center"/>
    </xf>
    <xf numFmtId="0" fontId="10" fillId="4" borderId="6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177" fontId="11" fillId="4" borderId="1" xfId="0" applyNumberFormat="1" applyFont="1" applyFill="1" applyBorder="1">
      <alignment vertical="center"/>
    </xf>
    <xf numFmtId="177" fontId="13" fillId="4" borderId="5" xfId="0" applyNumberFormat="1" applyFont="1" applyFill="1" applyBorder="1" applyAlignment="1">
      <alignment horizontal="center" vertical="center"/>
    </xf>
    <xf numFmtId="0" fontId="10" fillId="4" borderId="0" xfId="0" applyFont="1" applyFill="1" applyAlignment="1">
      <alignment horizontal="right" vertical="center" wrapText="1"/>
    </xf>
    <xf numFmtId="0" fontId="10" fillId="4" borderId="0" xfId="0" applyFont="1" applyFill="1">
      <alignment vertical="center"/>
    </xf>
    <xf numFmtId="176" fontId="11" fillId="4" borderId="0" xfId="1" applyFont="1" applyFill="1" applyAlignment="1">
      <alignment horizontal="right" vertical="center"/>
    </xf>
    <xf numFmtId="0" fontId="11" fillId="4" borderId="1" xfId="0" applyFont="1" applyFill="1" applyBorder="1" applyAlignment="1">
      <alignment horizontal="center" vertical="center"/>
    </xf>
    <xf numFmtId="0" fontId="11" fillId="4" borderId="0" xfId="0" applyFont="1" applyFill="1">
      <alignment vertical="center"/>
    </xf>
    <xf numFmtId="0" fontId="12" fillId="4" borderId="0" xfId="0" applyFont="1" applyFill="1" applyAlignment="1">
      <alignment horizontal="right" vertical="center"/>
    </xf>
    <xf numFmtId="9" fontId="12" fillId="4" borderId="0" xfId="2" applyFont="1" applyFill="1" applyAlignment="1">
      <alignment horizontal="right" vertical="center"/>
    </xf>
    <xf numFmtId="4" fontId="15" fillId="0" borderId="0" xfId="0" applyNumberFormat="1" applyFont="1" applyAlignment="1">
      <alignment horizontal="left" vertical="center" wrapText="1"/>
    </xf>
    <xf numFmtId="4" fontId="16" fillId="0" borderId="0" xfId="0" applyNumberFormat="1" applyFont="1" applyAlignment="1">
      <alignment horizontal="left" vertical="center" wrapText="1"/>
    </xf>
    <xf numFmtId="4" fontId="17" fillId="0" borderId="0" xfId="0" applyNumberFormat="1" applyFont="1" applyAlignment="1">
      <alignment horizontal="left" vertical="center" wrapText="1"/>
    </xf>
    <xf numFmtId="0" fontId="18" fillId="0" borderId="0" xfId="0" applyFont="1" applyAlignment="1">
      <alignment horizontal="left" vertical="center" wrapText="1"/>
    </xf>
    <xf numFmtId="0" fontId="11" fillId="4" borderId="0" xfId="0" applyFont="1" applyFill="1" applyAlignment="1">
      <alignment horizontal="right" vertical="center"/>
    </xf>
    <xf numFmtId="0" fontId="10" fillId="4" borderId="0" xfId="0" applyFont="1" applyFill="1" applyAlignment="1">
      <alignment horizontal="center" vertical="center"/>
    </xf>
    <xf numFmtId="177" fontId="11" fillId="4" borderId="0" xfId="0" applyNumberFormat="1" applyFont="1" applyFill="1">
      <alignment vertical="center"/>
    </xf>
    <xf numFmtId="0" fontId="13" fillId="4" borderId="11" xfId="0" applyFont="1" applyFill="1" applyBorder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177" fontId="11" fillId="0" borderId="0" xfId="0" applyNumberFormat="1" applyFont="1">
      <alignment vertical="center"/>
    </xf>
    <xf numFmtId="177" fontId="12" fillId="0" borderId="0" xfId="0" applyNumberFormat="1" applyFont="1" applyAlignment="1">
      <alignment horizontal="center" vertical="center"/>
    </xf>
    <xf numFmtId="177" fontId="20" fillId="0" borderId="0" xfId="0" applyNumberFormat="1" applyFont="1" applyAlignment="1">
      <alignment horizontal="right" vertical="center"/>
    </xf>
    <xf numFmtId="177" fontId="11" fillId="0" borderId="0" xfId="0" applyNumberFormat="1" applyFont="1" applyAlignment="1">
      <alignment horizontal="left" vertical="center"/>
    </xf>
    <xf numFmtId="177" fontId="11" fillId="0" borderId="0" xfId="0" applyNumberFormat="1" applyFont="1" applyAlignment="1">
      <alignment horizontal="center" vertical="center"/>
    </xf>
    <xf numFmtId="177" fontId="13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left" vertical="center" wrapText="1" indent="2"/>
    </xf>
    <xf numFmtId="0" fontId="11" fillId="0" borderId="0" xfId="0" applyFont="1" applyAlignment="1">
      <alignment horizontal="left" vertical="center" wrapText="1" indent="2"/>
    </xf>
    <xf numFmtId="0" fontId="13" fillId="0" borderId="0" xfId="0" applyFont="1">
      <alignment vertical="center"/>
    </xf>
    <xf numFmtId="0" fontId="10" fillId="0" borderId="2" xfId="0" applyFont="1" applyBorder="1">
      <alignment vertical="center"/>
    </xf>
    <xf numFmtId="0" fontId="22" fillId="0" borderId="0" xfId="3" applyFont="1" applyAlignment="1">
      <alignment horizontal="center" vertical="center"/>
    </xf>
    <xf numFmtId="177" fontId="13" fillId="4" borderId="1" xfId="0" applyNumberFormat="1" applyFont="1" applyFill="1" applyBorder="1" applyAlignment="1">
      <alignment horizontal="right" vertical="center"/>
    </xf>
    <xf numFmtId="177" fontId="14" fillId="4" borderId="1" xfId="0" applyNumberFormat="1" applyFont="1" applyFill="1" applyBorder="1" applyAlignment="1">
      <alignment horizontal="right" vertical="center"/>
    </xf>
    <xf numFmtId="9" fontId="14" fillId="4" borderId="1" xfId="2" applyFont="1" applyFill="1" applyBorder="1" applyAlignment="1">
      <alignment horizontal="right" vertical="center"/>
    </xf>
    <xf numFmtId="0" fontId="23" fillId="4" borderId="0" xfId="0" applyFont="1" applyFill="1" applyAlignment="1">
      <alignment horizontal="left" vertical="center"/>
    </xf>
    <xf numFmtId="177" fontId="11" fillId="0" borderId="0" xfId="0" applyNumberFormat="1" applyFont="1" applyAlignment="1">
      <alignment horizontal="left" vertical="center"/>
    </xf>
    <xf numFmtId="0" fontId="10" fillId="0" borderId="2" xfId="0" applyFont="1" applyBorder="1" applyAlignment="1">
      <alignment horizontal="center" vertical="center"/>
    </xf>
    <xf numFmtId="177" fontId="10" fillId="4" borderId="2" xfId="0" applyNumberFormat="1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0" fontId="11" fillId="4" borderId="3" xfId="0" applyFont="1" applyFill="1" applyBorder="1" applyAlignment="1">
      <alignment horizontal="center" vertical="center"/>
    </xf>
    <xf numFmtId="0" fontId="11" fillId="4" borderId="4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0" fontId="9" fillId="4" borderId="8" xfId="3" applyFill="1" applyBorder="1" applyAlignment="1">
      <alignment vertical="center" wrapText="1"/>
    </xf>
    <xf numFmtId="0" fontId="19" fillId="4" borderId="8" xfId="3" applyFont="1" applyFill="1" applyBorder="1" applyAlignment="1">
      <alignment vertical="center" wrapText="1"/>
    </xf>
    <xf numFmtId="0" fontId="19" fillId="4" borderId="0" xfId="3" applyFont="1" applyFill="1" applyAlignment="1">
      <alignment vertical="center" wrapText="1"/>
    </xf>
    <xf numFmtId="0" fontId="10" fillId="5" borderId="10" xfId="0" applyFont="1" applyFill="1" applyBorder="1" applyAlignment="1">
      <alignment horizontal="center" vertical="center"/>
    </xf>
    <xf numFmtId="177" fontId="13" fillId="4" borderId="8" xfId="0" applyNumberFormat="1" applyFont="1" applyFill="1" applyBorder="1" applyAlignment="1">
      <alignment horizontal="left" vertical="center" wrapText="1"/>
    </xf>
    <xf numFmtId="177" fontId="13" fillId="4" borderId="0" xfId="0" applyNumberFormat="1" applyFont="1" applyFill="1" applyAlignment="1">
      <alignment horizontal="left" vertical="center" wrapText="1"/>
    </xf>
    <xf numFmtId="177" fontId="13" fillId="4" borderId="9" xfId="0" applyNumberFormat="1" applyFont="1" applyFill="1" applyBorder="1" applyAlignment="1">
      <alignment horizontal="left" vertical="center" wrapText="1"/>
    </xf>
  </cellXfs>
  <cellStyles count="5">
    <cellStyle name="20% - 강조색1" xfId="4" builtinId="30"/>
    <cellStyle name="백분율" xfId="2" builtinId="5"/>
    <cellStyle name="쉼표 [0]" xfId="1" builtinId="6"/>
    <cellStyle name="표준" xfId="0" builtinId="0"/>
    <cellStyle name="하이퍼링크" xfId="3" builtinId="8" customBuiltin="1"/>
  </cellStyles>
  <dxfs count="2">
    <dxf>
      <font>
        <color rgb="FFFF0000"/>
      </font>
    </dxf>
    <dxf>
      <font>
        <color rgb="FF0070C0"/>
      </font>
    </dxf>
  </dxfs>
  <tableStyles count="0" defaultTableStyle="TableStyleMedium2" defaultPivotStyle="PivotStyleLight16"/>
  <colors>
    <mruColors>
      <color rgb="FFDBF1C1"/>
      <color rgb="FF7F7F7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업종별시세!$C$1</c:f>
              <c:strCache>
                <c:ptCount val="1"/>
                <c:pt idx="0">
                  <c:v>전일대비</c:v>
                </c:pt>
              </c:strCache>
            </c:strRef>
          </c:tx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업종별시세!$A$2:$A$28</c:f>
              <c:strCache>
                <c:ptCount val="27"/>
                <c:pt idx="0">
                  <c:v>손해보험</c:v>
                </c:pt>
                <c:pt idx="1">
                  <c:v>생명보험</c:v>
                </c:pt>
                <c:pt idx="2">
                  <c:v>양방향미디어와서비스</c:v>
                </c:pt>
                <c:pt idx="3">
                  <c:v>담배</c:v>
                </c:pt>
                <c:pt idx="4">
                  <c:v>소프트웨어</c:v>
                </c:pt>
                <c:pt idx="5">
                  <c:v>IT서비스</c:v>
                </c:pt>
                <c:pt idx="6">
                  <c:v>게임엔터테인먼트</c:v>
                </c:pt>
                <c:pt idx="7">
                  <c:v>항공화물운송과물류</c:v>
                </c:pt>
                <c:pt idx="8">
                  <c:v>건강관리업체및서비스</c:v>
                </c:pt>
                <c:pt idx="9">
                  <c:v>증권</c:v>
                </c:pt>
                <c:pt idx="10">
                  <c:v>은행</c:v>
                </c:pt>
                <c:pt idx="11">
                  <c:v>카드</c:v>
                </c:pt>
                <c:pt idx="12">
                  <c:v>다각화된통신서비스</c:v>
                </c:pt>
                <c:pt idx="13">
                  <c:v>디스플레이패널</c:v>
                </c:pt>
                <c:pt idx="14">
                  <c:v>해운사</c:v>
                </c:pt>
                <c:pt idx="15">
                  <c:v>사무용전자제품</c:v>
                </c:pt>
                <c:pt idx="16">
                  <c:v>판매업체</c:v>
                </c:pt>
                <c:pt idx="17">
                  <c:v>생물공학</c:v>
                </c:pt>
                <c:pt idx="18">
                  <c:v>화장품</c:v>
                </c:pt>
                <c:pt idx="19">
                  <c:v>조선</c:v>
                </c:pt>
                <c:pt idx="20">
                  <c:v>출판</c:v>
                </c:pt>
                <c:pt idx="21">
                  <c:v>무선통신서비스</c:v>
                </c:pt>
                <c:pt idx="22">
                  <c:v>항공사</c:v>
                </c:pt>
                <c:pt idx="23">
                  <c:v>음료</c:v>
                </c:pt>
                <c:pt idx="24">
                  <c:v>광고</c:v>
                </c:pt>
                <c:pt idx="25">
                  <c:v>자동차부품</c:v>
                </c:pt>
                <c:pt idx="26">
                  <c:v>기계</c:v>
                </c:pt>
              </c:strCache>
            </c:strRef>
          </c:cat>
          <c:val>
            <c:numRef>
              <c:f>업종별시세!$C$2:$C$28</c:f>
              <c:numCache>
                <c:formatCode>0.00%</c:formatCode>
                <c:ptCount val="27"/>
                <c:pt idx="0">
                  <c:v>8.5300000000000001E-2</c:v>
                </c:pt>
                <c:pt idx="1">
                  <c:v>7.9399999999999998E-2</c:v>
                </c:pt>
                <c:pt idx="2">
                  <c:v>6.2600000000000003E-2</c:v>
                </c:pt>
                <c:pt idx="3">
                  <c:v>4.4400000000000002E-2</c:v>
                </c:pt>
                <c:pt idx="4">
                  <c:v>4.3900000000000002E-2</c:v>
                </c:pt>
                <c:pt idx="5">
                  <c:v>3.3799999999999997E-2</c:v>
                </c:pt>
                <c:pt idx="6">
                  <c:v>3.3700000000000001E-2</c:v>
                </c:pt>
                <c:pt idx="7">
                  <c:v>2.9000000000000001E-2</c:v>
                </c:pt>
                <c:pt idx="8">
                  <c:v>2.64E-2</c:v>
                </c:pt>
                <c:pt idx="9">
                  <c:v>2.5899999999999999E-2</c:v>
                </c:pt>
                <c:pt idx="10">
                  <c:v>2.58E-2</c:v>
                </c:pt>
                <c:pt idx="11">
                  <c:v>2.5600000000000001E-2</c:v>
                </c:pt>
                <c:pt idx="12">
                  <c:v>2.1100000000000001E-2</c:v>
                </c:pt>
                <c:pt idx="13">
                  <c:v>2.01E-2</c:v>
                </c:pt>
                <c:pt idx="14">
                  <c:v>1.8499999999999999E-2</c:v>
                </c:pt>
                <c:pt idx="15">
                  <c:v>1.84E-2</c:v>
                </c:pt>
                <c:pt idx="16">
                  <c:v>1.38E-2</c:v>
                </c:pt>
                <c:pt idx="17">
                  <c:v>1.34E-2</c:v>
                </c:pt>
                <c:pt idx="18">
                  <c:v>1.3299999999999999E-2</c:v>
                </c:pt>
                <c:pt idx="19">
                  <c:v>1.2E-2</c:v>
                </c:pt>
                <c:pt idx="20">
                  <c:v>1.15E-2</c:v>
                </c:pt>
                <c:pt idx="21">
                  <c:v>1.0500000000000001E-2</c:v>
                </c:pt>
                <c:pt idx="22">
                  <c:v>1.0200000000000001E-2</c:v>
                </c:pt>
                <c:pt idx="23">
                  <c:v>9.1000000000000004E-3</c:v>
                </c:pt>
                <c:pt idx="24">
                  <c:v>8.2000000000000007E-3</c:v>
                </c:pt>
                <c:pt idx="25">
                  <c:v>7.6E-3</c:v>
                </c:pt>
                <c:pt idx="26">
                  <c:v>7.1999999999999998E-3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DB-4F76-9EAC-95266BCD9BAB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1"/>
          <c:showBubbleSize val="0"/>
        </c:dLbls>
        <c:gapWidth val="355"/>
        <c:overlap val="-70"/>
        <c:axId val="1797666896"/>
        <c:axId val="1797663536"/>
      </c:barChart>
      <c:catAx>
        <c:axId val="179766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3536"/>
        <c:crosses val="autoZero"/>
        <c:auto val="1"/>
        <c:lblAlgn val="ctr"/>
        <c:lblOffset val="100"/>
        <c:noMultiLvlLbl val="0"/>
      </c:catAx>
      <c:valAx>
        <c:axId val="17976635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6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path path="circle">
        <a:fillToRect t="100000" r="100000"/>
      </a:path>
      <a:tileRect l="-100000" b="-10000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chart" Target="../charts/chart1.xml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25550</xdr:colOff>
      <xdr:row>27</xdr:row>
      <xdr:rowOff>68580</xdr:rowOff>
    </xdr:from>
    <xdr:to>
      <xdr:col>9</xdr:col>
      <xdr:colOff>4483</xdr:colOff>
      <xdr:row>48</xdr:row>
      <xdr:rowOff>9525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51ADE37-E0DF-40A1-BAF2-EDEA6EB78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12700</xdr:colOff>
      <xdr:row>3</xdr:row>
      <xdr:rowOff>25400</xdr:rowOff>
    </xdr:from>
    <xdr:to>
      <xdr:col>2</xdr:col>
      <xdr:colOff>981075</xdr:colOff>
      <xdr:row>7</xdr:row>
      <xdr:rowOff>209550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2A080B6-C06F-43D9-9561-5E1EC7C569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</xdr:row>
      <xdr:rowOff>25400</xdr:rowOff>
    </xdr:from>
    <xdr:to>
      <xdr:col>5</xdr:col>
      <xdr:colOff>981075</xdr:colOff>
      <xdr:row>7</xdr:row>
      <xdr:rowOff>209550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4AE9727-9E98-4381-910E-A13F34EAE7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3</xdr:row>
      <xdr:rowOff>25400</xdr:rowOff>
    </xdr:from>
    <xdr:to>
      <xdr:col>8</xdr:col>
      <xdr:colOff>981075</xdr:colOff>
      <xdr:row>7</xdr:row>
      <xdr:rowOff>209550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7D41B56-52B3-49B4-BB1D-70649CCCCF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9</xdr:row>
      <xdr:rowOff>25400</xdr:rowOff>
    </xdr:from>
    <xdr:to>
      <xdr:col>2</xdr:col>
      <xdr:colOff>981075</xdr:colOff>
      <xdr:row>14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3A2B14E-2329-455C-9C72-6C791B2300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9</xdr:row>
      <xdr:rowOff>25400</xdr:rowOff>
    </xdr:from>
    <xdr:to>
      <xdr:col>5</xdr:col>
      <xdr:colOff>981075</xdr:colOff>
      <xdr:row>14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15439B7-D51F-4243-AE8B-406A8017A2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9</xdr:row>
      <xdr:rowOff>25400</xdr:rowOff>
    </xdr:from>
    <xdr:to>
      <xdr:col>8</xdr:col>
      <xdr:colOff>981075</xdr:colOff>
      <xdr:row>14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D8A20B8-3604-4AAE-B9EE-0E5C56A641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15</xdr:row>
      <xdr:rowOff>25400</xdr:rowOff>
    </xdr:from>
    <xdr:to>
      <xdr:col>2</xdr:col>
      <xdr:colOff>981075</xdr:colOff>
      <xdr:row>19</xdr:row>
      <xdr:rowOff>209550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2795423-CAE4-44D5-9594-96D6035F5C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15</xdr:row>
      <xdr:rowOff>25400</xdr:rowOff>
    </xdr:from>
    <xdr:to>
      <xdr:col>5</xdr:col>
      <xdr:colOff>981075</xdr:colOff>
      <xdr:row>19</xdr:row>
      <xdr:rowOff>209550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E44A1EDA-AEE4-4E2F-BD0A-DC73CA433C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15</xdr:row>
      <xdr:rowOff>25400</xdr:rowOff>
    </xdr:from>
    <xdr:to>
      <xdr:col>8</xdr:col>
      <xdr:colOff>981075</xdr:colOff>
      <xdr:row>19</xdr:row>
      <xdr:rowOff>209550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EC9B317D-3BF1-4996-92ED-07348F4B0C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21</xdr:row>
      <xdr:rowOff>25400</xdr:rowOff>
    </xdr:from>
    <xdr:to>
      <xdr:col>2</xdr:col>
      <xdr:colOff>981075</xdr:colOff>
      <xdr:row>25</xdr:row>
      <xdr:rowOff>209550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4B4AE6E-60A9-4FD6-A567-4BAFEB83EB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45497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21</xdr:row>
      <xdr:rowOff>25400</xdr:rowOff>
    </xdr:from>
    <xdr:to>
      <xdr:col>5</xdr:col>
      <xdr:colOff>981075</xdr:colOff>
      <xdr:row>25</xdr:row>
      <xdr:rowOff>209550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64AED96E-374A-40AF-8604-969BEC1824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45497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21</xdr:row>
      <xdr:rowOff>25400</xdr:rowOff>
    </xdr:from>
    <xdr:to>
      <xdr:col>8</xdr:col>
      <xdr:colOff>981075</xdr:colOff>
      <xdr:row>25</xdr:row>
      <xdr:rowOff>209550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E4E293C7-0A6C-440D-B12E-DC1A21D590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4549775"/>
          <a:ext cx="1968500" cy="1041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image" Target="../media/image1.png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70B-7B14-4940-8056-14B1A3EDCD13}">
  <sheetPr codeName="Sheet3"/>
  <dimension ref="A1:AG51"/>
  <sheetViews>
    <sheetView showGridLines="0" tabSelected="1" topLeftCell="B1" zoomScaleNormal="100" workbookViewId="0">
      <selection activeCell="AC4" sqref="AC4:AF4"/>
    </sheetView>
  </sheetViews>
  <sheetFormatPr defaultRowHeight="16.5" x14ac:dyDescent="0.3"/>
  <cols>
    <col min="1" max="1" width="4.125" style="36" customWidth="1"/>
    <col min="2" max="3" width="13.125" style="36" customWidth="1"/>
    <col min="4" max="4" width="3.625" style="36" customWidth="1"/>
    <col min="5" max="6" width="13.125" style="36" customWidth="1"/>
    <col min="7" max="7" width="3.625" style="36" customWidth="1"/>
    <col min="8" max="9" width="13.125" style="36" customWidth="1"/>
    <col min="10" max="10" width="4.125" style="36" customWidth="1"/>
    <col min="11" max="11" width="4.75" style="36" customWidth="1"/>
    <col min="12" max="12" width="9" style="36"/>
    <col min="13" max="13" width="11.25" style="36" customWidth="1"/>
    <col min="14" max="14" width="31.25" style="36" customWidth="1"/>
    <col min="15" max="17" width="7.75" style="36" customWidth="1"/>
    <col min="18" max="25" width="8.75" style="36" hidden="1" customWidth="1"/>
    <col min="26" max="26" width="6.875" style="36" customWidth="1"/>
    <col min="27" max="27" width="4.125" style="36" customWidth="1"/>
    <col min="28" max="28" width="14.625" style="36" customWidth="1"/>
    <col min="29" max="30" width="4.75" style="36" customWidth="1"/>
    <col min="31" max="31" width="9" style="36"/>
    <col min="32" max="32" width="12.875" style="36" bestFit="1" customWidth="1"/>
    <col min="33" max="33" width="4.125" style="36" customWidth="1"/>
    <col min="34" max="16384" width="9" style="36"/>
  </cols>
  <sheetData>
    <row r="1" spans="2:32" x14ac:dyDescent="0.3">
      <c r="Z1" s="37"/>
    </row>
    <row r="2" spans="2:32" ht="17.25" thickBot="1" x14ac:dyDescent="0.35"/>
    <row r="3" spans="2:32" ht="17.25" thickBot="1" x14ac:dyDescent="0.35">
      <c r="B3" s="77" t="s">
        <v>2</v>
      </c>
      <c r="C3" s="77"/>
      <c r="E3" s="77" t="s">
        <v>27</v>
      </c>
      <c r="F3" s="77"/>
      <c r="H3" s="77" t="s">
        <v>28</v>
      </c>
      <c r="I3" s="77"/>
      <c r="K3" s="79" t="s">
        <v>29</v>
      </c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  <c r="Y3" s="79"/>
      <c r="Z3" s="79"/>
      <c r="AB3" s="79" t="s">
        <v>30</v>
      </c>
      <c r="AC3" s="79"/>
      <c r="AD3" s="79"/>
      <c r="AE3" s="79"/>
      <c r="AF3" s="79"/>
    </row>
    <row r="4" spans="2:32" ht="18" customHeight="1" thickBot="1" x14ac:dyDescent="0.35">
      <c r="D4" s="39"/>
      <c r="K4" s="40" t="s">
        <v>8</v>
      </c>
      <c r="L4" s="40" t="s">
        <v>1</v>
      </c>
      <c r="M4" s="40" t="s">
        <v>75</v>
      </c>
      <c r="N4" s="40" t="s">
        <v>4</v>
      </c>
      <c r="O4" s="33" t="s">
        <v>17</v>
      </c>
      <c r="P4" s="33" t="s">
        <v>18</v>
      </c>
      <c r="Q4" s="33" t="s">
        <v>19</v>
      </c>
      <c r="R4" s="33" t="s">
        <v>20</v>
      </c>
      <c r="S4" s="33" t="s">
        <v>0</v>
      </c>
      <c r="T4" s="33" t="s">
        <v>21</v>
      </c>
      <c r="U4" s="33" t="s">
        <v>22</v>
      </c>
      <c r="V4" s="33" t="s">
        <v>23</v>
      </c>
      <c r="W4" s="33" t="s">
        <v>24</v>
      </c>
      <c r="X4" s="33" t="s">
        <v>25</v>
      </c>
      <c r="Y4" s="33" t="s">
        <v>37</v>
      </c>
      <c r="Z4" s="40" t="s">
        <v>5</v>
      </c>
      <c r="AB4" s="35" t="s">
        <v>4</v>
      </c>
      <c r="AC4" s="78" t="str">
        <f>N5</f>
        <v>진양화학</v>
      </c>
      <c r="AD4" s="78"/>
      <c r="AE4" s="78"/>
      <c r="AF4" s="78"/>
    </row>
    <row r="5" spans="2:32" x14ac:dyDescent="0.3">
      <c r="K5" s="41">
        <v>1</v>
      </c>
      <c r="L5" s="81" t="s">
        <v>2</v>
      </c>
      <c r="M5" s="41" t="str">
        <f>IFERROR(RIGHT(KOSPI!C2,6),"")</f>
        <v>051630</v>
      </c>
      <c r="N5" s="42" t="str">
        <f>IFERROR(KOSPI!B2,"")</f>
        <v>진양화학</v>
      </c>
      <c r="O5" s="72">
        <f>IFERROR(KOSPI!D2,"")</f>
        <v>4655</v>
      </c>
      <c r="P5" s="73" t="str">
        <f>IFERROR(KOSPI!E2,"")</f>
        <v>△ 1,055</v>
      </c>
      <c r="Q5" s="74">
        <f>IF(ISBLANK(KOSPI!F2),"",KOSPI!F2)</f>
        <v>0.29310000000000003</v>
      </c>
      <c r="R5" s="42">
        <f>KOSPI!G2</f>
        <v>4035730</v>
      </c>
      <c r="S5" s="42">
        <f>KOSPI!H2</f>
        <v>987</v>
      </c>
      <c r="T5" s="42">
        <f>KOSPI!I2</f>
        <v>-21</v>
      </c>
      <c r="U5" s="42">
        <f>KOSPI!J2</f>
        <v>0.5</v>
      </c>
      <c r="V5" s="42">
        <f>KOSPI!K2</f>
        <v>-20.69</v>
      </c>
      <c r="W5" s="42">
        <f>KOSPI!L2</f>
        <v>-6.45</v>
      </c>
      <c r="X5" s="42">
        <f>KOSPI!M2</f>
        <v>2.72</v>
      </c>
      <c r="Y5" s="42" t="str">
        <f>IFERROR(IF(VLOOKUP(N15, 종목별전자공시!C:C, 2, FALSE)="전자공시", VLOOKUP(N15, 종목별전자공시!C:C, 1, FALSE), "일치 없음"), "결과 없음")</f>
        <v>결과 없음</v>
      </c>
      <c r="Z5" s="43" t="str">
        <f>IF(ISBLANK(KOSPI!C2),"",HYPERLINK(KOSPI!C2, "▶"))</f>
        <v>▶</v>
      </c>
      <c r="AB5" s="44" t="s">
        <v>43</v>
      </c>
      <c r="AC5" s="44"/>
      <c r="AD5" s="44"/>
      <c r="AE5" s="45"/>
      <c r="AF5" s="46">
        <f>IFERROR(VLOOKUP($AC$4,$N$5:$Y$24,2,0),"")</f>
        <v>4655</v>
      </c>
    </row>
    <row r="6" spans="2:32" x14ac:dyDescent="0.3">
      <c r="K6" s="47">
        <v>2</v>
      </c>
      <c r="L6" s="81"/>
      <c r="M6" s="41" t="str">
        <f>IFERROR(RIGHT(KOSPI!C3,6),"")</f>
        <v>010100</v>
      </c>
      <c r="N6" s="42" t="str">
        <f>IFERROR(KOSPI!B3,"")</f>
        <v>한국무브넥스</v>
      </c>
      <c r="O6" s="72">
        <f>IFERROR(KOSPI!D3,"")</f>
        <v>5990</v>
      </c>
      <c r="P6" s="73" t="str">
        <f>IFERROR(KOSPI!E3,"")</f>
        <v>△ 1,130</v>
      </c>
      <c r="Q6" s="74">
        <f>IF(ISBLANK(KOSPI!F3),"",KOSPI!F3)</f>
        <v>0.23250000000000001</v>
      </c>
      <c r="R6" s="42">
        <f>KOSPI!G3</f>
        <v>26656028</v>
      </c>
      <c r="S6" s="42">
        <f>KOSPI!H3</f>
        <v>1824</v>
      </c>
      <c r="T6" s="42">
        <f>KOSPI!I3</f>
        <v>593</v>
      </c>
      <c r="U6" s="42">
        <f>KOSPI!J3</f>
        <v>1.87</v>
      </c>
      <c r="V6" s="42">
        <f>KOSPI!K3</f>
        <v>4.88</v>
      </c>
      <c r="W6" s="42">
        <f>KOSPI!L3</f>
        <v>15.26</v>
      </c>
      <c r="X6" s="42">
        <f>KOSPI!M3</f>
        <v>0.51</v>
      </c>
      <c r="Y6" s="42" t="str">
        <f>IFERROR(IF(VLOOKUP(N16, 종목별전자공시!C:C, 2, FALSE)="전자공시", VLOOKUP(N16, 종목별전자공시!C:C, 1, FALSE), "일치 없음"), "결과 없음")</f>
        <v>결과 없음</v>
      </c>
      <c r="Z6" s="43" t="str">
        <f>IF(ISBLANK(KOSPI!C3),"",HYPERLINK(KOSPI!C3, "▶"))</f>
        <v>▶</v>
      </c>
      <c r="AB6" s="44" t="s">
        <v>18</v>
      </c>
      <c r="AC6" s="44"/>
      <c r="AD6" s="44"/>
      <c r="AE6" s="48"/>
      <c r="AF6" s="49" t="str">
        <f>IFERROR(VLOOKUP($AC$4,$N$5:$Y$24,3,0),"")</f>
        <v>△ 1,055</v>
      </c>
    </row>
    <row r="7" spans="2:32" x14ac:dyDescent="0.3">
      <c r="K7" s="47">
        <v>3</v>
      </c>
      <c r="L7" s="81"/>
      <c r="M7" s="41" t="str">
        <f>IFERROR(RIGHT(KOSPI!C4,6),"")</f>
        <v>003780</v>
      </c>
      <c r="N7" s="42" t="str">
        <f>IFERROR(KOSPI!B4,"")</f>
        <v>진양산업</v>
      </c>
      <c r="O7" s="72">
        <f>IFERROR(KOSPI!D4,"")</f>
        <v>11280</v>
      </c>
      <c r="P7" s="73" t="str">
        <f>IFERROR(KOSPI!E4,"")</f>
        <v>△ 2,000</v>
      </c>
      <c r="Q7" s="74">
        <f>IF(ISBLANK(KOSPI!F4),"",KOSPI!F4)</f>
        <v>0.2155</v>
      </c>
      <c r="R7" s="42">
        <f>KOSPI!G4</f>
        <v>7576915</v>
      </c>
      <c r="S7" s="42">
        <f>KOSPI!H4</f>
        <v>1466</v>
      </c>
      <c r="T7" s="42">
        <f>KOSPI!I4</f>
        <v>76</v>
      </c>
      <c r="U7" s="42">
        <f>KOSPI!J4</f>
        <v>1.64</v>
      </c>
      <c r="V7" s="42">
        <f>KOSPI!K4</f>
        <v>13.1</v>
      </c>
      <c r="W7" s="42">
        <f>KOSPI!L4</f>
        <v>15.7</v>
      </c>
      <c r="X7" s="42">
        <f>KOSPI!M4</f>
        <v>2.35</v>
      </c>
      <c r="Y7" s="42" t="str">
        <f>IFERROR(IF(VLOOKUP(N17, 종목별전자공시!C:C, 2, FALSE)="전자공시", VLOOKUP(N17, 종목별전자공시!C:C, 1, FALSE), "일치 없음"), "결과 없음")</f>
        <v>결과 없음</v>
      </c>
      <c r="Z7" s="43" t="str">
        <f>IF(ISBLANK(KOSPI!C4),"",HYPERLINK(KOSPI!C4, "▶"))</f>
        <v>▶</v>
      </c>
      <c r="AB7" s="44" t="s">
        <v>19</v>
      </c>
      <c r="AC7" s="44"/>
      <c r="AD7" s="44"/>
      <c r="AE7" s="48"/>
      <c r="AF7" s="50">
        <f>IFERROR(VLOOKUP($AC$4,$N$5:$Y$24,4,0),"")</f>
        <v>0.29310000000000003</v>
      </c>
    </row>
    <row r="8" spans="2:32" ht="17.25" thickBot="1" x14ac:dyDescent="0.35">
      <c r="K8" s="47">
        <v>4</v>
      </c>
      <c r="L8" s="81"/>
      <c r="M8" s="41" t="str">
        <f>IFERROR(RIGHT(KOSPI!C5,6),"")</f>
        <v>005420</v>
      </c>
      <c r="N8" s="42" t="str">
        <f>IFERROR(KOSPI!B5,"")</f>
        <v>코스모화학</v>
      </c>
      <c r="O8" s="72">
        <f>IFERROR(KOSPI!D5,"")</f>
        <v>20200</v>
      </c>
      <c r="P8" s="73" t="str">
        <f>IFERROR(KOSPI!E5,"")</f>
        <v>△ 2,840</v>
      </c>
      <c r="Q8" s="74">
        <f>IF(ISBLANK(KOSPI!F5),"",KOSPI!F5)</f>
        <v>0.1636</v>
      </c>
      <c r="R8" s="42">
        <f>KOSPI!G5</f>
        <v>1224297</v>
      </c>
      <c r="S8" s="42">
        <f>KOSPI!H5</f>
        <v>7758</v>
      </c>
      <c r="T8" s="42">
        <f>KOSPI!I5</f>
        <v>30</v>
      </c>
      <c r="U8" s="42">
        <f>KOSPI!J5</f>
        <v>7.34</v>
      </c>
      <c r="V8" s="42">
        <f>KOSPI!K5</f>
        <v>-25.8</v>
      </c>
      <c r="W8" s="42">
        <f>KOSPI!L5</f>
        <v>-10.55</v>
      </c>
      <c r="X8" s="42">
        <f>KOSPI!M5</f>
        <v>2.79</v>
      </c>
      <c r="Y8" s="42" t="str">
        <f>IFERROR(IF(VLOOKUP(N18, 종목별전자공시!C:C, 2, FALSE)="전자공시", VLOOKUP(N18, 종목별전자공시!C:C, 1, FALSE), "일치 없음"), "결과 없음")</f>
        <v>결과 없음</v>
      </c>
      <c r="Z8" s="43" t="str">
        <f>IF(ISBLANK(KOSPI!C5),"",HYPERLINK(KOSPI!C5, "▶"))</f>
        <v>▶</v>
      </c>
      <c r="AB8" s="44" t="s">
        <v>20</v>
      </c>
      <c r="AC8" s="44"/>
      <c r="AD8" s="44"/>
      <c r="AE8" s="48"/>
      <c r="AF8" s="46">
        <f>IFERROR(VLOOKUP($AC$4,$N$5:$Y$24,5,0),"")</f>
        <v>4035730</v>
      </c>
    </row>
    <row r="9" spans="2:32" ht="17.25" thickBot="1" x14ac:dyDescent="0.35">
      <c r="B9" s="77" t="s">
        <v>9</v>
      </c>
      <c r="C9" s="77"/>
      <c r="E9" s="77" t="s">
        <v>10</v>
      </c>
      <c r="F9" s="77"/>
      <c r="H9" s="77" t="s">
        <v>11</v>
      </c>
      <c r="I9" s="77"/>
      <c r="K9" s="47">
        <v>5</v>
      </c>
      <c r="L9" s="81"/>
      <c r="M9" s="41" t="str">
        <f>IFERROR(RIGHT(KOSPI!C6,6),"")</f>
        <v>000810</v>
      </c>
      <c r="N9" s="42" t="str">
        <f>IFERROR(KOSPI!B6,"")</f>
        <v>삼성화재</v>
      </c>
      <c r="O9" s="72">
        <f>IFERROR(KOSPI!D6,"")</f>
        <v>381500</v>
      </c>
      <c r="P9" s="73" t="str">
        <f>IFERROR(KOSPI!E6,"")</f>
        <v>△ 40,000</v>
      </c>
      <c r="Q9" s="74">
        <f>IF(ISBLANK(KOSPI!F6),"",KOSPI!F6)</f>
        <v>0.1171</v>
      </c>
      <c r="R9" s="42">
        <f>KOSPI!G6</f>
        <v>261286</v>
      </c>
      <c r="S9" s="42">
        <f>KOSPI!H6</f>
        <v>180735</v>
      </c>
      <c r="T9" s="42">
        <f>KOSPI!I6</f>
        <v>23573</v>
      </c>
      <c r="U9" s="42">
        <f>KOSPI!J6</f>
        <v>53.67</v>
      </c>
      <c r="V9" s="42">
        <f>KOSPI!K6</f>
        <v>9.4499999999999993</v>
      </c>
      <c r="W9" s="42">
        <f>KOSPI!L6</f>
        <v>12.73</v>
      </c>
      <c r="X9" s="42">
        <f>KOSPI!M6</f>
        <v>1</v>
      </c>
      <c r="Y9" s="42" t="str">
        <f>IFERROR(IF(VLOOKUP(N19, 종목별전자공시!C:C, 2, FALSE)="전자공시", VLOOKUP(N19, 종목별전자공시!C:C, 1, FALSE), "일치 없음"), "결과 없음")</f>
        <v>결과 없음</v>
      </c>
      <c r="Z9" s="43" t="str">
        <f>IF(ISBLANK(KOSPI!C6),"",HYPERLINK(KOSPI!C6, "▶"))</f>
        <v>▶</v>
      </c>
      <c r="AB9" s="44" t="s">
        <v>44</v>
      </c>
      <c r="AC9" s="44"/>
      <c r="AD9" s="44"/>
      <c r="AE9" s="48"/>
      <c r="AF9" s="46">
        <f>IFERROR(VLOOKUP($AC$4,$N$5:$Y$24,6,0),"")</f>
        <v>987</v>
      </c>
    </row>
    <row r="10" spans="2:32" x14ac:dyDescent="0.3">
      <c r="B10" s="51"/>
      <c r="C10" s="52"/>
      <c r="E10" s="53"/>
      <c r="F10" s="54"/>
      <c r="K10" s="47">
        <v>6</v>
      </c>
      <c r="L10" s="81"/>
      <c r="M10" s="41" t="str">
        <f>IFERROR(RIGHT(KOSPI!C7,6),"")</f>
        <v>010770</v>
      </c>
      <c r="N10" s="42" t="str">
        <f>IFERROR(KOSPI!B7,"")</f>
        <v>평화홀딩스</v>
      </c>
      <c r="O10" s="72">
        <f>IFERROR(KOSPI!D7,"")</f>
        <v>4010</v>
      </c>
      <c r="P10" s="73" t="str">
        <f>IFERROR(KOSPI!E7,"")</f>
        <v>△ 420</v>
      </c>
      <c r="Q10" s="74">
        <f>IF(ISBLANK(KOSPI!F7),"",KOSPI!F7)</f>
        <v>0.11700000000000001</v>
      </c>
      <c r="R10" s="42">
        <f>KOSPI!G7</f>
        <v>4568641</v>
      </c>
      <c r="S10" s="42">
        <f>KOSPI!H7</f>
        <v>586</v>
      </c>
      <c r="T10" s="42">
        <f>KOSPI!I7</f>
        <v>168</v>
      </c>
      <c r="U10" s="42">
        <f>KOSPI!J7</f>
        <v>14.89</v>
      </c>
      <c r="V10" s="42">
        <f>KOSPI!K7</f>
        <v>-6.76</v>
      </c>
      <c r="W10" s="42">
        <f>KOSPI!L7</f>
        <v>8</v>
      </c>
      <c r="X10" s="42">
        <f>KOSPI!M7</f>
        <v>0.56999999999999995</v>
      </c>
      <c r="Y10" s="42" t="str">
        <f>IFERROR(IF(VLOOKUP(N20, 종목별전자공시!C:C, 2, FALSE)="전자공시", VLOOKUP(N20, 종목별전자공시!C:C, 1, FALSE), "일치 없음"), "결과 없음")</f>
        <v>결과 없음</v>
      </c>
      <c r="Z10" s="43" t="str">
        <f>IF(ISBLANK(KOSPI!C7),"",HYPERLINK(KOSPI!C7, "▶"))</f>
        <v>▶</v>
      </c>
      <c r="AB10" s="44" t="s">
        <v>47</v>
      </c>
      <c r="AC10" s="44"/>
      <c r="AD10" s="44"/>
      <c r="AE10" s="48"/>
      <c r="AF10" s="55">
        <f>IFERROR(VLOOKUP($AC$4,$N$5:$Y$24,7,0),"")</f>
        <v>-21</v>
      </c>
    </row>
    <row r="11" spans="2:32" ht="17.45" customHeight="1" x14ac:dyDescent="0.3">
      <c r="K11" s="47">
        <v>7</v>
      </c>
      <c r="L11" s="81"/>
      <c r="M11" s="41" t="str">
        <f>IFERROR(RIGHT(KOSPI!C8,6),"")</f>
        <v>010640</v>
      </c>
      <c r="N11" s="42" t="str">
        <f>IFERROR(KOSPI!B8,"")</f>
        <v>진양폴리</v>
      </c>
      <c r="O11" s="72">
        <f>IFERROR(KOSPI!D8,"")</f>
        <v>7480</v>
      </c>
      <c r="P11" s="73" t="str">
        <f>IFERROR(KOSPI!E8,"")</f>
        <v>△ 670</v>
      </c>
      <c r="Q11" s="74">
        <f>IF(ISBLANK(KOSPI!F8),"",KOSPI!F8)</f>
        <v>9.8400000000000001E-2</v>
      </c>
      <c r="R11" s="42">
        <f>KOSPI!G8</f>
        <v>2505585</v>
      </c>
      <c r="S11" s="42">
        <f>KOSPI!H8</f>
        <v>748</v>
      </c>
      <c r="T11" s="42">
        <f>KOSPI!I8</f>
        <v>40</v>
      </c>
      <c r="U11" s="42">
        <f>KOSPI!J8</f>
        <v>1.63</v>
      </c>
      <c r="V11" s="42">
        <f>KOSPI!K8</f>
        <v>20.22</v>
      </c>
      <c r="W11" s="42">
        <f>KOSPI!L8</f>
        <v>11.64</v>
      </c>
      <c r="X11" s="42">
        <f>KOSPI!M8</f>
        <v>2.2999999999999998</v>
      </c>
      <c r="Y11" s="42" t="str">
        <f>IFERROR(IF(VLOOKUP(N21, 종목별전자공시!C:C, 2, FALSE)="전자공시", VLOOKUP(N21, 종목별전자공시!C:C, 1, FALSE), "일치 없음"), "결과 없음")</f>
        <v>결과 없음</v>
      </c>
      <c r="Z11" s="43" t="str">
        <f>IF(ISBLANK(KOSPI!C8),"",HYPERLINK(KOSPI!C8, "▶"))</f>
        <v>▶</v>
      </c>
      <c r="AB11" s="44" t="s">
        <v>50</v>
      </c>
      <c r="AC11" s="44"/>
      <c r="AD11" s="44"/>
      <c r="AE11" s="48"/>
      <c r="AF11" s="55">
        <f>IFERROR(VLOOKUP($AC$4,$N$5:$Y$24,8,0),"")</f>
        <v>0.5</v>
      </c>
    </row>
    <row r="12" spans="2:32" x14ac:dyDescent="0.3">
      <c r="K12" s="47">
        <v>8</v>
      </c>
      <c r="L12" s="81"/>
      <c r="M12" s="41" t="str">
        <f>IFERROR(RIGHT(KOSPI!C9,6),"")</f>
        <v>032830</v>
      </c>
      <c r="N12" s="42" t="str">
        <f>IFERROR(KOSPI!B9,"")</f>
        <v>삼성생명</v>
      </c>
      <c r="O12" s="72">
        <f>IFERROR(KOSPI!D9,"")</f>
        <v>89100</v>
      </c>
      <c r="P12" s="73" t="str">
        <f>IFERROR(KOSPI!E9,"")</f>
        <v>△ 7,900</v>
      </c>
      <c r="Q12" s="74">
        <f>IF(ISBLANK(KOSPI!F9),"",KOSPI!F9)</f>
        <v>9.7299999999999998E-2</v>
      </c>
      <c r="R12" s="42">
        <f>KOSPI!G9</f>
        <v>629692</v>
      </c>
      <c r="S12" s="42">
        <f>KOSPI!H9</f>
        <v>178200</v>
      </c>
      <c r="T12" s="42">
        <f>KOSPI!I9</f>
        <v>23984</v>
      </c>
      <c r="U12" s="42">
        <f>KOSPI!J9</f>
        <v>21.73</v>
      </c>
      <c r="V12" s="42">
        <f>KOSPI!K9</f>
        <v>7.16</v>
      </c>
      <c r="W12" s="42">
        <f>KOSPI!L9</f>
        <v>4.95</v>
      </c>
      <c r="X12" s="42">
        <f>KOSPI!M9</f>
        <v>0.48</v>
      </c>
      <c r="Y12" s="42" t="str">
        <f>IFERROR(IF(VLOOKUP(N22, 종목별전자공시!C:C, 2, FALSE)="전자공시", VLOOKUP(N22, 종목별전자공시!C:C, 1, FALSE), "일치 없음"), "결과 없음")</f>
        <v>결과 없음</v>
      </c>
      <c r="Z12" s="43" t="str">
        <f>IF(ISBLANK(KOSPI!C9),"",HYPERLINK(KOSPI!C9, "▶"))</f>
        <v>▶</v>
      </c>
      <c r="AB12" s="44" t="s">
        <v>48</v>
      </c>
      <c r="AC12" s="44"/>
      <c r="AD12" s="44"/>
      <c r="AE12" s="48"/>
      <c r="AF12" s="55">
        <f>IFERROR(VLOOKUP($AC$4,$N$5:$Y$24,9,0),"")</f>
        <v>-20.69</v>
      </c>
    </row>
    <row r="13" spans="2:32" x14ac:dyDescent="0.3">
      <c r="K13" s="47">
        <v>9</v>
      </c>
      <c r="L13" s="81"/>
      <c r="M13" s="41" t="str">
        <f>IFERROR(RIGHT(KOSPI!C10,6),"")</f>
        <v>073240</v>
      </c>
      <c r="N13" s="42" t="str">
        <f>IFERROR(KOSPI!B10,"")</f>
        <v>금호타이어</v>
      </c>
      <c r="O13" s="72">
        <f>IFERROR(KOSPI!D10,"")</f>
        <v>5250</v>
      </c>
      <c r="P13" s="73" t="str">
        <f>IFERROR(KOSPI!E10,"")</f>
        <v>△ 430</v>
      </c>
      <c r="Q13" s="74">
        <f>IF(ISBLANK(KOSPI!F10),"",KOSPI!F10)</f>
        <v>8.9200000000000002E-2</v>
      </c>
      <c r="R13" s="42">
        <f>KOSPI!G10</f>
        <v>3388394</v>
      </c>
      <c r="S13" s="42">
        <f>KOSPI!H10</f>
        <v>15081</v>
      </c>
      <c r="T13" s="42">
        <f>KOSPI!I10</f>
        <v>4110</v>
      </c>
      <c r="U13" s="42">
        <f>KOSPI!J10</f>
        <v>8.64</v>
      </c>
      <c r="V13" s="42">
        <f>KOSPI!K10</f>
        <v>4.49</v>
      </c>
      <c r="W13" s="42">
        <f>KOSPI!L10</f>
        <v>13.2</v>
      </c>
      <c r="X13" s="42">
        <f>KOSPI!M10</f>
        <v>0.99</v>
      </c>
      <c r="Y13" s="42" t="str">
        <f>IFERROR(IF(VLOOKUP(N23, 종목별전자공시!C:C, 2, FALSE)="전자공시", VLOOKUP(N23, 종목별전자공시!C:C, 1, FALSE), "일치 없음"), "결과 없음")</f>
        <v>결과 없음</v>
      </c>
      <c r="Z13" s="43" t="str">
        <f>IF(ISBLANK(KOSPI!C10),"",HYPERLINK(KOSPI!C10, "▶"))</f>
        <v>▶</v>
      </c>
      <c r="AB13" s="44" t="s">
        <v>49</v>
      </c>
      <c r="AC13" s="44"/>
      <c r="AD13" s="44"/>
      <c r="AE13" s="48"/>
      <c r="AF13" s="55">
        <f>IFERROR(VLOOKUP($AC$4,$N$5:$Y$24,10,0),"")</f>
        <v>-6.45</v>
      </c>
    </row>
    <row r="14" spans="2:32" ht="17.25" thickBot="1" x14ac:dyDescent="0.35">
      <c r="K14" s="47">
        <v>10</v>
      </c>
      <c r="L14" s="82"/>
      <c r="M14" s="41" t="str">
        <f>IFERROR(RIGHT(KOSPI!C11,6),"")</f>
        <v>000815</v>
      </c>
      <c r="N14" s="42" t="str">
        <f>IFERROR(KOSPI!B11,"")</f>
        <v>삼성화재우</v>
      </c>
      <c r="O14" s="72">
        <f>IFERROR(KOSPI!D11,"")</f>
        <v>284500</v>
      </c>
      <c r="P14" s="73" t="str">
        <f>IFERROR(KOSPI!E11,"")</f>
        <v>△ 20,500</v>
      </c>
      <c r="Q14" s="74">
        <f>IF(ISBLANK(KOSPI!F11),"",KOSPI!F11)</f>
        <v>7.7700000000000005E-2</v>
      </c>
      <c r="R14" s="42">
        <f>KOSPI!G11</f>
        <v>27545</v>
      </c>
      <c r="S14" s="42">
        <f>KOSPI!H11</f>
        <v>9081</v>
      </c>
      <c r="T14" s="42" t="str">
        <f>KOSPI!I11</f>
        <v>N/A</v>
      </c>
      <c r="U14" s="42">
        <f>KOSPI!J11</f>
        <v>29.12</v>
      </c>
      <c r="V14" s="42">
        <f>KOSPI!K11</f>
        <v>7.05</v>
      </c>
      <c r="W14" s="42" t="str">
        <f>KOSPI!L11</f>
        <v>N/A</v>
      </c>
      <c r="X14" s="42">
        <f>KOSPI!M11</f>
        <v>0.75</v>
      </c>
      <c r="Y14" s="42" t="str">
        <f>IFERROR(IF(VLOOKUP(N24, 종목별전자공시!C:C, 2, FALSE)="전자공시", VLOOKUP(N24, 종목별전자공시!C:C, 1, FALSE), "일치 없음"), "결과 없음")</f>
        <v>결과 없음</v>
      </c>
      <c r="Z14" s="43" t="str">
        <f>IF(ISBLANK(KOSPI!C11),"",HYPERLINK(KOSPI!C11, "▶"))</f>
        <v>▶</v>
      </c>
      <c r="AB14" s="44" t="s">
        <v>51</v>
      </c>
      <c r="AC14" s="44"/>
      <c r="AD14" s="44"/>
      <c r="AE14" s="48"/>
      <c r="AF14" s="55">
        <f>IFERROR(VLOOKUP($AC$4,$N$5:$Y$24,11,0),"")</f>
        <v>2.72</v>
      </c>
    </row>
    <row r="15" spans="2:32" ht="17.25" thickBot="1" x14ac:dyDescent="0.35">
      <c r="B15" s="77" t="s">
        <v>12</v>
      </c>
      <c r="C15" s="77"/>
      <c r="E15" s="77" t="s">
        <v>13</v>
      </c>
      <c r="F15" s="77"/>
      <c r="H15" s="77" t="s">
        <v>14</v>
      </c>
      <c r="I15" s="77"/>
      <c r="K15" s="41">
        <v>1</v>
      </c>
      <c r="L15" s="80" t="s">
        <v>3</v>
      </c>
      <c r="M15" s="47" t="str">
        <f>IFERROR(RIGHT(KOSDAQ!C2,6),"")</f>
        <v>033160</v>
      </c>
      <c r="N15" s="42" t="str">
        <f>IFERROR(KOSDAQ!B2,"")</f>
        <v>엠케이전자</v>
      </c>
      <c r="O15" s="72">
        <f>IFERROR(KOSDAQ!D2,"")</f>
        <v>8890</v>
      </c>
      <c r="P15" s="73" t="str">
        <f>IFERROR(KOSDAQ!E2,"")</f>
        <v>▲ 2,050</v>
      </c>
      <c r="Q15" s="74">
        <f>IF(ISBLANK(KOSDAQ!F2),"",KOSDAQ!F2)</f>
        <v>0.29970000000000002</v>
      </c>
      <c r="R15" s="42">
        <f>KOSDAQ!G7</f>
        <v>1157145</v>
      </c>
      <c r="S15" s="42">
        <f>KOSDAQ!H7</f>
        <v>2918</v>
      </c>
      <c r="T15" s="42">
        <f>KOSDAQ!I7</f>
        <v>-110</v>
      </c>
      <c r="U15" s="42">
        <f>KOSDAQ!J7</f>
        <v>0.18</v>
      </c>
      <c r="V15" s="42">
        <f>KOSDAQ!K7</f>
        <v>-22.7</v>
      </c>
      <c r="W15" s="42">
        <f>KOSDAQ!L7</f>
        <v>-27.31</v>
      </c>
      <c r="X15" s="42">
        <f>KOSDAQ!M7</f>
        <v>16.41</v>
      </c>
      <c r="Y15" s="42" t="str">
        <f>IFERROR(IF(VLOOKUP(N25, 종목별전자공시!C:C, 2, FALSE)="전자공시", VLOOKUP(N25, 종목별전자공시!C:C, 1, FALSE), "일치 없음"), "결과 없음")</f>
        <v>결과 없음</v>
      </c>
      <c r="Z15" s="43" t="str">
        <f>IF(ISBLANK(KOSDAQ!C2),"",HYPERLINK(KOSDAQ!C2, "▶"))</f>
        <v>▶</v>
      </c>
      <c r="AB15" s="83"/>
      <c r="AC15" s="83"/>
      <c r="AD15" s="83"/>
      <c r="AE15" s="48"/>
      <c r="AF15" s="55"/>
    </row>
    <row r="16" spans="2:32" ht="17.25" thickBot="1" x14ac:dyDescent="0.35">
      <c r="K16" s="47">
        <v>2</v>
      </c>
      <c r="L16" s="81"/>
      <c r="M16" s="47" t="str">
        <f>IFERROR(RIGHT(KOSDAQ!C3,6),"")</f>
        <v>032580</v>
      </c>
      <c r="N16" s="42" t="str">
        <f>IFERROR(KOSDAQ!B3,"")</f>
        <v>피델릭스</v>
      </c>
      <c r="O16" s="72">
        <f>IFERROR(KOSDAQ!D3,"")</f>
        <v>1540</v>
      </c>
      <c r="P16" s="73" t="str">
        <f>IFERROR(KOSDAQ!E3,"")</f>
        <v>▲ 355</v>
      </c>
      <c r="Q16" s="74">
        <f>IF(ISBLANK(KOSDAQ!F3),"",KOSDAQ!F3)</f>
        <v>0.29959999999999998</v>
      </c>
      <c r="R16" s="42">
        <f>KOSDAQ!G8</f>
        <v>2869681</v>
      </c>
      <c r="S16" s="42">
        <f>KOSDAQ!H8</f>
        <v>922</v>
      </c>
      <c r="T16" s="42">
        <f>KOSDAQ!I8</f>
        <v>-3</v>
      </c>
      <c r="U16" s="42">
        <f>KOSDAQ!J8</f>
        <v>0.19</v>
      </c>
      <c r="V16" s="42">
        <f>KOSDAQ!K8</f>
        <v>-30.68</v>
      </c>
      <c r="W16" s="42">
        <f>KOSDAQ!L8</f>
        <v>-1.54</v>
      </c>
      <c r="X16" s="42">
        <f>KOSDAQ!M8</f>
        <v>1.58</v>
      </c>
      <c r="Y16" s="42" t="str">
        <f>IFERROR(IF(VLOOKUP(N26, 종목별전자공시!C:C, 2, FALSE)="전자공시", VLOOKUP(N26, 종목별전자공시!C:C, 1, FALSE), "일치 없음"), "결과 없음")</f>
        <v>결과 없음</v>
      </c>
      <c r="Z16" s="43" t="str">
        <f>IF(ISBLANK(KOSDAQ!C3),"",HYPERLINK(KOSDAQ!C3, "▶"))</f>
        <v>▶</v>
      </c>
      <c r="AB16" s="79" t="s">
        <v>82</v>
      </c>
      <c r="AC16" s="79"/>
      <c r="AD16" s="87"/>
      <c r="AE16" s="79" t="s">
        <v>33</v>
      </c>
      <c r="AF16" s="79"/>
    </row>
    <row r="17" spans="1:33" ht="17.25" thickBot="1" x14ac:dyDescent="0.35">
      <c r="K17" s="47">
        <v>3</v>
      </c>
      <c r="L17" s="81"/>
      <c r="M17" s="47" t="str">
        <f>IFERROR(RIGHT(KOSDAQ!C4,6),"")</f>
        <v>900290</v>
      </c>
      <c r="N17" s="42" t="str">
        <f>IFERROR(KOSDAQ!B4,"")</f>
        <v>GRT</v>
      </c>
      <c r="O17" s="72">
        <f>IFERROR(KOSDAQ!D4,"")</f>
        <v>4255</v>
      </c>
      <c r="P17" s="73" t="str">
        <f>IFERROR(KOSDAQ!E4,"")</f>
        <v>▲ 980</v>
      </c>
      <c r="Q17" s="74">
        <f>IF(ISBLANK(KOSDAQ!F4),"",KOSDAQ!F4)</f>
        <v>0.29920000000000002</v>
      </c>
      <c r="R17" s="42">
        <f>KOSDAQ!G9</f>
        <v>8668665</v>
      </c>
      <c r="S17" s="42">
        <f>KOSDAQ!H9</f>
        <v>680</v>
      </c>
      <c r="T17" s="42">
        <f>KOSDAQ!I9</f>
        <v>52</v>
      </c>
      <c r="U17" s="42">
        <f>KOSDAQ!J9</f>
        <v>0.28000000000000003</v>
      </c>
      <c r="V17" s="42">
        <f>KOSDAQ!K9</f>
        <v>29.84</v>
      </c>
      <c r="W17" s="42">
        <f>KOSDAQ!L9</f>
        <v>15.43</v>
      </c>
      <c r="X17" s="42">
        <f>KOSDAQ!M9</f>
        <v>1.55</v>
      </c>
      <c r="Y17" s="42" t="str">
        <f>IFERROR(IF(VLOOKUP(N27, 종목별전자공시!C:C, 2, FALSE)="전자공시", VLOOKUP(N27, 종목별전자공시!C:C, 1, FALSE), "일치 없음"), "결과 없음")</f>
        <v>결과 없음</v>
      </c>
      <c r="Z17" s="43" t="str">
        <f>IF(ISBLANK(KOSDAQ!C4),"",HYPERLINK(KOSDAQ!C4, "▶"))</f>
        <v>▶</v>
      </c>
      <c r="AB17" s="33" t="s">
        <v>6</v>
      </c>
      <c r="AC17" s="33"/>
      <c r="AD17" s="34" t="s">
        <v>5</v>
      </c>
      <c r="AE17" s="33" t="s">
        <v>1</v>
      </c>
      <c r="AF17" s="33" t="s">
        <v>31</v>
      </c>
    </row>
    <row r="18" spans="1:33" x14ac:dyDescent="0.3">
      <c r="K18" s="47">
        <v>4</v>
      </c>
      <c r="L18" s="81"/>
      <c r="M18" s="47" t="str">
        <f>IFERROR(RIGHT(KOSDAQ!C5,6),"")</f>
        <v>300080</v>
      </c>
      <c r="N18" s="42" t="str">
        <f>IFERROR(KOSDAQ!B5,"")</f>
        <v>플리토</v>
      </c>
      <c r="O18" s="72">
        <f>IFERROR(KOSDAQ!D5,"")</f>
        <v>20850</v>
      </c>
      <c r="P18" s="73" t="str">
        <f>IFERROR(KOSDAQ!E5,"")</f>
        <v>▲ 4,800</v>
      </c>
      <c r="Q18" s="74">
        <f>IF(ISBLANK(KOSDAQ!F5),"",KOSDAQ!F5)</f>
        <v>0.29909999999999998</v>
      </c>
      <c r="R18" s="42">
        <f>KOSDAQ!G10</f>
        <v>3167042</v>
      </c>
      <c r="S18" s="42">
        <f>KOSDAQ!H10</f>
        <v>11892</v>
      </c>
      <c r="T18" s="42">
        <f>KOSDAQ!I10</f>
        <v>43</v>
      </c>
      <c r="U18" s="42">
        <f>KOSDAQ!J10</f>
        <v>5.18</v>
      </c>
      <c r="V18" s="42">
        <f>KOSDAQ!K10</f>
        <v>726.42</v>
      </c>
      <c r="W18" s="42">
        <f>KOSDAQ!L10</f>
        <v>5.98</v>
      </c>
      <c r="X18" s="42">
        <f>KOSDAQ!M10</f>
        <v>15.51</v>
      </c>
      <c r="Y18" s="42" t="str">
        <f>IFERROR(IF(VLOOKUP(N28, 종목별전자공시!C:C, 2, FALSE)="전자공시", VLOOKUP(N28, 종목별전자공시!C:C, 1, FALSE), "일치 없음"), "결과 없음")</f>
        <v>결과 없음</v>
      </c>
      <c r="Z18" s="43" t="str">
        <f>IF(ISBLANK(KOSDAQ!C5),"",HYPERLINK(KOSDAQ!C5, "▶"))</f>
        <v>▶</v>
      </c>
      <c r="AB18" s="75" t="str">
        <f t="array" ref="AB18">IFERROR(INDEX(종목별전자공시!$E$2:$E$200, MATCH(1,--($AC$4=종목별전자공시!$C$2:$C$200)*(ROWS($A$1:A1)=종목별전자공시!$A$2:$A$200),0)),"")</f>
        <v>매출액또는손익구조30%(대규모법인은15%)이상변경</v>
      </c>
      <c r="AC18" s="57"/>
      <c r="AD18" s="58" t="str">
        <f t="array" ref="AD18">IFERROR(HYPERLINK(INDEX(종목별전자공시!$D$2:$D$200, MATCH(1,--($AC$4=종목별전자공시!$C$2:$C$200)*(ROWS($A$1:A1)=종목별전자공시!$A$2:$A$200),0)),"▶"),"")</f>
        <v>▶</v>
      </c>
      <c r="AE18" s="56" t="s">
        <v>32</v>
      </c>
      <c r="AF18" s="59">
        <f>COUNTA(시황정보!$A$2:$A$200)</f>
        <v>0</v>
      </c>
    </row>
    <row r="19" spans="1:33" x14ac:dyDescent="0.3">
      <c r="K19" s="47">
        <v>5</v>
      </c>
      <c r="L19" s="81"/>
      <c r="M19" s="47" t="str">
        <f>IFERROR(RIGHT(KOSDAQ!C6,6),"")</f>
        <v>232680</v>
      </c>
      <c r="N19" s="42" t="str">
        <f>IFERROR(KOSDAQ!B6,"")</f>
        <v>라온테크</v>
      </c>
      <c r="O19" s="72">
        <f>IFERROR(KOSDAQ!D6,"")</f>
        <v>8820</v>
      </c>
      <c r="P19" s="73" t="str">
        <f>IFERROR(KOSDAQ!E6,"")</f>
        <v>▲ 2,030</v>
      </c>
      <c r="Q19" s="74">
        <f>IF(ISBLANK(KOSDAQ!F6),"",KOSDAQ!F6)</f>
        <v>0.29899999999999999</v>
      </c>
      <c r="R19" s="42">
        <f>KOSDAQ!G11</f>
        <v>1818956</v>
      </c>
      <c r="S19" s="42">
        <f>KOSDAQ!H11</f>
        <v>58103</v>
      </c>
      <c r="T19" s="42">
        <f>KOSDAQ!I11</f>
        <v>-446</v>
      </c>
      <c r="U19" s="42">
        <f>KOSDAQ!J11</f>
        <v>6.98</v>
      </c>
      <c r="V19" s="42">
        <f>KOSDAQ!K11</f>
        <v>-283.89</v>
      </c>
      <c r="W19" s="42">
        <f>KOSDAQ!L11</f>
        <v>-0.93</v>
      </c>
      <c r="X19" s="42">
        <f>KOSDAQ!M11</f>
        <v>44.86</v>
      </c>
      <c r="Y19" s="42" t="str">
        <f>IFERROR(IF(VLOOKUP(N29, 종목별전자공시!C:C, 2, FALSE)="전자공시", VLOOKUP(N29, 종목별전자공시!C:C, 1, FALSE), "일치 없음"), "결과 없음")</f>
        <v>결과 없음</v>
      </c>
      <c r="Z19" s="43" t="str">
        <f>IF(ISBLANK(KOSDAQ!C6),"",HYPERLINK(KOSDAQ!C6, "▶"))</f>
        <v>▶</v>
      </c>
      <c r="AB19" s="75" t="str">
        <f t="array" ref="AB19">IFERROR(INDEX(종목별전자공시!$E$2:$E$200, MATCH(1,--($AC$4=종목별전자공시!$C$2:$C$200)*(ROWS($A$1:A2)=종목별전자공시!$A$2:$A$200),0)),"")</f>
        <v/>
      </c>
      <c r="AC19" s="48"/>
      <c r="AD19" s="58" t="str">
        <f t="array" ref="AD19">IFERROR(HYPERLINK(INDEX(종목별전자공시!$D$2:$D$200, MATCH(1,--($AC$4=종목별전자공시!$C$2:$C$200)*(ROWS($A$1:A2)=종목별전자공시!$A$2:$A$200),0)),"▶"),"")</f>
        <v/>
      </c>
      <c r="AE19" s="56" t="s">
        <v>34</v>
      </c>
      <c r="AF19" s="59">
        <f>COUNTA(투자정보!$A$2:$A$200)</f>
        <v>0</v>
      </c>
    </row>
    <row r="20" spans="1:33" ht="17.25" thickBot="1" x14ac:dyDescent="0.35">
      <c r="K20" s="47">
        <v>6</v>
      </c>
      <c r="L20" s="81"/>
      <c r="M20" s="47" t="str">
        <f>IFERROR(RIGHT(KOSDAQ!C7,6),"")</f>
        <v>402030</v>
      </c>
      <c r="N20" s="42" t="str">
        <f>IFERROR(KOSDAQ!B7,"")</f>
        <v>코난테크놀로지</v>
      </c>
      <c r="O20" s="72">
        <f>IFERROR(KOSDAQ!D7,"")</f>
        <v>25450</v>
      </c>
      <c r="P20" s="73" t="str">
        <f>IFERROR(KOSDAQ!E7,"")</f>
        <v>△ 5,000</v>
      </c>
      <c r="Q20" s="74">
        <f>IF(ISBLANK(KOSDAQ!F7),"",KOSDAQ!F7)</f>
        <v>0.2445</v>
      </c>
      <c r="R20" s="42">
        <f>KOSDAQ!G12</f>
        <v>2838173</v>
      </c>
      <c r="S20" s="42">
        <f>KOSDAQ!H12</f>
        <v>441</v>
      </c>
      <c r="T20" s="42">
        <f>KOSDAQ!I12</f>
        <v>-172</v>
      </c>
      <c r="U20" s="42">
        <f>KOSDAQ!J12</f>
        <v>5.45</v>
      </c>
      <c r="V20" s="42">
        <f>KOSDAQ!K12</f>
        <v>-1.48</v>
      </c>
      <c r="W20" s="42">
        <f>KOSDAQ!L12</f>
        <v>-231.23</v>
      </c>
      <c r="X20" s="42">
        <f>KOSDAQ!M12</f>
        <v>1.74</v>
      </c>
      <c r="Y20" s="42" t="str">
        <f>IFERROR(IF(VLOOKUP(N30, 종목별전자공시!C:C, 2, FALSE)="전자공시", VLOOKUP(N30, 종목별전자공시!C:C, 1, FALSE), "일치 없음"), "결과 없음")</f>
        <v>결과 없음</v>
      </c>
      <c r="Z20" s="43" t="str">
        <f>IF(ISBLANK(KOSDAQ!C7),"",HYPERLINK(KOSDAQ!C7, "▶"))</f>
        <v>▶</v>
      </c>
      <c r="AB20" s="75" t="str">
        <f t="array" ref="AB20">IFERROR(INDEX(종목별전자공시!$E$2:$E$200, MATCH(1,--($AC$4=종목별전자공시!$C$2:$C$200)*(ROWS($A$1:A3)=종목별전자공시!$A$2:$A$200),0)),"")</f>
        <v/>
      </c>
      <c r="AC20" s="48"/>
      <c r="AD20" s="58" t="str">
        <f t="array" ref="AD20">IFERROR(HYPERLINK(INDEX(종목별전자공시!$D$2:$D$200, MATCH(1,--($AC$4=종목별전자공시!$C$2:$C$200)*(ROWS($A$1:A3)=종목별전자공시!$A$2:$A$200),0)),"▶"),"")</f>
        <v/>
      </c>
      <c r="AE20" s="56" t="s">
        <v>35</v>
      </c>
      <c r="AF20" s="59">
        <f>COUNTA(종목분석!$B$2:$B$200)</f>
        <v>0</v>
      </c>
    </row>
    <row r="21" spans="1:33" ht="17.25" thickBot="1" x14ac:dyDescent="0.35">
      <c r="B21" s="77" t="s">
        <v>80</v>
      </c>
      <c r="C21" s="77"/>
      <c r="E21" s="77" t="s">
        <v>15</v>
      </c>
      <c r="F21" s="77"/>
      <c r="H21" s="77" t="s">
        <v>16</v>
      </c>
      <c r="I21" s="77"/>
      <c r="K21" s="47">
        <v>7</v>
      </c>
      <c r="L21" s="81"/>
      <c r="M21" s="47" t="str">
        <f>IFERROR(RIGHT(KOSDAQ!C8,6),"")</f>
        <v>317830</v>
      </c>
      <c r="N21" s="42" t="str">
        <f>IFERROR(KOSDAQ!B8,"")</f>
        <v>에스피시스템스</v>
      </c>
      <c r="O21" s="72">
        <f>IFERROR(KOSDAQ!D8,"")</f>
        <v>8560</v>
      </c>
      <c r="P21" s="73" t="str">
        <f>IFERROR(KOSDAQ!E8,"")</f>
        <v>△ 1,670</v>
      </c>
      <c r="Q21" s="74">
        <f>IF(ISBLANK(KOSDAQ!F8),"",KOSDAQ!F8)</f>
        <v>0.2424</v>
      </c>
      <c r="R21" s="42">
        <f>KOSDAQ!G13</f>
        <v>4478876</v>
      </c>
      <c r="S21" s="42">
        <f>KOSDAQ!H13</f>
        <v>451</v>
      </c>
      <c r="T21" s="42">
        <f>KOSDAQ!I13</f>
        <v>13</v>
      </c>
      <c r="U21" s="42">
        <f>KOSDAQ!J13</f>
        <v>0.17</v>
      </c>
      <c r="V21" s="42">
        <f>KOSDAQ!K13</f>
        <v>11.61</v>
      </c>
      <c r="W21" s="42" t="str">
        <f>KOSDAQ!L13</f>
        <v>N/A</v>
      </c>
      <c r="X21" s="42">
        <f>KOSDAQ!M13</f>
        <v>1.31</v>
      </c>
      <c r="Y21" s="42" t="str">
        <f>IFERROR(IF(VLOOKUP(N31, 종목별전자공시!C:C, 2, FALSE)="전자공시", VLOOKUP(N31, 종목별전자공시!C:C, 1, FALSE), "일치 없음"), "결과 없음")</f>
        <v>결과 없음</v>
      </c>
      <c r="Z21" s="43" t="str">
        <f>IF(ISBLANK(KOSDAQ!C8),"",HYPERLINK(KOSDAQ!C8, "▶"))</f>
        <v>▶</v>
      </c>
      <c r="AB21" s="75" t="str">
        <f t="array" ref="AB21">IFERROR(INDEX(종목별전자공시!$E$2:$E$200, MATCH(1,--($AC$4=종목별전자공시!$C$2:$C$200)*(ROWS($A$1:A4)=종목별전자공시!$A$2:$A$200),0)),"")</f>
        <v/>
      </c>
      <c r="AC21" s="48"/>
      <c r="AD21" s="58" t="str">
        <f t="array" ref="AD21">IFERROR(HYPERLINK(INDEX(종목별전자공시!$D$2:$D$200, MATCH(1,--($AC$4=종목별전자공시!$C$2:$C$200)*(ROWS($A$1:A4)=종목별전자공시!$A$2:$A$200),0)),"▶"),"")</f>
        <v/>
      </c>
      <c r="AE21" s="56" t="s">
        <v>45</v>
      </c>
      <c r="AF21" s="59">
        <f>COUNTA(산업분석!$B$2:$B$200)</f>
        <v>0</v>
      </c>
    </row>
    <row r="22" spans="1:33" ht="17.25" thickBot="1" x14ac:dyDescent="0.35">
      <c r="K22" s="47">
        <v>8</v>
      </c>
      <c r="L22" s="81"/>
      <c r="M22" s="47" t="str">
        <f>IFERROR(RIGHT(KOSDAQ!C9,6),"")</f>
        <v>450520</v>
      </c>
      <c r="N22" s="42" t="str">
        <f>IFERROR(KOSDAQ!B9,"")</f>
        <v>인스웨이브시스템즈</v>
      </c>
      <c r="O22" s="72">
        <f>IFERROR(KOSDAQ!D9,"")</f>
        <v>4625</v>
      </c>
      <c r="P22" s="73" t="str">
        <f>IFERROR(KOSDAQ!E9,"")</f>
        <v>△ 855</v>
      </c>
      <c r="Q22" s="74">
        <f>IF(ISBLANK(KOSDAQ!F9),"",KOSDAQ!F9)</f>
        <v>0.2268</v>
      </c>
      <c r="R22" s="42">
        <f>KOSDAQ!G14</f>
        <v>6373870</v>
      </c>
      <c r="S22" s="42">
        <f>KOSDAQ!H14</f>
        <v>1034</v>
      </c>
      <c r="T22" s="42">
        <f>KOSDAQ!I14</f>
        <v>-68</v>
      </c>
      <c r="U22" s="42">
        <f>KOSDAQ!J14</f>
        <v>0.12</v>
      </c>
      <c r="V22" s="42">
        <f>KOSDAQ!K14</f>
        <v>-15.26</v>
      </c>
      <c r="W22" s="42">
        <f>KOSDAQ!L14</f>
        <v>-39.79</v>
      </c>
      <c r="X22" s="42">
        <f>KOSDAQ!M14</f>
        <v>7.18</v>
      </c>
      <c r="Y22" s="42" t="str">
        <f>IFERROR(IF(VLOOKUP(N32, 종목별전자공시!C:C, 2, FALSE)="전자공시", VLOOKUP(N32, 종목별전자공시!C:C, 1, FALSE), "일치 없음"), "결과 없음")</f>
        <v>결과 없음</v>
      </c>
      <c r="Z22" s="43" t="str">
        <f>IF(ISBLANK(KOSDAQ!C9),"",HYPERLINK(KOSDAQ!C9, "▶"))</f>
        <v>▶</v>
      </c>
      <c r="AB22" s="75" t="str">
        <f t="array" ref="AB22">IFERROR(INDEX(종목별전자공시!$E$2:$E$200, MATCH(1,--($AC$4=종목별전자공시!$C$2:$C$200)*(ROWS($A$1:A5)=종목별전자공시!$A$2:$A$200),0)),"")</f>
        <v/>
      </c>
      <c r="AC22" s="48"/>
      <c r="AD22" s="58" t="str">
        <f t="array" ref="AD22">IFERROR(HYPERLINK(INDEX(종목별전자공시!$D$2:$D$200, MATCH(1,--($AC$4=종목별전자공시!$C$2:$C$200)*(ROWS($A$1:A5)=종목별전자공시!$A$2:$A$200),0)),"▶"),"")</f>
        <v/>
      </c>
      <c r="AE22" s="56" t="s">
        <v>46</v>
      </c>
      <c r="AF22" s="59">
        <f>COUNTA(경제분석!$A$2:$A$200)</f>
        <v>0</v>
      </c>
    </row>
    <row r="23" spans="1:33" ht="17.25" thickBot="1" x14ac:dyDescent="0.35">
      <c r="K23" s="47">
        <v>9</v>
      </c>
      <c r="L23" s="81"/>
      <c r="M23" s="47" t="str">
        <f>IFERROR(RIGHT(KOSDAQ!C10,6),"")</f>
        <v>160190</v>
      </c>
      <c r="N23" s="42" t="str">
        <f>IFERROR(KOSDAQ!B10,"")</f>
        <v>하이젠알앤엠</v>
      </c>
      <c r="O23" s="72">
        <f>IFERROR(KOSDAQ!D10,"")</f>
        <v>38500</v>
      </c>
      <c r="P23" s="73" t="str">
        <f>IFERROR(KOSDAQ!E10,"")</f>
        <v>△ 7,050</v>
      </c>
      <c r="Q23" s="74">
        <f>IF(ISBLANK(KOSDAQ!F10),"",KOSDAQ!F10)</f>
        <v>0.22420000000000001</v>
      </c>
      <c r="R23" s="42">
        <f>KOSDAQ!G15</f>
        <v>2905045</v>
      </c>
      <c r="S23" s="42">
        <f>KOSDAQ!H15</f>
        <v>3354</v>
      </c>
      <c r="T23" s="42">
        <f>KOSDAQ!I15</f>
        <v>-93</v>
      </c>
      <c r="U23" s="42">
        <f>KOSDAQ!J15</f>
        <v>0.62</v>
      </c>
      <c r="V23" s="42">
        <f>KOSDAQ!K15</f>
        <v>-100.18</v>
      </c>
      <c r="W23" s="42">
        <f>KOSDAQ!L15</f>
        <v>-15.24</v>
      </c>
      <c r="X23" s="42">
        <f>KOSDAQ!M15</f>
        <v>4.72</v>
      </c>
      <c r="Y23" s="42" t="str">
        <f>IFERROR(IF(VLOOKUP(N33, 종목별전자공시!C:C, 2, FALSE)="전자공시", VLOOKUP(N33, 종목별전자공시!C:C, 1, FALSE), "일치 없음"), "결과 없음")</f>
        <v>결과 없음</v>
      </c>
      <c r="Z23" s="43" t="str">
        <f>IF(ISBLANK(KOSDAQ!C10),"",HYPERLINK(KOSDAQ!C10, "▶"))</f>
        <v>▶</v>
      </c>
      <c r="AB23" s="75" t="str">
        <f t="array" ref="AB23">IFERROR(INDEX(종목별전자공시!$E$2:$E$200, MATCH(1,--($AC$4=종목별전자공시!$C$2:$C$200)*(ROWS($A$1:A6)=종목별전자공시!$A$2:$A$200),0)),"")</f>
        <v/>
      </c>
      <c r="AC23" s="48"/>
      <c r="AD23" s="58" t="str">
        <f t="array" ref="AD23">IFERROR(HYPERLINK(INDEX(종목별전자공시!$D$2:$D$200, MATCH(1,--($AC$4=종목별전자공시!$C$2:$C$200)*(ROWS($A$1:A6)=종목별전자공시!$A$2:$A$200),0)),"▶"),"")</f>
        <v/>
      </c>
      <c r="AE23" s="79" t="s">
        <v>36</v>
      </c>
      <c r="AF23" s="79"/>
    </row>
    <row r="24" spans="1:33" x14ac:dyDescent="0.3">
      <c r="K24" s="47">
        <v>10</v>
      </c>
      <c r="L24" s="82"/>
      <c r="M24" s="47" t="str">
        <f>IFERROR(RIGHT(KOSDAQ!C11,6),"")</f>
        <v>277810</v>
      </c>
      <c r="N24" s="42" t="str">
        <f>IFERROR(KOSDAQ!B11,"")</f>
        <v>레인보우로보틱스</v>
      </c>
      <c r="O24" s="72">
        <f>IFERROR(KOSDAQ!D11,"")</f>
        <v>299500</v>
      </c>
      <c r="P24" s="73" t="str">
        <f>IFERROR(KOSDAQ!E11,"")</f>
        <v>△ 52,500</v>
      </c>
      <c r="Q24" s="74">
        <f>IF(ISBLANK(KOSDAQ!F11),"",KOSDAQ!F11)</f>
        <v>0.21260000000000001</v>
      </c>
      <c r="R24" s="42">
        <f>KOSDAQ!G16</f>
        <v>36645856</v>
      </c>
      <c r="S24" s="42">
        <f>KOSDAQ!H16</f>
        <v>2002</v>
      </c>
      <c r="T24" s="42">
        <f>KOSDAQ!I16</f>
        <v>64</v>
      </c>
      <c r="U24" s="42">
        <f>KOSDAQ!J16</f>
        <v>0.17</v>
      </c>
      <c r="V24" s="42">
        <f>KOSDAQ!K16</f>
        <v>28.55</v>
      </c>
      <c r="W24" s="42">
        <f>KOSDAQ!L16</f>
        <v>26.65</v>
      </c>
      <c r="X24" s="42">
        <f>KOSDAQ!M16</f>
        <v>2.2400000000000002</v>
      </c>
      <c r="Y24" s="42" t="str">
        <f>IFERROR(IF(VLOOKUP(N34, 종목별전자공시!C:C, 2, FALSE)="전자공시", VLOOKUP(N34, 종목별전자공시!C:C, 1, FALSE), "일치 없음"), "결과 없음")</f>
        <v>결과 없음</v>
      </c>
      <c r="Z24" s="43" t="str">
        <f>IF(ISBLANK(KOSDAQ!C11),"",HYPERLINK(KOSDAQ!C11, "▶"))</f>
        <v>▶</v>
      </c>
      <c r="AB24" s="75" t="str">
        <f t="array" ref="AB24">IFERROR(INDEX(종목별전자공시!$E$2:$E$200, MATCH(1,--($AC$4=종목별전자공시!$C$2:$C$200)*(ROWS($A$1:A7)=종목별전자공시!$A$2:$A$200),0)),"")</f>
        <v/>
      </c>
      <c r="AC24" s="48"/>
      <c r="AD24" s="58" t="str">
        <f t="array" ref="AD24">IFERROR(HYPERLINK(INDEX(종목별전자공시!$D$2:$D$200, MATCH(1,--($AC$4=종목별전자공시!$C$2:$C$200)*(ROWS($A$1:A7)=종목별전자공시!$A$2:$A$200),0)),"▶"),"")</f>
        <v/>
      </c>
      <c r="AE24" s="84" t="str">
        <f>HYPERLINK("https://www.bok.or.kr/static/jslibrary/pdfjs/viewer.html?file=%2FfileSrc%2Fportal%2F686e75f27bf04f44a8c7c8ad6d32b4bf%2F1%2F65da0166f8334cfe95c57a6e0ea6c4af.pdf","2024년 11월 경제전망보고서(Indigo Book)_FFFFF.pdf")</f>
        <v>2024년 11월 경제전망보고서(Indigo Book)_FFFFF.pdf</v>
      </c>
      <c r="AF24" s="85"/>
    </row>
    <row r="25" spans="1:33" x14ac:dyDescent="0.3">
      <c r="K25" s="60"/>
      <c r="L25" s="60"/>
      <c r="M25" s="60"/>
      <c r="N25" s="61"/>
      <c r="O25" s="61"/>
      <c r="P25" s="62"/>
      <c r="Q25" s="62"/>
      <c r="R25" s="61"/>
      <c r="S25" s="61"/>
      <c r="T25" s="61"/>
      <c r="U25" s="61"/>
      <c r="V25" s="61"/>
      <c r="W25" s="61"/>
      <c r="X25" s="61"/>
      <c r="Y25" s="61"/>
      <c r="Z25" s="63"/>
      <c r="AB25" s="75" t="str">
        <f t="array" ref="AB25">IFERROR(INDEX(종목별전자공시!$E$2:$E$200, MATCH(1,--($AC$4=종목별전자공시!$C$2:$C$200)*(ROWS($A$1:A8)=종목별전자공시!$A$2:$A$200),0)),"")</f>
        <v/>
      </c>
      <c r="AC25" s="48"/>
      <c r="AD25" s="58" t="str">
        <f t="array" ref="AD25">IFERROR(HYPERLINK(INDEX(종목별전자공시!$D$2:$D$200, MATCH(1,--($AC$4=종목별전자공시!$C$2:$C$200)*(ROWS($A$1:A8)=종목별전자공시!$A$2:$A$200),0)),"▶"),"")</f>
        <v/>
      </c>
      <c r="AE25" s="86"/>
      <c r="AF25" s="86"/>
    </row>
    <row r="26" spans="1:33" ht="30" customHeight="1" thickBot="1" x14ac:dyDescent="0.35"/>
    <row r="27" spans="1:33" ht="17.25" thickBot="1" x14ac:dyDescent="0.35">
      <c r="B27" s="79" t="s">
        <v>81</v>
      </c>
      <c r="C27" s="79"/>
      <c r="D27" s="79"/>
      <c r="E27" s="79"/>
      <c r="F27" s="79"/>
      <c r="G27" s="79"/>
      <c r="H27" s="79"/>
      <c r="I27" s="79"/>
      <c r="K27" s="79" t="s">
        <v>38</v>
      </c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  <c r="AB27" s="79" t="s">
        <v>79</v>
      </c>
      <c r="AC27" s="79"/>
      <c r="AD27" s="79"/>
      <c r="AE27" s="79"/>
      <c r="AF27" s="79"/>
    </row>
    <row r="28" spans="1:33" ht="17.25" thickBot="1" x14ac:dyDescent="0.35">
      <c r="K28" s="88" t="s">
        <v>394</v>
      </c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B28" s="38" t="s">
        <v>26</v>
      </c>
      <c r="AC28" s="70"/>
      <c r="AD28" s="70"/>
      <c r="AE28" s="70" t="s">
        <v>74</v>
      </c>
      <c r="AF28" s="70" t="s">
        <v>4</v>
      </c>
    </row>
    <row r="29" spans="1:33" x14ac:dyDescent="0.3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89"/>
      <c r="L29" s="89"/>
      <c r="M29" s="89"/>
      <c r="N29" s="89"/>
      <c r="O29" s="89"/>
      <c r="P29" s="89"/>
      <c r="Q29" s="89"/>
      <c r="R29" s="89"/>
      <c r="S29" s="89"/>
      <c r="T29" s="89"/>
      <c r="U29" s="89"/>
      <c r="V29" s="89"/>
      <c r="W29" s="89"/>
      <c r="X29" s="89"/>
      <c r="Y29" s="89"/>
      <c r="Z29" s="89"/>
      <c r="AA29" s="61"/>
      <c r="AB29" s="64" t="str">
        <f t="array" ref="AB29">IFERROR(INDEX(종목별뉴스공시!E:E, SMALL(IF(종목별뉴스공시!A:A=1,ROW(종목별뉴스공시!A:A)),ROWS($A$1:A1))),"")</f>
        <v>코스닥, 딥시크 쇼크에 반도체 약세…외인·기관 팔자</v>
      </c>
      <c r="AC29" s="65"/>
      <c r="AD29" s="65"/>
      <c r="AE29" s="66" t="str">
        <f t="array" ref="AE29">IFERROR(HYPERLINK(INDEX(종목별뉴스공시!D:D, SMALL(IF(종목별뉴스공시!A:A=1,ROW(종목별뉴스공시!A:A)),ROWS($A$1:A1))),"▶"),"")</f>
        <v>▶</v>
      </c>
      <c r="AF29" s="64" t="str">
        <f t="array" ref="AF29">IFERROR(INDEX(종목별뉴스공시!C:C, SMALL(IF(종목별뉴스공시!A:A=1,ROW(종목별뉴스공시!A:A)),ROWS($A$1:A1))),"")</f>
        <v>진양화학</v>
      </c>
    </row>
    <row r="30" spans="1:33" x14ac:dyDescent="0.3">
      <c r="K30" s="89"/>
      <c r="L30" s="89"/>
      <c r="M30" s="89"/>
      <c r="N30" s="89"/>
      <c r="O30" s="89"/>
      <c r="P30" s="89"/>
      <c r="Q30" s="89"/>
      <c r="R30" s="89"/>
      <c r="S30" s="89"/>
      <c r="T30" s="89"/>
      <c r="U30" s="89"/>
      <c r="V30" s="89"/>
      <c r="W30" s="89"/>
      <c r="X30" s="89"/>
      <c r="Y30" s="89"/>
      <c r="Z30" s="89"/>
      <c r="AA30" s="61"/>
      <c r="AB30" s="64" t="str">
        <f t="array" ref="AB30">IFERROR(INDEX(종목별뉴스공시!E:E, SMALL(IF(종목별뉴스공시!A:A=1,ROW(종목별뉴스공시!A:A)),ROWS($A$1:A2))),"")</f>
        <v>코스닥, 딥시크 쇼크에 반도체 약세…외인·기관 팔자</v>
      </c>
      <c r="AC30" s="65"/>
      <c r="AD30" s="65"/>
      <c r="AE30" s="66" t="str">
        <f t="array" ref="AE30">IFERROR(HYPERLINK(INDEX(종목별뉴스공시!D:D, SMALL(IF(종목별뉴스공시!A:A=1,ROW(종목별뉴스공시!A:A)),ROWS($A$1:A2))),"▶"),"")</f>
        <v>▶</v>
      </c>
      <c r="AF30" s="64" t="str">
        <f t="array" ref="AF30">IFERROR(INDEX(종목별뉴스공시!C:C, SMALL(IF(종목별뉴스공시!A:A=1,ROW(종목별뉴스공시!A:A)),ROWS($A$1:A2))),"")</f>
        <v>한국무브넥스</v>
      </c>
      <c r="AG30" s="61"/>
    </row>
    <row r="31" spans="1:33" ht="17.25" thickBot="1" x14ac:dyDescent="0.35"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61"/>
      <c r="AB31" s="64" t="str">
        <f t="array" ref="AB31">IFERROR(INDEX(종목별뉴스공시!E:E, SMALL(IF(종목별뉴스공시!A:A=1,ROW(종목별뉴스공시!A:A)),ROWS($A$1:A3))),"")</f>
        <v>코스닥, 딥시크 쇼크에 반도체 약세…외인·기관 팔자</v>
      </c>
      <c r="AC31" s="65"/>
      <c r="AD31" s="65"/>
      <c r="AE31" s="66" t="str">
        <f t="array" ref="AE31">IFERROR(HYPERLINK(INDEX(종목별뉴스공시!D:D, SMALL(IF(종목별뉴스공시!A:A=1,ROW(종목별뉴스공시!A:A)),ROWS($A$1:A3))),"▶"),"")</f>
        <v>▶</v>
      </c>
      <c r="AF31" s="64" t="str">
        <f t="array" ref="AF31">IFERROR(INDEX(종목별뉴스공시!C:C, SMALL(IF(종목별뉴스공시!A:A=1,ROW(종목별뉴스공시!A:A)),ROWS($A$1:A3))),"")</f>
        <v>진양산업</v>
      </c>
      <c r="AG31" s="61"/>
    </row>
    <row r="32" spans="1:33" ht="17.25" thickBot="1" x14ac:dyDescent="0.35">
      <c r="K32" s="77" t="s">
        <v>7</v>
      </c>
      <c r="L32" s="77"/>
      <c r="M32" s="77" t="s">
        <v>26</v>
      </c>
      <c r="N32" s="77"/>
      <c r="O32" s="77"/>
      <c r="P32" s="77"/>
      <c r="Q32" s="77"/>
      <c r="R32" s="38"/>
      <c r="S32" s="38"/>
      <c r="T32" s="38"/>
      <c r="U32" s="38"/>
      <c r="V32" s="38"/>
      <c r="W32" s="38"/>
      <c r="X32" s="38"/>
      <c r="Y32" s="38"/>
      <c r="Z32" s="38" t="s">
        <v>5</v>
      </c>
      <c r="AA32" s="61"/>
      <c r="AB32" s="64" t="str">
        <f t="array" ref="AB32">IFERROR(INDEX(종목별뉴스공시!E:E, SMALL(IF(종목별뉴스공시!A:A=1,ROW(종목별뉴스공시!A:A)),ROWS($A$1:A4))),"")</f>
        <v>자동차보험료 3500원 내릴게요…‘상생금융’ 체감되나요? [세모금]</v>
      </c>
      <c r="AC32" s="65"/>
      <c r="AD32" s="65"/>
      <c r="AE32" s="66" t="str">
        <f t="array" ref="AE32">IFERROR(HYPERLINK(INDEX(종목별뉴스공시!D:D, SMALL(IF(종목별뉴스공시!A:A=1,ROW(종목별뉴스공시!A:A)),ROWS($A$1:A4))),"▶"),"")</f>
        <v>▶</v>
      </c>
      <c r="AF32" s="64" t="str">
        <f t="array" ref="AF32">IFERROR(INDEX(종목별뉴스공시!C:C, SMALL(IF(종목별뉴스공시!A:A=1,ROW(종목별뉴스공시!A:A)),ROWS($A$1:A4))),"")</f>
        <v>삼성화재</v>
      </c>
      <c r="AG32" s="61"/>
    </row>
    <row r="33" spans="1:33" x14ac:dyDescent="0.3">
      <c r="K33" s="76" t="str">
        <f>IFERROR(주요뉴스!$D2,"")</f>
        <v xml:space="preserve">매일경제 </v>
      </c>
      <c r="L33" s="76"/>
      <c r="M33" s="61" t="str">
        <f>IFERROR(주요뉴스!$A2,"")</f>
        <v>테슬라 초기 투자자는 알아봤다···17조 시장 노리는 1조 韓 로봇주 [매일 돈이 보이는 습관 M+]</v>
      </c>
      <c r="N33" s="61"/>
      <c r="O33" s="61"/>
      <c r="P33" s="61"/>
      <c r="Q33" s="61"/>
      <c r="R33" s="65"/>
      <c r="S33" s="65"/>
      <c r="T33" s="65"/>
      <c r="U33" s="65"/>
      <c r="V33" s="65"/>
      <c r="W33" s="65"/>
      <c r="X33" s="65"/>
      <c r="Y33" s="65"/>
      <c r="Z33" s="71" t="str">
        <f>IF(주요뉴스!$B2="","",HYPERLINK(주요뉴스!$B2,"▶"))</f>
        <v>▶</v>
      </c>
      <c r="AA33" s="61"/>
      <c r="AB33" s="64" t="str">
        <f t="array" ref="AB33">IFERROR(INDEX(종목별뉴스공시!E:E, SMALL(IF(종목별뉴스공시!A:A=1,ROW(종목별뉴스공시!A:A)),ROWS($A$1:A5))),"")</f>
        <v>코스닥, 딥시크 쇼크에 반도체 약세…외인·기관 팔자</v>
      </c>
      <c r="AC33" s="65"/>
      <c r="AD33" s="65"/>
      <c r="AE33" s="66" t="str">
        <f t="array" ref="AE33">IFERROR(HYPERLINK(INDEX(종목별뉴스공시!D:D, SMALL(IF(종목별뉴스공시!A:A=1,ROW(종목별뉴스공시!A:A)),ROWS($A$1:A5))),"▶"),"")</f>
        <v>▶</v>
      </c>
      <c r="AF33" s="64" t="str">
        <f t="array" ref="AF33">IFERROR(INDEX(종목별뉴스공시!C:C, SMALL(IF(종목별뉴스공시!A:A=1,ROW(종목별뉴스공시!A:A)),ROWS($A$1:A5))),"")</f>
        <v>평화홀딩스</v>
      </c>
      <c r="AG33" s="61"/>
    </row>
    <row r="34" spans="1:33" x14ac:dyDescent="0.3">
      <c r="K34" s="76" t="str">
        <f>IFERROR(주요뉴스!$D3,"")</f>
        <v xml:space="preserve">이데일리 </v>
      </c>
      <c r="L34" s="76"/>
      <c r="M34" s="61" t="str">
        <f>IFERROR(주요뉴스!$A3,"")</f>
        <v>MBK·고려아연, SMC의 영풍 지분 취득 자금 출처 놓고 '공방'</v>
      </c>
      <c r="N34" s="61"/>
      <c r="O34" s="61"/>
      <c r="P34" s="61"/>
      <c r="Q34" s="61"/>
      <c r="R34" s="65"/>
      <c r="S34" s="65"/>
      <c r="T34" s="65"/>
      <c r="U34" s="65"/>
      <c r="V34" s="65"/>
      <c r="W34" s="65"/>
      <c r="X34" s="65"/>
      <c r="Y34" s="65"/>
      <c r="Z34" s="71" t="str">
        <f>IF(주요뉴스!$B3="","",HYPERLINK(주요뉴스!$B3,"▶"))</f>
        <v>▶</v>
      </c>
      <c r="AA34" s="61"/>
      <c r="AB34" s="64" t="str">
        <f t="array" ref="AB34">IFERROR(INDEX(종목별뉴스공시!E:E, SMALL(IF(종목별뉴스공시!A:A=1,ROW(종목별뉴스공시!A:A)),ROWS($A$1:A6))),"")</f>
        <v>"폭탄 맞을 판"…수십억 땅 자식 물려주려던 父 걱정 던 비결</v>
      </c>
      <c r="AC34" s="65"/>
      <c r="AD34" s="65"/>
      <c r="AE34" s="66" t="str">
        <f t="array" ref="AE34">IFERROR(HYPERLINK(INDEX(종목별뉴스공시!D:D, SMALL(IF(종목별뉴스공시!A:A=1,ROW(종목별뉴스공시!A:A)),ROWS($A$1:A6))),"▶"),"")</f>
        <v>▶</v>
      </c>
      <c r="AF34" s="64" t="str">
        <f t="array" ref="AF34">IFERROR(INDEX(종목별뉴스공시!C:C, SMALL(IF(종목별뉴스공시!A:A=1,ROW(종목별뉴스공시!A:A)),ROWS($A$1:A6))),"")</f>
        <v>삼성생명</v>
      </c>
      <c r="AG34" s="61"/>
    </row>
    <row r="35" spans="1:33" x14ac:dyDescent="0.3">
      <c r="K35" s="76" t="str">
        <f>IFERROR(주요뉴스!$D4,"")</f>
        <v xml:space="preserve">파이낸셜뉴스 </v>
      </c>
      <c r="L35" s="76"/>
      <c r="M35" s="61" t="str">
        <f>IFERROR(주요뉴스!$A4,"")</f>
        <v>폭넓은 데이터로 유망주 선별... '밸류업지수'보다 높은 수익률 [이런 펀드 어때요?]</v>
      </c>
      <c r="N35" s="61"/>
      <c r="O35" s="61"/>
      <c r="P35" s="61"/>
      <c r="Q35" s="61"/>
      <c r="R35" s="65"/>
      <c r="S35" s="65"/>
      <c r="T35" s="65"/>
      <c r="U35" s="65"/>
      <c r="V35" s="65"/>
      <c r="W35" s="65"/>
      <c r="X35" s="65"/>
      <c r="Y35" s="65"/>
      <c r="Z35" s="71" t="str">
        <f>IF(주요뉴스!$B4="","",HYPERLINK(주요뉴스!$B4,"▶"))</f>
        <v>▶</v>
      </c>
      <c r="AA35" s="61"/>
      <c r="AB35" s="64" t="str">
        <f t="array" ref="AB35">IFERROR(INDEX(종목별뉴스공시!E:E, SMALL(IF(종목별뉴스공시!A:A=1,ROW(종목별뉴스공시!A:A)),ROWS($A$1:A7))),"")</f>
        <v>타이어 3사, 해외매출 비중 80%...글로벌 스포츠 마케팅 치열</v>
      </c>
      <c r="AC35" s="65"/>
      <c r="AD35" s="65"/>
      <c r="AE35" s="66" t="str">
        <f t="array" ref="AE35">IFERROR(HYPERLINK(INDEX(종목별뉴스공시!D:D, SMALL(IF(종목별뉴스공시!A:A=1,ROW(종목별뉴스공시!A:A)),ROWS($A$1:A7))),"▶"),"")</f>
        <v>▶</v>
      </c>
      <c r="AF35" s="64" t="str">
        <f t="array" ref="AF35">IFERROR(INDEX(종목별뉴스공시!C:C, SMALL(IF(종목별뉴스공시!A:A=1,ROW(종목별뉴스공시!A:A)),ROWS($A$1:A7))),"")</f>
        <v>금호타이어</v>
      </c>
      <c r="AG35" s="61"/>
    </row>
    <row r="36" spans="1:33" x14ac:dyDescent="0.3">
      <c r="K36" s="76" t="str">
        <f>IFERROR(주요뉴스!$D5,"")</f>
        <v xml:space="preserve">파이낸셜뉴스 </v>
      </c>
      <c r="L36" s="76"/>
      <c r="M36" s="61" t="str">
        <f>IFERROR(주요뉴스!$A5,"")</f>
        <v>딥시크' 수혜주 웃었다… 中기술주·인터넷 투자 ETF 약진 [ETF 스퀘어]</v>
      </c>
      <c r="N36" s="61"/>
      <c r="O36" s="61"/>
      <c r="P36" s="61"/>
      <c r="Q36" s="61"/>
      <c r="R36" s="65"/>
      <c r="S36" s="65"/>
      <c r="T36" s="65"/>
      <c r="U36" s="65"/>
      <c r="V36" s="65"/>
      <c r="W36" s="65"/>
      <c r="X36" s="65"/>
      <c r="Y36" s="65"/>
      <c r="Z36" s="71" t="str">
        <f>IF(주요뉴스!$B5="","",HYPERLINK(주요뉴스!$B5,"▶"))</f>
        <v>▶</v>
      </c>
      <c r="AA36" s="61"/>
      <c r="AB36" s="64" t="str">
        <f t="array" ref="AB36">IFERROR(INDEX(종목별뉴스공시!E:E, SMALL(IF(종목별뉴스공시!A:A=1,ROW(종목별뉴스공시!A:A)),ROWS($A$1:A8))),"")</f>
        <v>폭넓은 데이터로 유망주 선별... '밸류업지수'보다 높은 수익률 [이런...</v>
      </c>
      <c r="AC36" s="65"/>
      <c r="AD36" s="65"/>
      <c r="AE36" s="66" t="str">
        <f t="array" ref="AE36">IFERROR(HYPERLINK(INDEX(종목별뉴스공시!D:D, SMALL(IF(종목별뉴스공시!A:A=1,ROW(종목별뉴스공시!A:A)),ROWS($A$1:A8))),"▶"),"")</f>
        <v>▶</v>
      </c>
      <c r="AF36" s="64" t="str">
        <f t="array" ref="AF36">IFERROR(INDEX(종목별뉴스공시!C:C, SMALL(IF(종목별뉴스공시!A:A=1,ROW(종목별뉴스공시!A:A)),ROWS($A$1:A8))),"")</f>
        <v>삼성화재우</v>
      </c>
      <c r="AG36" s="61"/>
    </row>
    <row r="37" spans="1:33" x14ac:dyDescent="0.3">
      <c r="K37" s="76" t="str">
        <f>IFERROR(주요뉴스!$D6,"")</f>
        <v xml:space="preserve">파이낸셜뉴스 </v>
      </c>
      <c r="L37" s="76"/>
      <c r="M37" s="61" t="str">
        <f>IFERROR(주요뉴스!$A6,"")</f>
        <v>부모님과 함께 사는 3년차 직장인 "슬슬 독립하고 싶은데 자금마련 어떻게" [재테크 Q&amp;A]</v>
      </c>
      <c r="N37" s="61"/>
      <c r="O37" s="61"/>
      <c r="P37" s="61"/>
      <c r="Q37" s="61"/>
      <c r="R37" s="65"/>
      <c r="S37" s="65"/>
      <c r="T37" s="65"/>
      <c r="U37" s="65"/>
      <c r="V37" s="65"/>
      <c r="W37" s="65"/>
      <c r="X37" s="65"/>
      <c r="Y37" s="65"/>
      <c r="Z37" s="71" t="str">
        <f>IF(주요뉴스!$B6="","",HYPERLINK(주요뉴스!$B6,"▶"))</f>
        <v>▶</v>
      </c>
      <c r="AA37" s="61"/>
      <c r="AB37" s="64" t="str">
        <f t="array" ref="AB37">IFERROR(INDEX(종목별뉴스공시!E:E, SMALL(IF(종목별뉴스공시!A:A=1,ROW(종목별뉴스공시!A:A)),ROWS($A$1:A9))),"")</f>
        <v>위기가 기회…수혜주는 어디[딥시크 파장 주가 어디로③]</v>
      </c>
      <c r="AC37" s="65"/>
      <c r="AD37" s="65"/>
      <c r="AE37" s="66" t="str">
        <f t="array" ref="AE37">IFERROR(HYPERLINK(INDEX(종목별뉴스공시!D:D, SMALL(IF(종목별뉴스공시!A:A=1,ROW(종목별뉴스공시!A:A)),ROWS($A$1:A9))),"▶"),"")</f>
        <v>▶</v>
      </c>
      <c r="AF37" s="64" t="str">
        <f t="array" ref="AF37">IFERROR(INDEX(종목별뉴스공시!C:C, SMALL(IF(종목별뉴스공시!A:A=1,ROW(종목별뉴스공시!A:A)),ROWS($A$1:A9))),"")</f>
        <v>엠케이전자</v>
      </c>
      <c r="AG37" s="61"/>
    </row>
    <row r="38" spans="1:33" x14ac:dyDescent="0.3">
      <c r="A38" s="67"/>
      <c r="K38" s="76" t="str">
        <f>IFERROR(주요뉴스!$D7,"")</f>
        <v xml:space="preserve">파이낸셜뉴스 </v>
      </c>
      <c r="L38" s="76"/>
      <c r="M38" s="61" t="str">
        <f>IFERROR(주요뉴스!$A7,"")</f>
        <v>작년 자사주 소각 13조9천억 7년만에 최대</v>
      </c>
      <c r="N38" s="61"/>
      <c r="O38" s="61"/>
      <c r="P38" s="61"/>
      <c r="Q38" s="61"/>
      <c r="R38" s="65"/>
      <c r="S38" s="65"/>
      <c r="T38" s="65"/>
      <c r="U38" s="65"/>
      <c r="V38" s="65"/>
      <c r="W38" s="65"/>
      <c r="X38" s="65"/>
      <c r="Y38" s="65"/>
      <c r="Z38" s="71" t="str">
        <f>IF(주요뉴스!$B7="","",HYPERLINK(주요뉴스!$B7,"▶"))</f>
        <v>▶</v>
      </c>
      <c r="AA38" s="61"/>
      <c r="AB38" s="64" t="str">
        <f t="array" ref="AB38">IFERROR(INDEX(종목별뉴스공시!E:E, SMALL(IF(종목별뉴스공시!A:A=1,ROW(종목별뉴스공시!A:A)),ROWS($A$1:A10))),"")</f>
        <v>위기가 기회…수혜주는 어디[딥시크 파장 주가 어디로③]</v>
      </c>
      <c r="AC38" s="65"/>
      <c r="AD38" s="65"/>
      <c r="AE38" s="66" t="str">
        <f t="array" ref="AE38">IFERROR(HYPERLINK(INDEX(종목별뉴스공시!D:D, SMALL(IF(종목별뉴스공시!A:A=1,ROW(종목별뉴스공시!A:A)),ROWS($A$1:A10))),"▶"),"")</f>
        <v>▶</v>
      </c>
      <c r="AF38" s="64" t="str">
        <f t="array" ref="AF38">IFERROR(INDEX(종목별뉴스공시!C:C, SMALL(IF(종목별뉴스공시!A:A=1,ROW(종목별뉴스공시!A:A)),ROWS($A$1:A10))),"")</f>
        <v>피델릭스</v>
      </c>
      <c r="AG38" s="61"/>
    </row>
    <row r="39" spans="1:33" x14ac:dyDescent="0.3">
      <c r="A39" s="68"/>
      <c r="K39" s="76" t="str">
        <f>IFERROR(주요뉴스!$D8,"")</f>
        <v xml:space="preserve">한국경제 </v>
      </c>
      <c r="L39" s="76"/>
      <c r="M39" s="61" t="str">
        <f>IFERROR(주요뉴스!$A8,"")</f>
        <v>전세계 흔든 中 딥시크…덩달아 뛰는 '관시株'</v>
      </c>
      <c r="N39" s="61"/>
      <c r="O39" s="61"/>
      <c r="P39" s="61"/>
      <c r="Q39" s="61"/>
      <c r="R39" s="65"/>
      <c r="S39" s="65"/>
      <c r="T39" s="65"/>
      <c r="U39" s="65"/>
      <c r="V39" s="65"/>
      <c r="W39" s="65"/>
      <c r="X39" s="65"/>
      <c r="Y39" s="65"/>
      <c r="Z39" s="71" t="str">
        <f>IF(주요뉴스!$B8="","",HYPERLINK(주요뉴스!$B8,"▶"))</f>
        <v>▶</v>
      </c>
      <c r="AA39" s="61"/>
      <c r="AB39" s="64" t="str">
        <f t="array" ref="AB39">IFERROR(INDEX(종목별뉴스공시!E:E, SMALL(IF(종목별뉴스공시!A:A=1,ROW(종목별뉴스공시!A:A)),ROWS($A$1:A11))),"")</f>
        <v>위기가 기회…수혜주는 어디[딥시크 파장 주가 어디로③]</v>
      </c>
      <c r="AC39" s="65"/>
      <c r="AD39" s="65"/>
      <c r="AE39" s="66" t="str">
        <f t="array" ref="AE39">IFERROR(HYPERLINK(INDEX(종목별뉴스공시!D:D, SMALL(IF(종목별뉴스공시!A:A=1,ROW(종목별뉴스공시!A:A)),ROWS($A$1:A11))),"▶"),"")</f>
        <v>▶</v>
      </c>
      <c r="AF39" s="64" t="str">
        <f t="array" ref="AF39">IFERROR(INDEX(종목별뉴스공시!C:C, SMALL(IF(종목별뉴스공시!A:A=1,ROW(종목별뉴스공시!A:A)),ROWS($A$1:A11))),"")</f>
        <v>GRT</v>
      </c>
      <c r="AG39" s="61"/>
    </row>
    <row r="40" spans="1:33" x14ac:dyDescent="0.3">
      <c r="A40" s="68"/>
      <c r="K40" s="76" t="str">
        <f>IFERROR(주요뉴스!$D9,"")</f>
        <v xml:space="preserve">파이낸셜뉴스 </v>
      </c>
      <c r="L40" s="76"/>
      <c r="M40" s="61" t="str">
        <f>IFERROR(주요뉴스!$A9,"")</f>
        <v>꼴찌 설움' 벗은 한국증시, 1월 수익률 글로벌 상위권</v>
      </c>
      <c r="N40" s="61"/>
      <c r="O40" s="61"/>
      <c r="P40" s="61"/>
      <c r="Q40" s="61"/>
      <c r="R40" s="65"/>
      <c r="S40" s="65"/>
      <c r="T40" s="65"/>
      <c r="U40" s="65"/>
      <c r="V40" s="65"/>
      <c r="W40" s="65"/>
      <c r="X40" s="65"/>
      <c r="Y40" s="65"/>
      <c r="Z40" s="71" t="str">
        <f>IF(주요뉴스!$B9="","",HYPERLINK(주요뉴스!$B9,"▶"))</f>
        <v>▶</v>
      </c>
      <c r="AA40" s="61"/>
      <c r="AB40" s="64" t="str">
        <f t="array" ref="AB40">IFERROR(INDEX(종목별뉴스공시!E:E, SMALL(IF(종목별뉴스공시!A:A=1,ROW(종목별뉴스공시!A:A)),ROWS($A$1:A12))),"")</f>
        <v>딥시크 쇼크'에 韓 증시도 출렁…2월 주도주 바뀔까</v>
      </c>
      <c r="AC40" s="65"/>
      <c r="AD40" s="65"/>
      <c r="AE40" s="66" t="str">
        <f t="array" ref="AE40">IFERROR(HYPERLINK(INDEX(종목별뉴스공시!D:D, SMALL(IF(종목별뉴스공시!A:A=1,ROW(종목별뉴스공시!A:A)),ROWS($A$1:A12))),"▶"),"")</f>
        <v>▶</v>
      </c>
      <c r="AF40" s="64" t="str">
        <f t="array" ref="AF40">IFERROR(INDEX(종목별뉴스공시!C:C, SMALL(IF(종목별뉴스공시!A:A=1,ROW(종목별뉴스공시!A:A)),ROWS($A$1:A12))),"")</f>
        <v>플리토</v>
      </c>
      <c r="AG40" s="61"/>
    </row>
    <row r="41" spans="1:33" x14ac:dyDescent="0.3">
      <c r="A41" s="68"/>
      <c r="K41" s="76" t="str">
        <f>IFERROR(주요뉴스!$D10,"")</f>
        <v xml:space="preserve">한국경제 </v>
      </c>
      <c r="L41" s="76"/>
      <c r="M41" s="61" t="str">
        <f>IFERROR(주요뉴스!$A10,"")</f>
        <v>"국대급 아이돌 뜬다"…주가 폭발한 엔터주 '최고 승자'는</v>
      </c>
      <c r="N41" s="61"/>
      <c r="O41" s="61"/>
      <c r="P41" s="61"/>
      <c r="Q41" s="61"/>
      <c r="R41" s="65"/>
      <c r="S41" s="65"/>
      <c r="T41" s="65"/>
      <c r="U41" s="65"/>
      <c r="V41" s="65"/>
      <c r="W41" s="65"/>
      <c r="X41" s="65"/>
      <c r="Y41" s="65"/>
      <c r="Z41" s="71" t="str">
        <f>IF(주요뉴스!$B10="","",HYPERLINK(주요뉴스!$B10,"▶"))</f>
        <v>▶</v>
      </c>
      <c r="AA41" s="61"/>
      <c r="AB41" s="64" t="str">
        <f t="array" ref="AB41">IFERROR(INDEX(종목별뉴스공시!E:E, SMALL(IF(종목별뉴스공시!A:A=1,ROW(종목별뉴스공시!A:A)),ROWS($A$1:A13))),"")</f>
        <v>위기가 기회…수혜주는 어디[딥시크 파장 주가 어디로③]</v>
      </c>
      <c r="AC41" s="65"/>
      <c r="AD41" s="65"/>
      <c r="AE41" s="66" t="str">
        <f t="array" ref="AE41">IFERROR(HYPERLINK(INDEX(종목별뉴스공시!D:D, SMALL(IF(종목별뉴스공시!A:A=1,ROW(종목별뉴스공시!A:A)),ROWS($A$1:A13))),"▶"),"")</f>
        <v>▶</v>
      </c>
      <c r="AF41" s="64" t="str">
        <f t="array" ref="AF41">IFERROR(INDEX(종목별뉴스공시!C:C, SMALL(IF(종목별뉴스공시!A:A=1,ROW(종목별뉴스공시!A:A)),ROWS($A$1:A13))),"")</f>
        <v>라온테크</v>
      </c>
      <c r="AG41" s="61"/>
    </row>
    <row r="42" spans="1:33" x14ac:dyDescent="0.3">
      <c r="A42" s="68"/>
      <c r="K42" s="76" t="str">
        <f>IFERROR(주요뉴스!$D11,"")</f>
        <v xml:space="preserve">한국경제 </v>
      </c>
      <c r="L42" s="76"/>
      <c r="M42" s="61" t="str">
        <f>IFERROR(주요뉴스!$A11,"")</f>
        <v>2차전지·건설주 '어닝쇼크'…"실적 눈높이 더 낮춰야"</v>
      </c>
      <c r="N42" s="61"/>
      <c r="O42" s="61"/>
      <c r="P42" s="61"/>
      <c r="Q42" s="61"/>
      <c r="R42" s="65"/>
      <c r="S42" s="65"/>
      <c r="T42" s="65"/>
      <c r="U42" s="65"/>
      <c r="V42" s="65"/>
      <c r="W42" s="65"/>
      <c r="X42" s="65"/>
      <c r="Y42" s="65"/>
      <c r="Z42" s="71" t="str">
        <f>IF(주요뉴스!$B11="","",HYPERLINK(주요뉴스!$B11,"▶"))</f>
        <v>▶</v>
      </c>
      <c r="AA42" s="61"/>
      <c r="AB42" s="64" t="str">
        <f t="array" ref="AB42">IFERROR(INDEX(종목별뉴스공시!E:E, SMALL(IF(종목별뉴스공시!A:A=1,ROW(종목별뉴스공시!A:A)),ROWS($A$1:A14))),"")</f>
        <v>딥시크 쇼크'에 韓 증시도 출렁…2월 주도주 바뀔까</v>
      </c>
      <c r="AC42" s="65"/>
      <c r="AD42" s="65"/>
      <c r="AE42" s="66" t="str">
        <f t="array" ref="AE42">IFERROR(HYPERLINK(INDEX(종목별뉴스공시!D:D, SMALL(IF(종목별뉴스공시!A:A=1,ROW(종목별뉴스공시!A:A)),ROWS($A$1:A14))),"▶"),"")</f>
        <v>▶</v>
      </c>
      <c r="AF42" s="64" t="str">
        <f t="array" ref="AF42">IFERROR(INDEX(종목별뉴스공시!C:C, SMALL(IF(종목별뉴스공시!A:A=1,ROW(종목별뉴스공시!A:A)),ROWS($A$1:A14))),"")</f>
        <v>코난테크놀로지</v>
      </c>
      <c r="AG42" s="61"/>
    </row>
    <row r="43" spans="1:33" s="60" customFormat="1" x14ac:dyDescent="0.3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76" t="str">
        <f>IFERROR(주요뉴스!$D12,"")</f>
        <v xml:space="preserve">파이낸셜뉴스 </v>
      </c>
      <c r="L43" s="76"/>
      <c r="M43" s="61" t="str">
        <f>IFERROR(주요뉴스!$A12,"")</f>
        <v>연초부터 불성실공시 상장사 속출… 거래소, 지난달 19개 종목 지정</v>
      </c>
      <c r="N43" s="61"/>
      <c r="O43" s="61"/>
      <c r="P43" s="61"/>
      <c r="Q43" s="61"/>
      <c r="R43" s="65"/>
      <c r="S43" s="65"/>
      <c r="T43" s="65"/>
      <c r="U43" s="65"/>
      <c r="V43" s="65"/>
      <c r="W43" s="65"/>
      <c r="X43" s="65"/>
      <c r="Y43" s="65"/>
      <c r="Z43" s="71" t="str">
        <f>IF(주요뉴스!$B12="","",HYPERLINK(주요뉴스!$B12,"▶"))</f>
        <v>▶</v>
      </c>
      <c r="AA43" s="61"/>
      <c r="AB43" s="64" t="str">
        <f t="array" ref="AB43">IFERROR(INDEX(종목별뉴스공시!E:E, SMALL(IF(종목별뉴스공시!A:A=1,ROW(종목별뉴스공시!A:A)),ROWS($A$1:A15))),"")</f>
        <v>에스피시스템스, 현대차 ‘아틀라스’ 로봇 생산 투입… 자동화시스템...</v>
      </c>
      <c r="AC43" s="65"/>
      <c r="AD43" s="65"/>
      <c r="AE43" s="66" t="str">
        <f t="array" ref="AE43">IFERROR(HYPERLINK(INDEX(종목별뉴스공시!D:D, SMALL(IF(종목별뉴스공시!A:A=1,ROW(종목별뉴스공시!A:A)),ROWS($A$1:A15))),"▶"),"")</f>
        <v>▶</v>
      </c>
      <c r="AF43" s="64" t="str">
        <f t="array" ref="AF43">IFERROR(INDEX(종목별뉴스공시!C:C, SMALL(IF(종목별뉴스공시!A:A=1,ROW(종목별뉴스공시!A:A)),ROWS($A$1:A15))),"")</f>
        <v>에스피시스템스</v>
      </c>
      <c r="AG43" s="61"/>
    </row>
    <row r="44" spans="1:33" x14ac:dyDescent="0.3">
      <c r="K44" s="76" t="str">
        <f>IFERROR(주요뉴스!$D13,"")</f>
        <v xml:space="preserve">서울경제 </v>
      </c>
      <c r="L44" s="76"/>
      <c r="M44" s="61" t="str">
        <f>IFERROR(주요뉴스!$A13,"")</f>
        <v>트럼프發 악재 누른 딥시크에…中 ETF 급반등</v>
      </c>
      <c r="N44" s="61"/>
      <c r="O44" s="61"/>
      <c r="P44" s="61"/>
      <c r="Q44" s="61"/>
      <c r="R44" s="65"/>
      <c r="S44" s="65"/>
      <c r="T44" s="65"/>
      <c r="U44" s="65"/>
      <c r="V44" s="65"/>
      <c r="W44" s="65"/>
      <c r="X44" s="65"/>
      <c r="Y44" s="65"/>
      <c r="Z44" s="71" t="str">
        <f>IF(주요뉴스!$B13="","",HYPERLINK(주요뉴스!$B13,"▶"))</f>
        <v>▶</v>
      </c>
      <c r="AA44" s="61"/>
      <c r="AB44" s="64" t="str">
        <f t="array" ref="AB44">IFERROR(INDEX(종목별뉴스공시!E:E, SMALL(IF(종목별뉴스공시!A:A=1,ROW(종목별뉴스공시!A:A)),ROWS($A$1:A16))),"")</f>
        <v>딥시크 쇼크'에 韓 증시도 출렁…2월 주도주 바뀔까</v>
      </c>
      <c r="AC44" s="65"/>
      <c r="AD44" s="65"/>
      <c r="AE44" s="66" t="str">
        <f t="array" ref="AE44">IFERROR(HYPERLINK(INDEX(종목별뉴스공시!D:D, SMALL(IF(종목별뉴스공시!A:A=1,ROW(종목별뉴스공시!A:A)),ROWS($A$1:A16))),"▶"),"")</f>
        <v>▶</v>
      </c>
      <c r="AF44" s="64" t="str">
        <f t="array" ref="AF44">IFERROR(INDEX(종목별뉴스공시!C:C, SMALL(IF(종목별뉴스공시!A:A=1,ROW(종목별뉴스공시!A:A)),ROWS($A$1:A16))),"")</f>
        <v>인스웨이브시스템즈</v>
      </c>
      <c r="AG44" s="61"/>
    </row>
    <row r="45" spans="1:33" x14ac:dyDescent="0.3">
      <c r="K45" s="76" t="str">
        <f>IFERROR(주요뉴스!$D14,"")</f>
        <v xml:space="preserve">서울경제 </v>
      </c>
      <c r="L45" s="76"/>
      <c r="M45" s="61" t="str">
        <f>IFERROR(주요뉴스!$A14,"")</f>
        <v>노후대비 자금 수익률 높이자…증권사로 퇴직연금 옮긴 73%가 '4050'</v>
      </c>
      <c r="N45" s="61"/>
      <c r="O45" s="61"/>
      <c r="P45" s="61"/>
      <c r="Q45" s="61"/>
      <c r="R45" s="65"/>
      <c r="S45" s="65"/>
      <c r="T45" s="65"/>
      <c r="U45" s="65"/>
      <c r="V45" s="65"/>
      <c r="W45" s="65"/>
      <c r="X45" s="65"/>
      <c r="Y45" s="65"/>
      <c r="Z45" s="71" t="str">
        <f>IF(주요뉴스!$B14="","",HYPERLINK(주요뉴스!$B14,"▶"))</f>
        <v>▶</v>
      </c>
      <c r="AA45" s="61"/>
      <c r="AB45" s="64" t="str">
        <f t="array" ref="AB45">IFERROR(INDEX(종목별뉴스공시!E:E, SMALL(IF(종목별뉴스공시!A:A=1,ROW(종목별뉴스공시!A:A)),ROWS($A$1:A17))),"")</f>
        <v>벌써 180% 뛰었는데 “더 간다”…새해 난리 난 이 업종</v>
      </c>
      <c r="AC45" s="65"/>
      <c r="AD45" s="65"/>
      <c r="AE45" s="66" t="str">
        <f t="array" ref="AE45">IFERROR(HYPERLINK(INDEX(종목별뉴스공시!D:D, SMALL(IF(종목별뉴스공시!A:A=1,ROW(종목별뉴스공시!A:A)),ROWS($A$1:A17))),"▶"),"")</f>
        <v>▶</v>
      </c>
      <c r="AF45" s="64" t="str">
        <f t="array" ref="AF45">IFERROR(INDEX(종목별뉴스공시!C:C, SMALL(IF(종목별뉴스공시!A:A=1,ROW(종목별뉴스공시!A:A)),ROWS($A$1:A17))),"")</f>
        <v>하이젠알앤엠</v>
      </c>
      <c r="AG45" s="61"/>
    </row>
    <row r="46" spans="1:33" ht="18" customHeight="1" x14ac:dyDescent="0.3">
      <c r="K46" s="76" t="str">
        <f>IFERROR(주요뉴스!$D15,"")</f>
        <v xml:space="preserve">한국경제 </v>
      </c>
      <c r="L46" s="76"/>
      <c r="M46" s="61" t="str">
        <f>IFERROR(주요뉴스!$A15,"")</f>
        <v>박현주의 특명…"올해 상반기까지 ETF 1위 차지하라"</v>
      </c>
      <c r="N46" s="61"/>
      <c r="O46" s="61"/>
      <c r="P46" s="61"/>
      <c r="Q46" s="61"/>
      <c r="R46" s="65"/>
      <c r="S46" s="65"/>
      <c r="T46" s="65"/>
      <c r="U46" s="65"/>
      <c r="V46" s="65"/>
      <c r="W46" s="65"/>
      <c r="X46" s="65"/>
      <c r="Y46" s="65"/>
      <c r="Z46" s="71" t="str">
        <f>IF(주요뉴스!$B15="","",HYPERLINK(주요뉴스!$B15,"▶"))</f>
        <v>▶</v>
      </c>
      <c r="AA46" s="61"/>
      <c r="AB46" s="64" t="str">
        <f t="array" ref="AB46">IFERROR(INDEX(종목별뉴스공시!E:E, SMALL(IF(종목별뉴스공시!A:A=1,ROW(종목별뉴스공시!A:A)),ROWS($A$1:A18))),"")</f>
        <v>LNG운반선 美 수출 기대' HD현대重 등 조선주 주목</v>
      </c>
      <c r="AC46" s="65"/>
      <c r="AD46" s="65"/>
      <c r="AE46" s="66" t="str">
        <f t="array" ref="AE46">IFERROR(HYPERLINK(INDEX(종목별뉴스공시!D:D, SMALL(IF(종목별뉴스공시!A:A=1,ROW(종목별뉴스공시!A:A)),ROWS($A$1:A18))),"▶"),"")</f>
        <v>▶</v>
      </c>
      <c r="AF46" s="64" t="str">
        <f t="array" ref="AF46">IFERROR(INDEX(종목별뉴스공시!C:C, SMALL(IF(종목별뉴스공시!A:A=1,ROW(종목별뉴스공시!A:A)),ROWS($A$1:A18))),"")</f>
        <v>레인보우로보틱스</v>
      </c>
      <c r="AG46" s="61"/>
    </row>
    <row r="47" spans="1:33" x14ac:dyDescent="0.3">
      <c r="K47" s="76" t="str">
        <f>IFERROR(주요뉴스!$D16,"")</f>
        <v xml:space="preserve">서울경제 </v>
      </c>
      <c r="L47" s="76"/>
      <c r="M47" s="61" t="str">
        <f>IFERROR(주요뉴스!$A16,"")</f>
        <v>LNG운반선 美 수출 기대' HD현대重 등 조선주 주목</v>
      </c>
      <c r="N47" s="61"/>
      <c r="O47" s="61"/>
      <c r="P47" s="61"/>
      <c r="Q47" s="61"/>
      <c r="R47" s="65"/>
      <c r="S47" s="65"/>
      <c r="T47" s="65"/>
      <c r="U47" s="65"/>
      <c r="V47" s="65"/>
      <c r="W47" s="65"/>
      <c r="X47" s="65"/>
      <c r="Y47" s="65"/>
      <c r="Z47" s="71" t="str">
        <f>IF(주요뉴스!$B16="","",HYPERLINK(주요뉴스!$B16,"▶"))</f>
        <v>▶</v>
      </c>
      <c r="AA47" s="61"/>
      <c r="AB47" s="64" t="str">
        <f t="array" ref="AB47">IFERROR(INDEX(종목별뉴스공시!E:E, SMALL(IF(종목별뉴스공시!A:A=1,ROW(종목별뉴스공시!A:A)),ROWS($A$1:A19))),"")</f>
        <v/>
      </c>
      <c r="AC47" s="65"/>
      <c r="AD47" s="65"/>
      <c r="AE47" s="66" t="str">
        <f t="array" ref="AE47">IFERROR(HYPERLINK(INDEX(종목별뉴스공시!D:D, SMALL(IF(종목별뉴스공시!A:A=1,ROW(종목별뉴스공시!A:A)),ROWS($A$1:A19))),"▶"),"")</f>
        <v/>
      </c>
      <c r="AF47" s="64" t="str">
        <f t="array" ref="AF47">IFERROR(INDEX(종목별뉴스공시!C:C, SMALL(IF(종목별뉴스공시!A:A=1,ROW(종목별뉴스공시!A:A)),ROWS($A$1:A19))),"")</f>
        <v/>
      </c>
      <c r="AG47" s="61"/>
    </row>
    <row r="48" spans="1:33" x14ac:dyDescent="0.3">
      <c r="K48" s="76" t="str">
        <f>IFERROR(주요뉴스!$D17,"")</f>
        <v xml:space="preserve">서울경제 </v>
      </c>
      <c r="L48" s="76"/>
      <c r="M48" s="61" t="str">
        <f>IFERROR(주요뉴스!$A17,"")</f>
        <v>상장사 70%, 작년 4분기 실적 기대 미달…올해 눈높이 줄하향 가능성</v>
      </c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71" t="str">
        <f>IF(주요뉴스!$B17="","",HYPERLINK(주요뉴스!$B17,"▶"))</f>
        <v>▶</v>
      </c>
      <c r="AA48" s="61"/>
      <c r="AB48" s="64" t="str">
        <f t="array" ref="AB48">IFERROR(INDEX(종목별뉴스공시!E:E, SMALL(IF(종목별뉴스공시!A:A=1,ROW(종목별뉴스공시!A:A)),ROWS($A$1:A20))),"")</f>
        <v/>
      </c>
      <c r="AC48" s="65"/>
      <c r="AD48" s="65"/>
      <c r="AE48" s="66" t="str">
        <f t="array" ref="AE48">IFERROR(HYPERLINK(INDEX(종목별뉴스공시!D:D, SMALL(IF(종목별뉴스공시!A:A=1,ROW(종목별뉴스공시!A:A)),ROWS($A$1:A20))),"▶"),"")</f>
        <v/>
      </c>
      <c r="AF48" s="64" t="str">
        <f t="array" ref="AF48">IFERROR(INDEX(종목별뉴스공시!C:C, SMALL(IF(종목별뉴스공시!A:A=1,ROW(종목별뉴스공시!A:A)),ROWS($A$1:A20))),"")</f>
        <v/>
      </c>
      <c r="AG48" s="61"/>
    </row>
    <row r="49" spans="31:31" x14ac:dyDescent="0.3">
      <c r="AE49" s="69"/>
    </row>
    <row r="51" spans="31:31" ht="19.149999999999999" customHeight="1" x14ac:dyDescent="0.3"/>
  </sheetData>
  <mergeCells count="44">
    <mergeCell ref="B27:I27"/>
    <mergeCell ref="K32:L32"/>
    <mergeCell ref="K33:L33"/>
    <mergeCell ref="K37:L37"/>
    <mergeCell ref="K36:L36"/>
    <mergeCell ref="K35:L35"/>
    <mergeCell ref="K34:L34"/>
    <mergeCell ref="K27:Z27"/>
    <mergeCell ref="M32:Q32"/>
    <mergeCell ref="K28:Z31"/>
    <mergeCell ref="L15:L24"/>
    <mergeCell ref="L5:L14"/>
    <mergeCell ref="AE23:AF23"/>
    <mergeCell ref="AB27:AF27"/>
    <mergeCell ref="AB15:AD15"/>
    <mergeCell ref="AE24:AF25"/>
    <mergeCell ref="AB16:AD16"/>
    <mergeCell ref="B3:C3"/>
    <mergeCell ref="AC4:AF4"/>
    <mergeCell ref="E3:F3"/>
    <mergeCell ref="H3:I3"/>
    <mergeCell ref="B21:C21"/>
    <mergeCell ref="E21:F21"/>
    <mergeCell ref="H21:I21"/>
    <mergeCell ref="B9:C9"/>
    <mergeCell ref="E9:F9"/>
    <mergeCell ref="H9:I9"/>
    <mergeCell ref="E15:F15"/>
    <mergeCell ref="H15:I15"/>
    <mergeCell ref="B15:C15"/>
    <mergeCell ref="AE16:AF16"/>
    <mergeCell ref="K3:Z3"/>
    <mergeCell ref="AB3:AF3"/>
    <mergeCell ref="K38:L38"/>
    <mergeCell ref="K39:L39"/>
    <mergeCell ref="K48:L48"/>
    <mergeCell ref="K43:L43"/>
    <mergeCell ref="K47:L47"/>
    <mergeCell ref="K46:L46"/>
    <mergeCell ref="K44:L44"/>
    <mergeCell ref="K45:L45"/>
    <mergeCell ref="K40:L40"/>
    <mergeCell ref="K41:L41"/>
    <mergeCell ref="K42:L42"/>
  </mergeCells>
  <phoneticPr fontId="1" type="noConversion"/>
  <dataValidations count="1">
    <dataValidation type="list" allowBlank="1" showInputMessage="1" showErrorMessage="1" sqref="AC4:AF4" xr:uid="{C7EF9015-2813-4AA2-90D5-46E233F4CB5C}">
      <formula1>$N$5:$N$24</formula1>
    </dataValidation>
  </dataValidations>
  <pageMargins left="0.7" right="0.7" top="0.75" bottom="0.75" header="0.3" footer="0.3"/>
  <pageSetup paperSize="9" orientation="portrait" horizontalDpi="4294967292" r:id="rId1"/>
  <drawing r:id="rId2"/>
  <legacyDrawing r:id="rId3"/>
  <picture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E79F4-DF2B-4028-9A72-0EFCD91B3155}">
  <sheetPr codeName="Sheet1"/>
  <dimension ref="A1:N200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1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1</v>
      </c>
      <c r="B2" s="8" t="s">
        <v>395</v>
      </c>
      <c r="C2" s="27" t="s">
        <v>396</v>
      </c>
      <c r="D2" s="9">
        <v>4655</v>
      </c>
      <c r="E2" s="30" t="s">
        <v>397</v>
      </c>
      <c r="F2" s="29">
        <v>0.29310000000000003</v>
      </c>
      <c r="G2" s="9">
        <v>4035730</v>
      </c>
      <c r="H2" s="9">
        <v>987</v>
      </c>
      <c r="I2" s="10">
        <v>-21</v>
      </c>
      <c r="J2" s="9">
        <v>0.5</v>
      </c>
      <c r="K2" s="10">
        <v>-20.69</v>
      </c>
      <c r="L2" s="10">
        <v>-6.45</v>
      </c>
      <c r="M2" s="10">
        <v>2.72</v>
      </c>
      <c r="N2" s="7" t="str">
        <f>IF(ISBLANK($C2),"",HYPERLINK($C2,"▶"))</f>
        <v>▶</v>
      </c>
    </row>
    <row r="3" spans="1:14" x14ac:dyDescent="0.3">
      <c r="A3" s="6">
        <v>2</v>
      </c>
      <c r="B3" s="8" t="s">
        <v>398</v>
      </c>
      <c r="C3" s="27" t="s">
        <v>399</v>
      </c>
      <c r="D3" s="9">
        <v>5990</v>
      </c>
      <c r="E3" s="30" t="s">
        <v>400</v>
      </c>
      <c r="F3" s="29">
        <v>0.23250000000000001</v>
      </c>
      <c r="G3" s="9">
        <v>26656028</v>
      </c>
      <c r="H3" s="9">
        <v>1824</v>
      </c>
      <c r="I3" s="10">
        <v>593</v>
      </c>
      <c r="J3" s="9">
        <v>1.87</v>
      </c>
      <c r="K3" s="10">
        <v>4.88</v>
      </c>
      <c r="L3" s="10">
        <v>15.26</v>
      </c>
      <c r="M3" s="10">
        <v>0.51</v>
      </c>
      <c r="N3" s="7" t="str">
        <f t="shared" ref="N3:N66" si="0">IF(ISBLANK($C3),"",HYPERLINK($C3,"▶"))</f>
        <v>▶</v>
      </c>
    </row>
    <row r="4" spans="1:14" x14ac:dyDescent="0.3">
      <c r="A4" s="6">
        <v>6</v>
      </c>
      <c r="B4" s="8" t="s">
        <v>401</v>
      </c>
      <c r="C4" s="27" t="s">
        <v>402</v>
      </c>
      <c r="D4" s="9">
        <v>11280</v>
      </c>
      <c r="E4" s="30" t="s">
        <v>403</v>
      </c>
      <c r="F4" s="29">
        <v>0.2155</v>
      </c>
      <c r="G4" s="9">
        <v>7576915</v>
      </c>
      <c r="H4" s="9">
        <v>1466</v>
      </c>
      <c r="I4" s="9">
        <v>76</v>
      </c>
      <c r="J4" s="9">
        <v>1.64</v>
      </c>
      <c r="K4" s="9">
        <v>13.1</v>
      </c>
      <c r="L4" s="10">
        <v>15.7</v>
      </c>
      <c r="M4" s="10">
        <v>2.35</v>
      </c>
      <c r="N4" s="7" t="str">
        <f t="shared" si="0"/>
        <v>▶</v>
      </c>
    </row>
    <row r="5" spans="1:14" x14ac:dyDescent="0.3">
      <c r="A5" s="6">
        <v>11</v>
      </c>
      <c r="B5" s="8" t="s">
        <v>404</v>
      </c>
      <c r="C5" s="27" t="s">
        <v>405</v>
      </c>
      <c r="D5" s="9">
        <v>20200</v>
      </c>
      <c r="E5" s="30" t="s">
        <v>406</v>
      </c>
      <c r="F5" s="29">
        <v>0.1636</v>
      </c>
      <c r="G5" s="9">
        <v>1224297</v>
      </c>
      <c r="H5" s="9">
        <v>7758</v>
      </c>
      <c r="I5" s="9">
        <v>30</v>
      </c>
      <c r="J5" s="9">
        <v>7.34</v>
      </c>
      <c r="K5" s="9">
        <v>-25.8</v>
      </c>
      <c r="L5" s="10">
        <v>-10.55</v>
      </c>
      <c r="M5" s="10">
        <v>2.79</v>
      </c>
      <c r="N5" s="7" t="str">
        <f t="shared" si="0"/>
        <v>▶</v>
      </c>
    </row>
    <row r="6" spans="1:14" x14ac:dyDescent="0.3">
      <c r="A6" s="6">
        <v>14</v>
      </c>
      <c r="B6" s="8" t="s">
        <v>407</v>
      </c>
      <c r="C6" s="27" t="s">
        <v>408</v>
      </c>
      <c r="D6" s="9">
        <v>381500</v>
      </c>
      <c r="E6" s="30" t="s">
        <v>409</v>
      </c>
      <c r="F6" s="29">
        <v>0.1171</v>
      </c>
      <c r="G6" s="9">
        <v>261286</v>
      </c>
      <c r="H6" s="9">
        <v>180735</v>
      </c>
      <c r="I6" s="9">
        <v>23573</v>
      </c>
      <c r="J6" s="9">
        <v>53.67</v>
      </c>
      <c r="K6" s="9">
        <v>9.4499999999999993</v>
      </c>
      <c r="L6" s="10">
        <v>12.73</v>
      </c>
      <c r="M6" s="10">
        <v>1</v>
      </c>
      <c r="N6" s="7" t="str">
        <f t="shared" si="0"/>
        <v>▶</v>
      </c>
    </row>
    <row r="7" spans="1:14" x14ac:dyDescent="0.3">
      <c r="A7" s="6">
        <v>15</v>
      </c>
      <c r="B7" s="8" t="s">
        <v>410</v>
      </c>
      <c r="C7" s="27" t="s">
        <v>411</v>
      </c>
      <c r="D7" s="9">
        <v>4010</v>
      </c>
      <c r="E7" s="30" t="s">
        <v>412</v>
      </c>
      <c r="F7" s="29">
        <v>0.11700000000000001</v>
      </c>
      <c r="G7" s="9">
        <v>4568641</v>
      </c>
      <c r="H7" s="9">
        <v>586</v>
      </c>
      <c r="I7" s="9">
        <v>168</v>
      </c>
      <c r="J7" s="9">
        <v>14.89</v>
      </c>
      <c r="K7" s="9">
        <v>-6.76</v>
      </c>
      <c r="L7" s="10">
        <v>8</v>
      </c>
      <c r="M7" s="10">
        <v>0.56999999999999995</v>
      </c>
      <c r="N7" s="7" t="str">
        <f t="shared" si="0"/>
        <v>▶</v>
      </c>
    </row>
    <row r="8" spans="1:14" x14ac:dyDescent="0.3">
      <c r="A8" s="6">
        <v>24</v>
      </c>
      <c r="B8" s="8" t="s">
        <v>413</v>
      </c>
      <c r="C8" s="27" t="s">
        <v>414</v>
      </c>
      <c r="D8" s="9">
        <v>7480</v>
      </c>
      <c r="E8" s="30" t="s">
        <v>415</v>
      </c>
      <c r="F8" s="29">
        <v>9.8400000000000001E-2</v>
      </c>
      <c r="G8" s="9">
        <v>2505585</v>
      </c>
      <c r="H8" s="9">
        <v>748</v>
      </c>
      <c r="I8" s="9">
        <v>40</v>
      </c>
      <c r="J8" s="9">
        <v>1.63</v>
      </c>
      <c r="K8" s="9">
        <v>20.22</v>
      </c>
      <c r="L8" s="10">
        <v>11.64</v>
      </c>
      <c r="M8" s="10">
        <v>2.2999999999999998</v>
      </c>
      <c r="N8" s="7" t="str">
        <f t="shared" si="0"/>
        <v>▶</v>
      </c>
    </row>
    <row r="9" spans="1:14" x14ac:dyDescent="0.3">
      <c r="A9" s="6">
        <v>25</v>
      </c>
      <c r="B9" s="8" t="s">
        <v>416</v>
      </c>
      <c r="C9" s="27" t="s">
        <v>417</v>
      </c>
      <c r="D9" s="9">
        <v>89100</v>
      </c>
      <c r="E9" s="30" t="s">
        <v>418</v>
      </c>
      <c r="F9" s="29">
        <v>9.7299999999999998E-2</v>
      </c>
      <c r="G9" s="9">
        <v>629692</v>
      </c>
      <c r="H9" s="9">
        <v>178200</v>
      </c>
      <c r="I9" s="9">
        <v>23984</v>
      </c>
      <c r="J9" s="9">
        <v>21.73</v>
      </c>
      <c r="K9" s="9">
        <v>7.16</v>
      </c>
      <c r="L9" s="10">
        <v>4.95</v>
      </c>
      <c r="M9" s="10">
        <v>0.48</v>
      </c>
      <c r="N9" s="7" t="str">
        <f t="shared" si="0"/>
        <v>▶</v>
      </c>
    </row>
    <row r="10" spans="1:14" x14ac:dyDescent="0.3">
      <c r="A10" s="6">
        <v>29</v>
      </c>
      <c r="B10" s="8" t="s">
        <v>419</v>
      </c>
      <c r="C10" s="27" t="s">
        <v>420</v>
      </c>
      <c r="D10" s="9">
        <v>5250</v>
      </c>
      <c r="E10" s="30" t="s">
        <v>421</v>
      </c>
      <c r="F10" s="29">
        <v>8.9200000000000002E-2</v>
      </c>
      <c r="G10" s="9">
        <v>3388394</v>
      </c>
      <c r="H10" s="9">
        <v>15081</v>
      </c>
      <c r="I10" s="9">
        <v>4110</v>
      </c>
      <c r="J10" s="9">
        <v>8.64</v>
      </c>
      <c r="K10" s="9">
        <v>4.49</v>
      </c>
      <c r="L10" s="10">
        <v>13.2</v>
      </c>
      <c r="M10" s="10">
        <v>0.99</v>
      </c>
      <c r="N10" s="7" t="str">
        <f t="shared" si="0"/>
        <v>▶</v>
      </c>
    </row>
    <row r="11" spans="1:14" x14ac:dyDescent="0.3">
      <c r="A11" s="6">
        <v>31</v>
      </c>
      <c r="B11" s="8" t="s">
        <v>422</v>
      </c>
      <c r="C11" s="27" t="s">
        <v>423</v>
      </c>
      <c r="D11" s="9">
        <v>284500</v>
      </c>
      <c r="E11" s="30" t="s">
        <v>424</v>
      </c>
      <c r="F11" s="29">
        <v>7.7700000000000005E-2</v>
      </c>
      <c r="G11" s="9">
        <v>27545</v>
      </c>
      <c r="H11" s="9">
        <v>9081</v>
      </c>
      <c r="I11" s="9" t="s">
        <v>425</v>
      </c>
      <c r="J11" s="9">
        <v>29.12</v>
      </c>
      <c r="K11" s="9">
        <v>7.05</v>
      </c>
      <c r="L11" s="10" t="s">
        <v>425</v>
      </c>
      <c r="M11" s="10">
        <v>0.75</v>
      </c>
      <c r="N11" s="7" t="str">
        <f t="shared" si="0"/>
        <v>▶</v>
      </c>
    </row>
    <row r="12" spans="1:14" x14ac:dyDescent="0.3">
      <c r="A12" s="6">
        <v>33</v>
      </c>
      <c r="B12" s="8" t="s">
        <v>426</v>
      </c>
      <c r="C12" s="27" t="s">
        <v>427</v>
      </c>
      <c r="D12" s="9">
        <v>38350</v>
      </c>
      <c r="E12" s="30" t="s">
        <v>428</v>
      </c>
      <c r="F12" s="29">
        <v>7.2700000000000001E-2</v>
      </c>
      <c r="G12" s="9">
        <v>6808685</v>
      </c>
      <c r="H12" s="9">
        <v>170144</v>
      </c>
      <c r="I12" s="9">
        <v>4609</v>
      </c>
      <c r="J12" s="9">
        <v>26.85</v>
      </c>
      <c r="K12" s="9">
        <v>-18.940000000000001</v>
      </c>
      <c r="L12" s="10">
        <v>-10.26</v>
      </c>
      <c r="M12" s="10">
        <v>1.65</v>
      </c>
      <c r="N12" s="7" t="str">
        <f t="shared" si="0"/>
        <v>▶</v>
      </c>
    </row>
    <row r="13" spans="1:14" x14ac:dyDescent="0.3">
      <c r="A13" s="6">
        <v>36</v>
      </c>
      <c r="B13" s="8" t="s">
        <v>429</v>
      </c>
      <c r="C13" s="27" t="s">
        <v>430</v>
      </c>
      <c r="D13" s="9">
        <v>15450</v>
      </c>
      <c r="E13" s="30" t="s">
        <v>431</v>
      </c>
      <c r="F13" s="29">
        <v>6.9199999999999998E-2</v>
      </c>
      <c r="G13" s="9">
        <v>1223333</v>
      </c>
      <c r="H13" s="9">
        <v>3423</v>
      </c>
      <c r="I13" s="9">
        <v>-164</v>
      </c>
      <c r="J13" s="9">
        <v>7.53</v>
      </c>
      <c r="K13" s="9">
        <v>14.2</v>
      </c>
      <c r="L13" s="10">
        <v>-6.76</v>
      </c>
      <c r="M13" s="10">
        <v>0.82</v>
      </c>
      <c r="N13" s="7" t="str">
        <f t="shared" si="0"/>
        <v>▶</v>
      </c>
    </row>
    <row r="14" spans="1:14" x14ac:dyDescent="0.3">
      <c r="A14" s="6">
        <v>37</v>
      </c>
      <c r="B14" s="8" t="s">
        <v>432</v>
      </c>
      <c r="C14" s="27" t="s">
        <v>433</v>
      </c>
      <c r="D14" s="9">
        <v>10280</v>
      </c>
      <c r="E14" s="30" t="s">
        <v>434</v>
      </c>
      <c r="F14" s="29">
        <v>6.8599999999999994E-2</v>
      </c>
      <c r="G14" s="9">
        <v>15171</v>
      </c>
      <c r="H14" s="9">
        <v>62</v>
      </c>
      <c r="I14" s="9" t="s">
        <v>425</v>
      </c>
      <c r="J14" s="9">
        <v>0</v>
      </c>
      <c r="K14" s="9" t="s">
        <v>425</v>
      </c>
      <c r="L14" s="10" t="s">
        <v>425</v>
      </c>
      <c r="M14" s="10" t="s">
        <v>425</v>
      </c>
      <c r="N14" s="7" t="str">
        <f t="shared" si="0"/>
        <v>▶</v>
      </c>
    </row>
    <row r="15" spans="1:14" x14ac:dyDescent="0.3">
      <c r="A15" s="6">
        <v>38</v>
      </c>
      <c r="B15" s="8" t="s">
        <v>435</v>
      </c>
      <c r="C15" s="27" t="s">
        <v>436</v>
      </c>
      <c r="D15" s="9">
        <v>9670</v>
      </c>
      <c r="E15" s="30" t="s">
        <v>437</v>
      </c>
      <c r="F15" s="29">
        <v>6.7900000000000002E-2</v>
      </c>
      <c r="G15" s="9">
        <v>838846</v>
      </c>
      <c r="H15" s="9">
        <v>716</v>
      </c>
      <c r="I15" s="9" t="s">
        <v>425</v>
      </c>
      <c r="J15" s="9">
        <v>0.01</v>
      </c>
      <c r="K15" s="9" t="s">
        <v>425</v>
      </c>
      <c r="L15" s="10" t="s">
        <v>425</v>
      </c>
      <c r="M15" s="10" t="s">
        <v>425</v>
      </c>
      <c r="N15" s="7" t="str">
        <f t="shared" si="0"/>
        <v>▶</v>
      </c>
    </row>
    <row r="16" spans="1:14" x14ac:dyDescent="0.3">
      <c r="A16" s="6">
        <v>40</v>
      </c>
      <c r="B16" s="8" t="s">
        <v>438</v>
      </c>
      <c r="C16" s="27" t="s">
        <v>439</v>
      </c>
      <c r="D16" s="9">
        <v>7600</v>
      </c>
      <c r="E16" s="30" t="s">
        <v>440</v>
      </c>
      <c r="F16" s="29">
        <v>6.59E-2</v>
      </c>
      <c r="G16" s="9">
        <v>48105</v>
      </c>
      <c r="H16" s="9">
        <v>61</v>
      </c>
      <c r="I16" s="9" t="s">
        <v>425</v>
      </c>
      <c r="J16" s="9">
        <v>0</v>
      </c>
      <c r="K16" s="9" t="s">
        <v>425</v>
      </c>
      <c r="L16" s="11" t="s">
        <v>425</v>
      </c>
      <c r="M16" s="10" t="s">
        <v>425</v>
      </c>
      <c r="N16" s="7" t="str">
        <f t="shared" si="0"/>
        <v>▶</v>
      </c>
    </row>
    <row r="17" spans="1:14" x14ac:dyDescent="0.3">
      <c r="A17" s="6">
        <v>45</v>
      </c>
      <c r="B17" s="8" t="s">
        <v>441</v>
      </c>
      <c r="C17" s="27" t="s">
        <v>442</v>
      </c>
      <c r="D17" s="9">
        <v>120700</v>
      </c>
      <c r="E17" s="30" t="s">
        <v>443</v>
      </c>
      <c r="F17" s="29">
        <v>6.1600000000000002E-2</v>
      </c>
      <c r="G17" s="9">
        <v>407102</v>
      </c>
      <c r="H17" s="9">
        <v>93395</v>
      </c>
      <c r="I17" s="9">
        <v>8082</v>
      </c>
      <c r="J17" s="9">
        <v>18.37</v>
      </c>
      <c r="K17" s="9">
        <v>13.17</v>
      </c>
      <c r="L17" s="10">
        <v>8.2200000000000006</v>
      </c>
      <c r="M17" s="10">
        <v>1.03</v>
      </c>
      <c r="N17" s="7" t="str">
        <f t="shared" si="0"/>
        <v>▶</v>
      </c>
    </row>
    <row r="18" spans="1:14" x14ac:dyDescent="0.3">
      <c r="A18" s="6">
        <v>46</v>
      </c>
      <c r="B18" s="8" t="s">
        <v>444</v>
      </c>
      <c r="C18" s="27" t="s">
        <v>445</v>
      </c>
      <c r="D18" s="9">
        <v>216500</v>
      </c>
      <c r="E18" s="30" t="s">
        <v>446</v>
      </c>
      <c r="F18" s="29">
        <v>6.13E-2</v>
      </c>
      <c r="G18" s="9">
        <v>1956412</v>
      </c>
      <c r="H18" s="9">
        <v>343016</v>
      </c>
      <c r="I18" s="9">
        <v>14888</v>
      </c>
      <c r="J18" s="9">
        <v>47.56</v>
      </c>
      <c r="K18" s="9">
        <v>20.88</v>
      </c>
      <c r="L18" s="10">
        <v>4.41</v>
      </c>
      <c r="M18" s="10">
        <v>1.33</v>
      </c>
      <c r="N18" s="7" t="str">
        <f t="shared" si="0"/>
        <v>▶</v>
      </c>
    </row>
    <row r="19" spans="1:14" x14ac:dyDescent="0.3">
      <c r="A19" s="6">
        <v>47</v>
      </c>
      <c r="B19" s="8" t="s">
        <v>447</v>
      </c>
      <c r="C19" s="27" t="s">
        <v>448</v>
      </c>
      <c r="D19" s="9">
        <v>364000</v>
      </c>
      <c r="E19" s="30" t="s">
        <v>449</v>
      </c>
      <c r="F19" s="29">
        <v>6.1199999999999997E-2</v>
      </c>
      <c r="G19" s="9">
        <v>244064</v>
      </c>
      <c r="H19" s="9">
        <v>174384</v>
      </c>
      <c r="I19" s="9">
        <v>7680</v>
      </c>
      <c r="J19" s="9">
        <v>42.6</v>
      </c>
      <c r="K19" s="9">
        <v>21.9</v>
      </c>
      <c r="L19" s="10">
        <v>11.16</v>
      </c>
      <c r="M19" s="10">
        <v>2.64</v>
      </c>
      <c r="N19" s="7" t="str">
        <f t="shared" si="0"/>
        <v>▶</v>
      </c>
    </row>
    <row r="20" spans="1:14" x14ac:dyDescent="0.3">
      <c r="A20" s="6">
        <v>49</v>
      </c>
      <c r="B20" s="8" t="s">
        <v>450</v>
      </c>
      <c r="C20" s="27" t="s">
        <v>451</v>
      </c>
      <c r="D20" s="9">
        <v>10695</v>
      </c>
      <c r="E20" s="30" t="s">
        <v>452</v>
      </c>
      <c r="F20" s="29">
        <v>6.0499999999999998E-2</v>
      </c>
      <c r="G20" s="9">
        <v>18833</v>
      </c>
      <c r="H20" s="9">
        <v>86</v>
      </c>
      <c r="I20" s="9" t="s">
        <v>425</v>
      </c>
      <c r="J20" s="9">
        <v>0</v>
      </c>
      <c r="K20" s="9" t="s">
        <v>425</v>
      </c>
      <c r="L20" s="10" t="s">
        <v>425</v>
      </c>
      <c r="M20" s="10" t="s">
        <v>425</v>
      </c>
      <c r="N20" s="7" t="str">
        <f t="shared" si="0"/>
        <v>▶</v>
      </c>
    </row>
    <row r="21" spans="1:14" x14ac:dyDescent="0.3">
      <c r="A21" s="6">
        <v>51</v>
      </c>
      <c r="B21" s="8" t="s">
        <v>453</v>
      </c>
      <c r="C21" s="27" t="s">
        <v>454</v>
      </c>
      <c r="D21" s="9">
        <v>10060</v>
      </c>
      <c r="E21" s="30" t="s">
        <v>455</v>
      </c>
      <c r="F21" s="29">
        <v>6.0100000000000001E-2</v>
      </c>
      <c r="G21" s="9">
        <v>231400</v>
      </c>
      <c r="H21" s="9">
        <v>1539</v>
      </c>
      <c r="I21" s="9" t="s">
        <v>425</v>
      </c>
      <c r="J21" s="9">
        <v>3.95</v>
      </c>
      <c r="K21" s="9" t="s">
        <v>425</v>
      </c>
      <c r="L21" s="10" t="s">
        <v>425</v>
      </c>
      <c r="M21" s="10" t="s">
        <v>425</v>
      </c>
      <c r="N21" s="7" t="str">
        <f t="shared" si="0"/>
        <v>▶</v>
      </c>
    </row>
    <row r="22" spans="1:14" x14ac:dyDescent="0.3">
      <c r="A22" s="6">
        <v>52</v>
      </c>
      <c r="B22" s="8" t="s">
        <v>456</v>
      </c>
      <c r="C22" s="27" t="s">
        <v>457</v>
      </c>
      <c r="D22" s="9">
        <v>97100</v>
      </c>
      <c r="E22" s="30" t="s">
        <v>458</v>
      </c>
      <c r="F22" s="29">
        <v>0.06</v>
      </c>
      <c r="G22" s="9">
        <v>259643</v>
      </c>
      <c r="H22" s="9">
        <v>68747</v>
      </c>
      <c r="I22" s="9">
        <v>22350</v>
      </c>
      <c r="J22" s="9">
        <v>47.61</v>
      </c>
      <c r="K22" s="9">
        <v>3.44</v>
      </c>
      <c r="L22" s="11">
        <v>15.66</v>
      </c>
      <c r="M22" s="10">
        <v>0.6</v>
      </c>
      <c r="N22" s="7" t="str">
        <f t="shared" si="0"/>
        <v>▶</v>
      </c>
    </row>
    <row r="23" spans="1:14" x14ac:dyDescent="0.3">
      <c r="A23" s="6">
        <v>53</v>
      </c>
      <c r="B23" s="8" t="s">
        <v>459</v>
      </c>
      <c r="C23" s="27" t="s">
        <v>460</v>
      </c>
      <c r="D23" s="9">
        <v>25800</v>
      </c>
      <c r="E23" s="30" t="s">
        <v>461</v>
      </c>
      <c r="F23" s="29">
        <v>5.9499999999999997E-2</v>
      </c>
      <c r="G23" s="9">
        <v>108355</v>
      </c>
      <c r="H23" s="9">
        <v>4206</v>
      </c>
      <c r="I23" s="9">
        <v>1790</v>
      </c>
      <c r="J23" s="9">
        <v>11.92</v>
      </c>
      <c r="K23" s="9">
        <v>3.66</v>
      </c>
      <c r="L23" s="10">
        <v>8.5</v>
      </c>
      <c r="M23" s="10">
        <v>0.31</v>
      </c>
      <c r="N23" s="7" t="str">
        <f t="shared" si="0"/>
        <v>▶</v>
      </c>
    </row>
    <row r="24" spans="1:14" x14ac:dyDescent="0.3">
      <c r="A24" s="6">
        <v>54</v>
      </c>
      <c r="B24" s="8" t="s">
        <v>462</v>
      </c>
      <c r="C24" s="27" t="s">
        <v>463</v>
      </c>
      <c r="D24" s="9">
        <v>2915</v>
      </c>
      <c r="E24" s="30" t="s">
        <v>464</v>
      </c>
      <c r="F24" s="29">
        <v>5.8099999999999999E-2</v>
      </c>
      <c r="G24" s="9">
        <v>1531125</v>
      </c>
      <c r="H24" s="9">
        <v>1070</v>
      </c>
      <c r="I24" s="9">
        <v>222</v>
      </c>
      <c r="J24" s="9">
        <v>2.74</v>
      </c>
      <c r="K24" s="9">
        <v>-25.13</v>
      </c>
      <c r="L24" s="10">
        <v>0.06</v>
      </c>
      <c r="M24" s="10">
        <v>1.04</v>
      </c>
      <c r="N24" s="7" t="str">
        <f t="shared" si="0"/>
        <v>▶</v>
      </c>
    </row>
    <row r="25" spans="1:14" x14ac:dyDescent="0.3">
      <c r="A25" s="6">
        <v>55</v>
      </c>
      <c r="B25" s="8" t="s">
        <v>465</v>
      </c>
      <c r="C25" s="27" t="s">
        <v>466</v>
      </c>
      <c r="D25" s="9">
        <v>7845</v>
      </c>
      <c r="E25" s="30" t="s">
        <v>467</v>
      </c>
      <c r="F25" s="29">
        <v>5.7299999999999997E-2</v>
      </c>
      <c r="G25" s="9">
        <v>2286578</v>
      </c>
      <c r="H25" s="9">
        <v>6162</v>
      </c>
      <c r="I25" s="9" t="s">
        <v>425</v>
      </c>
      <c r="J25" s="9">
        <v>1.06</v>
      </c>
      <c r="K25" s="9" t="s">
        <v>425</v>
      </c>
      <c r="L25" s="10" t="s">
        <v>425</v>
      </c>
      <c r="M25" s="10" t="s">
        <v>425</v>
      </c>
      <c r="N25" s="7" t="str">
        <f t="shared" si="0"/>
        <v>▶</v>
      </c>
    </row>
    <row r="26" spans="1:14" x14ac:dyDescent="0.3">
      <c r="A26" s="6">
        <v>56</v>
      </c>
      <c r="B26" s="8" t="s">
        <v>468</v>
      </c>
      <c r="C26" s="27" t="s">
        <v>469</v>
      </c>
      <c r="D26" s="9">
        <v>9370</v>
      </c>
      <c r="E26" s="30" t="s">
        <v>470</v>
      </c>
      <c r="F26" s="29">
        <v>5.7000000000000002E-2</v>
      </c>
      <c r="G26" s="9">
        <v>84797</v>
      </c>
      <c r="H26" s="9">
        <v>197</v>
      </c>
      <c r="I26" s="9" t="s">
        <v>425</v>
      </c>
      <c r="J26" s="9">
        <v>0</v>
      </c>
      <c r="K26" s="9" t="s">
        <v>425</v>
      </c>
      <c r="L26" s="10" t="s">
        <v>425</v>
      </c>
      <c r="M26" s="10" t="s">
        <v>425</v>
      </c>
      <c r="N26" s="7" t="str">
        <f t="shared" si="0"/>
        <v>▶</v>
      </c>
    </row>
    <row r="27" spans="1:14" x14ac:dyDescent="0.3">
      <c r="A27" s="6">
        <v>57</v>
      </c>
      <c r="B27" s="8" t="s">
        <v>471</v>
      </c>
      <c r="C27" s="27" t="s">
        <v>472</v>
      </c>
      <c r="D27" s="9">
        <v>11785</v>
      </c>
      <c r="E27" s="30" t="s">
        <v>473</v>
      </c>
      <c r="F27" s="29">
        <v>5.7000000000000002E-2</v>
      </c>
      <c r="G27" s="9">
        <v>115787</v>
      </c>
      <c r="H27" s="9">
        <v>519</v>
      </c>
      <c r="I27" s="9" t="s">
        <v>425</v>
      </c>
      <c r="J27" s="9">
        <v>0.03</v>
      </c>
      <c r="K27" s="9" t="s">
        <v>425</v>
      </c>
      <c r="L27" s="10" t="s">
        <v>425</v>
      </c>
      <c r="M27" s="10" t="s">
        <v>425</v>
      </c>
      <c r="N27" s="7" t="str">
        <f t="shared" si="0"/>
        <v>▶</v>
      </c>
    </row>
    <row r="28" spans="1:14" x14ac:dyDescent="0.3">
      <c r="A28" s="6">
        <v>58</v>
      </c>
      <c r="B28" s="8" t="s">
        <v>474</v>
      </c>
      <c r="C28" s="27" t="s">
        <v>475</v>
      </c>
      <c r="D28" s="9">
        <v>7645</v>
      </c>
      <c r="E28" s="30" t="s">
        <v>476</v>
      </c>
      <c r="F28" s="29">
        <v>5.5899999999999998E-2</v>
      </c>
      <c r="G28" s="9">
        <v>9043</v>
      </c>
      <c r="H28" s="9">
        <v>80</v>
      </c>
      <c r="I28" s="9" t="s">
        <v>425</v>
      </c>
      <c r="J28" s="9">
        <v>0.82</v>
      </c>
      <c r="K28" s="9" t="s">
        <v>425</v>
      </c>
      <c r="L28" s="10" t="s">
        <v>425</v>
      </c>
      <c r="M28" s="10" t="s">
        <v>425</v>
      </c>
      <c r="N28" s="7" t="str">
        <f t="shared" si="0"/>
        <v>▶</v>
      </c>
    </row>
    <row r="29" spans="1:14" x14ac:dyDescent="0.3">
      <c r="A29" s="6">
        <v>60</v>
      </c>
      <c r="B29" s="8" t="s">
        <v>477</v>
      </c>
      <c r="C29" s="27" t="s">
        <v>478</v>
      </c>
      <c r="D29" s="9">
        <v>11140</v>
      </c>
      <c r="E29" s="30" t="s">
        <v>479</v>
      </c>
      <c r="F29" s="29">
        <v>5.4899999999999997E-2</v>
      </c>
      <c r="G29" s="9">
        <v>5239</v>
      </c>
      <c r="H29" s="9">
        <v>89</v>
      </c>
      <c r="I29" s="9" t="s">
        <v>425</v>
      </c>
      <c r="J29" s="9">
        <v>0</v>
      </c>
      <c r="K29" s="9" t="s">
        <v>425</v>
      </c>
      <c r="L29" s="11" t="s">
        <v>425</v>
      </c>
      <c r="M29" s="10" t="s">
        <v>425</v>
      </c>
      <c r="N29" s="7" t="str">
        <f t="shared" si="0"/>
        <v>▶</v>
      </c>
    </row>
    <row r="30" spans="1:14" x14ac:dyDescent="0.3">
      <c r="A30" s="6">
        <v>63</v>
      </c>
      <c r="B30" s="8" t="s">
        <v>480</v>
      </c>
      <c r="C30" s="27" t="s">
        <v>481</v>
      </c>
      <c r="D30" s="9">
        <v>21665</v>
      </c>
      <c r="E30" s="30" t="s">
        <v>482</v>
      </c>
      <c r="F30" s="29">
        <v>5.4300000000000001E-2</v>
      </c>
      <c r="G30" s="9">
        <v>56557</v>
      </c>
      <c r="H30" s="9">
        <v>232</v>
      </c>
      <c r="I30" s="9" t="s">
        <v>425</v>
      </c>
      <c r="J30" s="9">
        <v>0</v>
      </c>
      <c r="K30" s="9" t="s">
        <v>425</v>
      </c>
      <c r="L30" s="11" t="s">
        <v>425</v>
      </c>
      <c r="M30" s="10" t="s">
        <v>425</v>
      </c>
      <c r="N30" s="7" t="str">
        <f t="shared" si="0"/>
        <v>▶</v>
      </c>
    </row>
    <row r="31" spans="1:14" x14ac:dyDescent="0.3">
      <c r="A31" s="6">
        <v>64</v>
      </c>
      <c r="B31" s="8" t="s">
        <v>483</v>
      </c>
      <c r="C31" s="27" t="s">
        <v>484</v>
      </c>
      <c r="D31" s="9">
        <v>7775</v>
      </c>
      <c r="E31" s="30" t="s">
        <v>485</v>
      </c>
      <c r="F31" s="29">
        <v>5.4199999999999998E-2</v>
      </c>
      <c r="G31" s="9">
        <v>448532</v>
      </c>
      <c r="H31" s="9">
        <v>1563</v>
      </c>
      <c r="I31" s="9" t="s">
        <v>425</v>
      </c>
      <c r="J31" s="9">
        <v>0.17</v>
      </c>
      <c r="K31" s="9" t="s">
        <v>425</v>
      </c>
      <c r="L31" s="10" t="s">
        <v>425</v>
      </c>
      <c r="M31" s="10" t="s">
        <v>425</v>
      </c>
      <c r="N31" s="7" t="str">
        <f t="shared" si="0"/>
        <v>▶</v>
      </c>
    </row>
    <row r="32" spans="1:14" x14ac:dyDescent="0.3">
      <c r="A32" s="6">
        <v>68</v>
      </c>
      <c r="B32" s="8" t="s">
        <v>486</v>
      </c>
      <c r="C32" s="28" t="s">
        <v>487</v>
      </c>
      <c r="D32" s="9">
        <v>38550</v>
      </c>
      <c r="E32" s="30" t="s">
        <v>488</v>
      </c>
      <c r="F32" s="29">
        <v>5.1799999999999999E-2</v>
      </c>
      <c r="G32" s="9">
        <v>29359</v>
      </c>
      <c r="H32" s="9">
        <v>4070</v>
      </c>
      <c r="I32" s="10" t="s">
        <v>425</v>
      </c>
      <c r="J32" s="10">
        <v>47.94</v>
      </c>
      <c r="K32" s="10">
        <v>3.86</v>
      </c>
      <c r="L32" s="10" t="s">
        <v>425</v>
      </c>
      <c r="M32" s="10">
        <v>0.5</v>
      </c>
      <c r="N32" s="7" t="str">
        <f t="shared" si="0"/>
        <v>▶</v>
      </c>
    </row>
    <row r="33" spans="1:14" x14ac:dyDescent="0.3">
      <c r="A33" s="6">
        <v>69</v>
      </c>
      <c r="B33" s="8" t="s">
        <v>489</v>
      </c>
      <c r="C33" s="28" t="s">
        <v>490</v>
      </c>
      <c r="D33" s="9">
        <v>3910</v>
      </c>
      <c r="E33" s="30" t="s">
        <v>491</v>
      </c>
      <c r="F33" s="29">
        <v>5.11E-2</v>
      </c>
      <c r="G33" s="9">
        <v>1955379</v>
      </c>
      <c r="H33" s="10">
        <v>424</v>
      </c>
      <c r="I33" s="10" t="s">
        <v>425</v>
      </c>
      <c r="J33" s="10">
        <v>0.08</v>
      </c>
      <c r="K33" s="10" t="s">
        <v>425</v>
      </c>
      <c r="L33" s="10" t="s">
        <v>425</v>
      </c>
      <c r="M33" s="10" t="s">
        <v>425</v>
      </c>
      <c r="N33" s="7" t="str">
        <f t="shared" si="0"/>
        <v>▶</v>
      </c>
    </row>
    <row r="34" spans="1:14" x14ac:dyDescent="0.3">
      <c r="A34" s="6">
        <v>73</v>
      </c>
      <c r="B34" s="8" t="s">
        <v>492</v>
      </c>
      <c r="C34" s="28" t="s">
        <v>493</v>
      </c>
      <c r="D34" s="9">
        <v>8070</v>
      </c>
      <c r="E34" s="30" t="s">
        <v>494</v>
      </c>
      <c r="F34" s="29">
        <v>5.0099999999999999E-2</v>
      </c>
      <c r="G34" s="9">
        <v>285620</v>
      </c>
      <c r="H34" s="9">
        <v>1081</v>
      </c>
      <c r="I34" s="10" t="s">
        <v>425</v>
      </c>
      <c r="J34" s="10">
        <v>0.01</v>
      </c>
      <c r="K34" s="10" t="s">
        <v>425</v>
      </c>
      <c r="L34" s="10" t="s">
        <v>425</v>
      </c>
      <c r="M34" s="10" t="s">
        <v>425</v>
      </c>
      <c r="N34" s="7" t="str">
        <f t="shared" si="0"/>
        <v>▶</v>
      </c>
    </row>
    <row r="35" spans="1:14" x14ac:dyDescent="0.3">
      <c r="A35" s="6">
        <v>74</v>
      </c>
      <c r="B35" s="8" t="s">
        <v>495</v>
      </c>
      <c r="C35" s="28" t="s">
        <v>496</v>
      </c>
      <c r="D35" s="9">
        <v>10635</v>
      </c>
      <c r="E35" s="30" t="s">
        <v>470</v>
      </c>
      <c r="F35" s="29">
        <v>4.99E-2</v>
      </c>
      <c r="G35" s="9">
        <v>126910</v>
      </c>
      <c r="H35" s="10">
        <v>776</v>
      </c>
      <c r="I35" s="10" t="s">
        <v>425</v>
      </c>
      <c r="J35" s="10">
        <v>1.29</v>
      </c>
      <c r="K35" s="10" t="s">
        <v>425</v>
      </c>
      <c r="L35" s="10" t="s">
        <v>425</v>
      </c>
      <c r="M35" s="10" t="s">
        <v>425</v>
      </c>
      <c r="N35" s="7" t="str">
        <f t="shared" si="0"/>
        <v>▶</v>
      </c>
    </row>
    <row r="36" spans="1:14" x14ac:dyDescent="0.3">
      <c r="A36" s="6">
        <v>76</v>
      </c>
      <c r="B36" s="8" t="s">
        <v>497</v>
      </c>
      <c r="C36" s="28" t="s">
        <v>498</v>
      </c>
      <c r="D36" s="9">
        <v>15395</v>
      </c>
      <c r="E36" s="30" t="s">
        <v>499</v>
      </c>
      <c r="F36" s="29">
        <v>4.9799999999999997E-2</v>
      </c>
      <c r="G36" s="9">
        <v>28227</v>
      </c>
      <c r="H36" s="10">
        <v>197</v>
      </c>
      <c r="I36" s="10" t="s">
        <v>425</v>
      </c>
      <c r="J36" s="10">
        <v>2.29</v>
      </c>
      <c r="K36" s="10" t="s">
        <v>425</v>
      </c>
      <c r="L36" s="10" t="s">
        <v>425</v>
      </c>
      <c r="M36" s="10" t="s">
        <v>425</v>
      </c>
      <c r="N36" s="7" t="str">
        <f t="shared" si="0"/>
        <v>▶</v>
      </c>
    </row>
    <row r="37" spans="1:14" x14ac:dyDescent="0.3">
      <c r="A37" s="6">
        <v>77</v>
      </c>
      <c r="B37" s="8" t="s">
        <v>500</v>
      </c>
      <c r="C37" s="28" t="s">
        <v>501</v>
      </c>
      <c r="D37" s="9">
        <v>4435</v>
      </c>
      <c r="E37" s="30" t="s">
        <v>502</v>
      </c>
      <c r="F37" s="29">
        <v>4.9700000000000001E-2</v>
      </c>
      <c r="G37" s="9">
        <v>17697</v>
      </c>
      <c r="H37" s="10">
        <v>58</v>
      </c>
      <c r="I37" s="10" t="s">
        <v>425</v>
      </c>
      <c r="J37" s="10">
        <v>0</v>
      </c>
      <c r="K37" s="10" t="s">
        <v>425</v>
      </c>
      <c r="L37" s="10" t="s">
        <v>425</v>
      </c>
      <c r="M37" s="10" t="s">
        <v>425</v>
      </c>
      <c r="N37" s="7" t="str">
        <f t="shared" si="0"/>
        <v>▶</v>
      </c>
    </row>
    <row r="38" spans="1:14" x14ac:dyDescent="0.3">
      <c r="A38" s="6">
        <v>78</v>
      </c>
      <c r="B38" s="8" t="s">
        <v>503</v>
      </c>
      <c r="C38" s="28" t="s">
        <v>504</v>
      </c>
      <c r="D38" s="10">
        <v>381</v>
      </c>
      <c r="E38" s="30" t="s">
        <v>505</v>
      </c>
      <c r="F38" s="29">
        <v>4.9599999999999998E-2</v>
      </c>
      <c r="G38" s="9">
        <v>813937</v>
      </c>
      <c r="H38" s="10">
        <v>579</v>
      </c>
      <c r="I38" s="10">
        <v>-26</v>
      </c>
      <c r="J38" s="10">
        <v>2</v>
      </c>
      <c r="K38" s="10">
        <v>-1.4</v>
      </c>
      <c r="L38" s="10">
        <v>-57.4</v>
      </c>
      <c r="M38" s="10">
        <v>0.92</v>
      </c>
      <c r="N38" s="7" t="str">
        <f t="shared" si="0"/>
        <v>▶</v>
      </c>
    </row>
    <row r="39" spans="1:14" x14ac:dyDescent="0.3">
      <c r="A39" s="6">
        <v>80</v>
      </c>
      <c r="B39" s="8" t="s">
        <v>506</v>
      </c>
      <c r="C39" s="28" t="s">
        <v>507</v>
      </c>
      <c r="D39" s="9">
        <v>1389</v>
      </c>
      <c r="E39" s="30" t="s">
        <v>508</v>
      </c>
      <c r="F39" s="29">
        <v>4.9099999999999998E-2</v>
      </c>
      <c r="G39" s="9">
        <v>211935</v>
      </c>
      <c r="H39" s="10">
        <v>486</v>
      </c>
      <c r="I39" s="10">
        <v>-40</v>
      </c>
      <c r="J39" s="10">
        <v>0.97</v>
      </c>
      <c r="K39" s="10">
        <v>-43.41</v>
      </c>
      <c r="L39" s="10">
        <v>-8.5299999999999994</v>
      </c>
      <c r="M39" s="10">
        <v>0.52</v>
      </c>
      <c r="N39" s="7" t="str">
        <f t="shared" si="0"/>
        <v>▶</v>
      </c>
    </row>
    <row r="40" spans="1:14" x14ac:dyDescent="0.3">
      <c r="A40" s="6">
        <v>83</v>
      </c>
      <c r="B40" s="8" t="s">
        <v>509</v>
      </c>
      <c r="C40" s="28" t="s">
        <v>510</v>
      </c>
      <c r="D40" s="9">
        <v>11890</v>
      </c>
      <c r="E40" s="30" t="s">
        <v>511</v>
      </c>
      <c r="F40" s="29">
        <v>4.7100000000000003E-2</v>
      </c>
      <c r="G40" s="10">
        <v>354</v>
      </c>
      <c r="H40" s="10">
        <v>18</v>
      </c>
      <c r="I40" s="10" t="s">
        <v>425</v>
      </c>
      <c r="J40" s="10">
        <v>0</v>
      </c>
      <c r="K40" s="10" t="s">
        <v>425</v>
      </c>
      <c r="L40" s="10" t="s">
        <v>425</v>
      </c>
      <c r="M40" s="10" t="s">
        <v>425</v>
      </c>
      <c r="N40" s="7" t="str">
        <f t="shared" si="0"/>
        <v>▶</v>
      </c>
    </row>
    <row r="41" spans="1:14" x14ac:dyDescent="0.3">
      <c r="A41" s="6">
        <v>84</v>
      </c>
      <c r="B41" s="8" t="s">
        <v>512</v>
      </c>
      <c r="C41" s="28" t="s">
        <v>513</v>
      </c>
      <c r="D41" s="9">
        <v>134100</v>
      </c>
      <c r="E41" s="30" t="s">
        <v>514</v>
      </c>
      <c r="F41" s="29">
        <v>4.6800000000000001E-2</v>
      </c>
      <c r="G41" s="9">
        <v>704079</v>
      </c>
      <c r="H41" s="9">
        <v>100164</v>
      </c>
      <c r="I41" s="9">
        <v>6394</v>
      </c>
      <c r="J41" s="10">
        <v>31.78</v>
      </c>
      <c r="K41" s="10">
        <v>20.239999999999998</v>
      </c>
      <c r="L41" s="10">
        <v>5.5</v>
      </c>
      <c r="M41" s="10">
        <v>1.21</v>
      </c>
      <c r="N41" s="7" t="str">
        <f t="shared" si="0"/>
        <v>▶</v>
      </c>
    </row>
    <row r="42" spans="1:14" x14ac:dyDescent="0.3">
      <c r="A42" s="6">
        <v>88</v>
      </c>
      <c r="B42" s="8" t="s">
        <v>515</v>
      </c>
      <c r="C42" s="28" t="s">
        <v>516</v>
      </c>
      <c r="D42" s="9">
        <v>10200</v>
      </c>
      <c r="E42" s="30" t="s">
        <v>517</v>
      </c>
      <c r="F42" s="29">
        <v>4.6199999999999998E-2</v>
      </c>
      <c r="G42" s="9">
        <v>621820</v>
      </c>
      <c r="H42" s="9">
        <v>2142</v>
      </c>
      <c r="I42" s="10">
        <v>69</v>
      </c>
      <c r="J42" s="10">
        <v>34.96</v>
      </c>
      <c r="K42" s="10">
        <v>536.84</v>
      </c>
      <c r="L42" s="10">
        <v>0.48</v>
      </c>
      <c r="M42" s="10">
        <v>1.04</v>
      </c>
      <c r="N42" s="7" t="str">
        <f t="shared" si="0"/>
        <v>▶</v>
      </c>
    </row>
    <row r="43" spans="1:14" x14ac:dyDescent="0.3">
      <c r="A43" s="6">
        <v>90</v>
      </c>
      <c r="B43" s="8" t="s">
        <v>518</v>
      </c>
      <c r="C43" s="28" t="s">
        <v>519</v>
      </c>
      <c r="D43" s="9">
        <v>20300</v>
      </c>
      <c r="E43" s="30" t="s">
        <v>520</v>
      </c>
      <c r="F43" s="29">
        <v>4.4999999999999998E-2</v>
      </c>
      <c r="G43" s="9">
        <v>39809</v>
      </c>
      <c r="H43" s="10">
        <v>447</v>
      </c>
      <c r="I43" s="10" t="s">
        <v>425</v>
      </c>
      <c r="J43" s="10">
        <v>36.42</v>
      </c>
      <c r="K43" s="10" t="s">
        <v>425</v>
      </c>
      <c r="L43" s="10" t="s">
        <v>425</v>
      </c>
      <c r="M43" s="10" t="s">
        <v>425</v>
      </c>
      <c r="N43" s="7" t="str">
        <f t="shared" si="0"/>
        <v>▶</v>
      </c>
    </row>
    <row r="44" spans="1:14" x14ac:dyDescent="0.3">
      <c r="A44" s="6">
        <v>92</v>
      </c>
      <c r="B44" s="8" t="s">
        <v>521</v>
      </c>
      <c r="C44" s="28" t="s">
        <v>522</v>
      </c>
      <c r="D44" s="9">
        <v>114200</v>
      </c>
      <c r="E44" s="30" t="s">
        <v>523</v>
      </c>
      <c r="F44" s="29">
        <v>4.48E-2</v>
      </c>
      <c r="G44" s="9">
        <v>362237</v>
      </c>
      <c r="H44" s="9">
        <v>217802</v>
      </c>
      <c r="I44" s="9">
        <v>29335</v>
      </c>
      <c r="J44" s="10">
        <v>16.170000000000002</v>
      </c>
      <c r="K44" s="10">
        <v>9.7100000000000009</v>
      </c>
      <c r="L44" s="10">
        <v>28.11</v>
      </c>
      <c r="M44" s="10">
        <v>2.08</v>
      </c>
      <c r="N44" s="7" t="str">
        <f t="shared" si="0"/>
        <v>▶</v>
      </c>
    </row>
    <row r="45" spans="1:14" x14ac:dyDescent="0.3">
      <c r="A45" s="6">
        <v>93</v>
      </c>
      <c r="B45" s="8" t="s">
        <v>524</v>
      </c>
      <c r="C45" s="28" t="s">
        <v>525</v>
      </c>
      <c r="D45" s="9">
        <v>13445</v>
      </c>
      <c r="E45" s="30" t="s">
        <v>526</v>
      </c>
      <c r="F45" s="29">
        <v>4.4699999999999997E-2</v>
      </c>
      <c r="G45" s="9">
        <v>63708</v>
      </c>
      <c r="H45" s="10">
        <v>387</v>
      </c>
      <c r="I45" s="10" t="s">
        <v>425</v>
      </c>
      <c r="J45" s="10">
        <v>0.84</v>
      </c>
      <c r="K45" s="10" t="s">
        <v>425</v>
      </c>
      <c r="L45" s="10" t="s">
        <v>425</v>
      </c>
      <c r="M45" s="10" t="s">
        <v>425</v>
      </c>
      <c r="N45" s="7" t="str">
        <f t="shared" si="0"/>
        <v>▶</v>
      </c>
    </row>
    <row r="46" spans="1:14" x14ac:dyDescent="0.3">
      <c r="A46" s="6">
        <v>95</v>
      </c>
      <c r="B46" s="8" t="s">
        <v>527</v>
      </c>
      <c r="C46" s="28" t="s">
        <v>528</v>
      </c>
      <c r="D46" s="9">
        <v>27000</v>
      </c>
      <c r="E46" s="30" t="s">
        <v>529</v>
      </c>
      <c r="F46" s="29">
        <v>4.4499999999999998E-2</v>
      </c>
      <c r="G46" s="9">
        <v>429352</v>
      </c>
      <c r="H46" s="9">
        <v>36351</v>
      </c>
      <c r="I46" s="10">
        <v>-566</v>
      </c>
      <c r="J46" s="10">
        <v>36.85</v>
      </c>
      <c r="K46" s="10">
        <v>-184.93</v>
      </c>
      <c r="L46" s="10">
        <v>0.14000000000000001</v>
      </c>
      <c r="M46" s="10">
        <v>1.95</v>
      </c>
      <c r="N46" s="7" t="str">
        <f t="shared" si="0"/>
        <v>▶</v>
      </c>
    </row>
    <row r="47" spans="1:14" x14ac:dyDescent="0.3">
      <c r="A47" s="6">
        <v>96</v>
      </c>
      <c r="B47" s="8" t="s">
        <v>530</v>
      </c>
      <c r="C47" s="28" t="s">
        <v>531</v>
      </c>
      <c r="D47" s="9">
        <v>110600</v>
      </c>
      <c r="E47" s="30" t="s">
        <v>532</v>
      </c>
      <c r="F47" s="29">
        <v>4.4400000000000002E-2</v>
      </c>
      <c r="G47" s="9">
        <v>305732</v>
      </c>
      <c r="H47" s="9">
        <v>138651</v>
      </c>
      <c r="I47" s="9">
        <v>11673</v>
      </c>
      <c r="J47" s="10">
        <v>44.51</v>
      </c>
      <c r="K47" s="10">
        <v>15.2</v>
      </c>
      <c r="L47" s="10">
        <v>9.76</v>
      </c>
      <c r="M47" s="10">
        <v>1.33</v>
      </c>
      <c r="N47" s="7" t="str">
        <f t="shared" si="0"/>
        <v>▶</v>
      </c>
    </row>
    <row r="48" spans="1:14" x14ac:dyDescent="0.3">
      <c r="A48" s="6">
        <v>97</v>
      </c>
      <c r="B48" s="8" t="s">
        <v>533</v>
      </c>
      <c r="C48" s="28" t="s">
        <v>534</v>
      </c>
      <c r="D48" s="9">
        <v>18630</v>
      </c>
      <c r="E48" s="30" t="s">
        <v>535</v>
      </c>
      <c r="F48" s="29">
        <v>4.4299999999999999E-2</v>
      </c>
      <c r="G48" s="9">
        <v>74318</v>
      </c>
      <c r="H48" s="9">
        <v>6291</v>
      </c>
      <c r="I48" s="10">
        <v>556</v>
      </c>
      <c r="J48" s="10">
        <v>9.15</v>
      </c>
      <c r="K48" s="10">
        <v>-4.9800000000000004</v>
      </c>
      <c r="L48" s="10">
        <v>-0.51</v>
      </c>
      <c r="M48" s="10">
        <v>0.4</v>
      </c>
      <c r="N48" s="7" t="str">
        <f t="shared" si="0"/>
        <v>▶</v>
      </c>
    </row>
    <row r="49" spans="1:14" x14ac:dyDescent="0.3">
      <c r="A49" s="6">
        <v>98</v>
      </c>
      <c r="B49" s="8" t="s">
        <v>536</v>
      </c>
      <c r="C49" s="28" t="s">
        <v>537</v>
      </c>
      <c r="D49" s="9">
        <v>101400</v>
      </c>
      <c r="E49" s="30" t="s">
        <v>538</v>
      </c>
      <c r="F49" s="29">
        <v>4.4299999999999999E-2</v>
      </c>
      <c r="G49" s="9">
        <v>111836</v>
      </c>
      <c r="H49" s="9">
        <v>40090</v>
      </c>
      <c r="I49" s="9">
        <v>4924</v>
      </c>
      <c r="J49" s="10">
        <v>28.22</v>
      </c>
      <c r="K49" s="10">
        <v>10.45</v>
      </c>
      <c r="L49" s="10">
        <v>13.91</v>
      </c>
      <c r="M49" s="10">
        <v>1.28</v>
      </c>
      <c r="N49" s="7" t="str">
        <f t="shared" si="0"/>
        <v>▶</v>
      </c>
    </row>
    <row r="50" spans="1:14" x14ac:dyDescent="0.3">
      <c r="A50" s="6">
        <v>99</v>
      </c>
      <c r="B50" s="8" t="s">
        <v>539</v>
      </c>
      <c r="C50" s="28" t="s">
        <v>540</v>
      </c>
      <c r="D50" s="9">
        <v>2265</v>
      </c>
      <c r="E50" s="30" t="s">
        <v>541</v>
      </c>
      <c r="F50" s="29">
        <v>4.3799999999999999E-2</v>
      </c>
      <c r="G50" s="9">
        <v>976935</v>
      </c>
      <c r="H50" s="10">
        <v>803</v>
      </c>
      <c r="I50" s="10">
        <v>70</v>
      </c>
      <c r="J50" s="10">
        <v>0.45</v>
      </c>
      <c r="K50" s="10">
        <v>11</v>
      </c>
      <c r="L50" s="10">
        <v>8.75</v>
      </c>
      <c r="M50" s="10">
        <v>0.95</v>
      </c>
      <c r="N50" s="7" t="str">
        <f t="shared" si="0"/>
        <v>▶</v>
      </c>
    </row>
    <row r="51" spans="1:14" x14ac:dyDescent="0.3">
      <c r="A51" s="6">
        <v>102</v>
      </c>
      <c r="B51" s="8" t="s">
        <v>542</v>
      </c>
      <c r="C51" s="28" t="s">
        <v>543</v>
      </c>
      <c r="D51" s="9">
        <v>16915</v>
      </c>
      <c r="E51" s="30" t="s">
        <v>544</v>
      </c>
      <c r="F51" s="29">
        <v>4.3200000000000002E-2</v>
      </c>
      <c r="G51" s="9">
        <v>5347</v>
      </c>
      <c r="H51" s="10">
        <v>135</v>
      </c>
      <c r="I51" s="10" t="s">
        <v>425</v>
      </c>
      <c r="J51" s="10">
        <v>0</v>
      </c>
      <c r="K51" s="10" t="s">
        <v>425</v>
      </c>
      <c r="L51" s="10" t="s">
        <v>425</v>
      </c>
      <c r="M51" s="10" t="s">
        <v>425</v>
      </c>
      <c r="N51" s="7" t="str">
        <f t="shared" si="0"/>
        <v>▶</v>
      </c>
    </row>
    <row r="52" spans="1:14" x14ac:dyDescent="0.3">
      <c r="A52" s="6">
        <v>104</v>
      </c>
      <c r="B52" s="8" t="s">
        <v>545</v>
      </c>
      <c r="C52" s="28" t="s">
        <v>546</v>
      </c>
      <c r="D52" s="9">
        <v>8740</v>
      </c>
      <c r="E52" s="30" t="s">
        <v>547</v>
      </c>
      <c r="F52" s="29">
        <v>4.2999999999999997E-2</v>
      </c>
      <c r="G52" s="9">
        <v>9583</v>
      </c>
      <c r="H52" s="10">
        <v>105</v>
      </c>
      <c r="I52" s="10" t="s">
        <v>425</v>
      </c>
      <c r="J52" s="10">
        <v>0</v>
      </c>
      <c r="K52" s="10" t="s">
        <v>425</v>
      </c>
      <c r="L52" s="10" t="s">
        <v>425</v>
      </c>
      <c r="M52" s="10" t="s">
        <v>425</v>
      </c>
      <c r="N52" s="7" t="str">
        <f t="shared" si="0"/>
        <v>▶</v>
      </c>
    </row>
    <row r="53" spans="1:14" x14ac:dyDescent="0.3">
      <c r="A53" s="6">
        <v>105</v>
      </c>
      <c r="B53" s="8" t="s">
        <v>548</v>
      </c>
      <c r="C53" s="28" t="s">
        <v>549</v>
      </c>
      <c r="D53" s="9">
        <v>119900</v>
      </c>
      <c r="E53" s="30" t="s">
        <v>523</v>
      </c>
      <c r="F53" s="29">
        <v>4.2599999999999999E-2</v>
      </c>
      <c r="G53" s="9">
        <v>629972</v>
      </c>
      <c r="H53" s="9">
        <v>213163</v>
      </c>
      <c r="I53" s="9">
        <v>28702</v>
      </c>
      <c r="J53" s="10">
        <v>26.19</v>
      </c>
      <c r="K53" s="10">
        <v>10.29</v>
      </c>
      <c r="L53" s="10">
        <v>7.28</v>
      </c>
      <c r="M53" s="10">
        <v>0.61</v>
      </c>
      <c r="N53" s="7" t="str">
        <f t="shared" si="0"/>
        <v>▶</v>
      </c>
    </row>
    <row r="54" spans="1:14" x14ac:dyDescent="0.3">
      <c r="A54" s="6">
        <v>107</v>
      </c>
      <c r="B54" s="8" t="s">
        <v>550</v>
      </c>
      <c r="C54" s="28" t="s">
        <v>551</v>
      </c>
      <c r="D54" s="9">
        <v>3190</v>
      </c>
      <c r="E54" s="30" t="s">
        <v>552</v>
      </c>
      <c r="F54" s="29">
        <v>4.2500000000000003E-2</v>
      </c>
      <c r="G54" s="9">
        <v>1302</v>
      </c>
      <c r="H54" s="10">
        <v>27</v>
      </c>
      <c r="I54" s="10" t="s">
        <v>425</v>
      </c>
      <c r="J54" s="10">
        <v>0.12</v>
      </c>
      <c r="K54" s="10">
        <v>227.86</v>
      </c>
      <c r="L54" s="10" t="s">
        <v>425</v>
      </c>
      <c r="M54" s="10">
        <v>1.81</v>
      </c>
      <c r="N54" s="7" t="str">
        <f t="shared" si="0"/>
        <v>▶</v>
      </c>
    </row>
    <row r="55" spans="1:14" x14ac:dyDescent="0.3">
      <c r="A55" s="6">
        <v>108</v>
      </c>
      <c r="B55" s="8" t="s">
        <v>553</v>
      </c>
      <c r="C55" s="28" t="s">
        <v>554</v>
      </c>
      <c r="D55" s="9">
        <v>68700</v>
      </c>
      <c r="E55" s="30" t="s">
        <v>555</v>
      </c>
      <c r="F55" s="29">
        <v>4.2500000000000003E-2</v>
      </c>
      <c r="G55" s="9">
        <v>496719</v>
      </c>
      <c r="H55" s="9">
        <v>20873</v>
      </c>
      <c r="I55" s="10">
        <v>691</v>
      </c>
      <c r="J55" s="10">
        <v>10.6</v>
      </c>
      <c r="K55" s="10">
        <v>44.24</v>
      </c>
      <c r="L55" s="10">
        <v>8.19</v>
      </c>
      <c r="M55" s="10">
        <v>3.84</v>
      </c>
      <c r="N55" s="7" t="str">
        <f t="shared" si="0"/>
        <v>▶</v>
      </c>
    </row>
    <row r="56" spans="1:14" x14ac:dyDescent="0.3">
      <c r="A56" s="6">
        <v>111</v>
      </c>
      <c r="B56" s="8" t="s">
        <v>556</v>
      </c>
      <c r="C56" s="28" t="s">
        <v>557</v>
      </c>
      <c r="D56" s="9">
        <v>1485</v>
      </c>
      <c r="E56" s="30" t="s">
        <v>558</v>
      </c>
      <c r="F56" s="29">
        <v>4.2099999999999999E-2</v>
      </c>
      <c r="G56" s="9">
        <v>91502</v>
      </c>
      <c r="H56" s="10">
        <v>426</v>
      </c>
      <c r="I56" s="10">
        <v>24</v>
      </c>
      <c r="J56" s="10">
        <v>0.68</v>
      </c>
      <c r="K56" s="10">
        <v>15</v>
      </c>
      <c r="L56" s="10">
        <v>5.42</v>
      </c>
      <c r="M56" s="10">
        <v>0.84</v>
      </c>
      <c r="N56" s="7" t="str">
        <f t="shared" si="0"/>
        <v>▶</v>
      </c>
    </row>
    <row r="57" spans="1:14" x14ac:dyDescent="0.3">
      <c r="A57" s="6">
        <v>112</v>
      </c>
      <c r="B57" s="8" t="s">
        <v>559</v>
      </c>
      <c r="C57" s="28" t="s">
        <v>560</v>
      </c>
      <c r="D57" s="9">
        <v>13260</v>
      </c>
      <c r="E57" s="30" t="s">
        <v>561</v>
      </c>
      <c r="F57" s="29">
        <v>4.1599999999999998E-2</v>
      </c>
      <c r="G57" s="9">
        <v>63709</v>
      </c>
      <c r="H57" s="10">
        <v>550</v>
      </c>
      <c r="I57" s="10" t="s">
        <v>425</v>
      </c>
      <c r="J57" s="10">
        <v>0</v>
      </c>
      <c r="K57" s="10" t="s">
        <v>425</v>
      </c>
      <c r="L57" s="10" t="s">
        <v>425</v>
      </c>
      <c r="M57" s="10" t="s">
        <v>425</v>
      </c>
      <c r="N57" s="7" t="str">
        <f t="shared" si="0"/>
        <v>▶</v>
      </c>
    </row>
    <row r="58" spans="1:14" x14ac:dyDescent="0.3">
      <c r="A58" s="6">
        <v>114</v>
      </c>
      <c r="B58" s="8" t="s">
        <v>562</v>
      </c>
      <c r="C58" s="28" t="s">
        <v>563</v>
      </c>
      <c r="D58" s="9">
        <v>43950</v>
      </c>
      <c r="E58" s="30" t="s">
        <v>564</v>
      </c>
      <c r="F58" s="29">
        <v>4.1500000000000002E-2</v>
      </c>
      <c r="G58" s="9">
        <v>109668</v>
      </c>
      <c r="H58" s="9">
        <v>19475</v>
      </c>
      <c r="I58" s="9">
        <v>6371</v>
      </c>
      <c r="J58" s="10">
        <v>28.95</v>
      </c>
      <c r="K58" s="10">
        <v>4.62</v>
      </c>
      <c r="L58" s="10">
        <v>17.03</v>
      </c>
      <c r="M58" s="10">
        <v>0.56000000000000005</v>
      </c>
      <c r="N58" s="7" t="str">
        <f t="shared" si="0"/>
        <v>▶</v>
      </c>
    </row>
    <row r="59" spans="1:14" x14ac:dyDescent="0.3">
      <c r="A59" s="6">
        <v>115</v>
      </c>
      <c r="B59" s="8" t="s">
        <v>565</v>
      </c>
      <c r="C59" s="28" t="s">
        <v>566</v>
      </c>
      <c r="D59" s="9">
        <v>14400</v>
      </c>
      <c r="E59" s="30" t="s">
        <v>455</v>
      </c>
      <c r="F59" s="29">
        <v>4.1200000000000001E-2</v>
      </c>
      <c r="G59" s="9">
        <v>25146</v>
      </c>
      <c r="H59" s="10">
        <v>79</v>
      </c>
      <c r="I59" s="10" t="s">
        <v>425</v>
      </c>
      <c r="J59" s="10">
        <v>0</v>
      </c>
      <c r="K59" s="10" t="s">
        <v>425</v>
      </c>
      <c r="L59" s="10" t="s">
        <v>425</v>
      </c>
      <c r="M59" s="10" t="s">
        <v>425</v>
      </c>
      <c r="N59" s="7" t="str">
        <f t="shared" si="0"/>
        <v>▶</v>
      </c>
    </row>
    <row r="60" spans="1:14" x14ac:dyDescent="0.3">
      <c r="A60" s="6">
        <v>116</v>
      </c>
      <c r="B60" s="8" t="s">
        <v>567</v>
      </c>
      <c r="C60" s="28" t="s">
        <v>568</v>
      </c>
      <c r="D60" s="9">
        <v>11640</v>
      </c>
      <c r="E60" s="30" t="s">
        <v>569</v>
      </c>
      <c r="F60" s="29">
        <v>4.07E-2</v>
      </c>
      <c r="G60" s="9">
        <v>437224</v>
      </c>
      <c r="H60" s="10">
        <v>407</v>
      </c>
      <c r="I60" s="10" t="s">
        <v>425</v>
      </c>
      <c r="J60" s="10">
        <v>0.09</v>
      </c>
      <c r="K60" s="10" t="s">
        <v>425</v>
      </c>
      <c r="L60" s="10" t="s">
        <v>425</v>
      </c>
      <c r="M60" s="10" t="s">
        <v>425</v>
      </c>
      <c r="N60" s="7" t="str">
        <f t="shared" si="0"/>
        <v>▶</v>
      </c>
    </row>
    <row r="61" spans="1:14" x14ac:dyDescent="0.3">
      <c r="A61" s="6">
        <v>118</v>
      </c>
      <c r="B61" s="8" t="s">
        <v>570</v>
      </c>
      <c r="C61" s="28" t="s">
        <v>571</v>
      </c>
      <c r="D61" s="9">
        <v>18695</v>
      </c>
      <c r="E61" s="30" t="s">
        <v>572</v>
      </c>
      <c r="F61" s="29">
        <v>4.0099999999999997E-2</v>
      </c>
      <c r="G61" s="10">
        <v>309</v>
      </c>
      <c r="H61" s="10">
        <v>60</v>
      </c>
      <c r="I61" s="10" t="s">
        <v>425</v>
      </c>
      <c r="J61" s="10">
        <v>0</v>
      </c>
      <c r="K61" s="10" t="s">
        <v>425</v>
      </c>
      <c r="L61" s="10" t="s">
        <v>425</v>
      </c>
      <c r="M61" s="10" t="s">
        <v>425</v>
      </c>
      <c r="N61" s="7" t="str">
        <f t="shared" si="0"/>
        <v>▶</v>
      </c>
    </row>
    <row r="62" spans="1:14" x14ac:dyDescent="0.3">
      <c r="A62" s="6">
        <v>121</v>
      </c>
      <c r="B62" s="8" t="s">
        <v>573</v>
      </c>
      <c r="C62" s="28" t="s">
        <v>574</v>
      </c>
      <c r="D62" s="9">
        <v>4085</v>
      </c>
      <c r="E62" s="30" t="s">
        <v>575</v>
      </c>
      <c r="F62" s="29">
        <v>3.9399999999999998E-2</v>
      </c>
      <c r="G62" s="9">
        <v>134831</v>
      </c>
      <c r="H62" s="10">
        <v>817</v>
      </c>
      <c r="I62" s="10">
        <v>70</v>
      </c>
      <c r="J62" s="10">
        <v>52.02</v>
      </c>
      <c r="K62" s="10">
        <v>4.46</v>
      </c>
      <c r="L62" s="10">
        <v>3.7</v>
      </c>
      <c r="M62" s="10">
        <v>0.45</v>
      </c>
      <c r="N62" s="7" t="str">
        <f t="shared" si="0"/>
        <v>▶</v>
      </c>
    </row>
    <row r="63" spans="1:14" x14ac:dyDescent="0.3">
      <c r="A63" s="6">
        <v>122</v>
      </c>
      <c r="B63" s="8" t="s">
        <v>576</v>
      </c>
      <c r="C63" s="28" t="s">
        <v>577</v>
      </c>
      <c r="D63" s="9">
        <v>6120</v>
      </c>
      <c r="E63" s="30" t="s">
        <v>578</v>
      </c>
      <c r="F63" s="29">
        <v>3.9E-2</v>
      </c>
      <c r="G63" s="9">
        <v>4953</v>
      </c>
      <c r="H63" s="10">
        <v>67</v>
      </c>
      <c r="I63" s="10" t="s">
        <v>425</v>
      </c>
      <c r="J63" s="10">
        <v>0</v>
      </c>
      <c r="K63" s="10" t="s">
        <v>425</v>
      </c>
      <c r="L63" s="10" t="s">
        <v>425</v>
      </c>
      <c r="M63" s="10" t="s">
        <v>425</v>
      </c>
      <c r="N63" s="7" t="str">
        <f t="shared" si="0"/>
        <v>▶</v>
      </c>
    </row>
    <row r="64" spans="1:14" x14ac:dyDescent="0.3">
      <c r="A64" s="6">
        <v>124</v>
      </c>
      <c r="B64" s="8" t="s">
        <v>579</v>
      </c>
      <c r="C64" s="28" t="s">
        <v>580</v>
      </c>
      <c r="D64" s="9">
        <v>12285</v>
      </c>
      <c r="E64" s="30" t="s">
        <v>569</v>
      </c>
      <c r="F64" s="29">
        <v>3.85E-2</v>
      </c>
      <c r="G64" s="9">
        <v>23352</v>
      </c>
      <c r="H64" s="10">
        <v>117</v>
      </c>
      <c r="I64" s="10" t="s">
        <v>425</v>
      </c>
      <c r="J64" s="10">
        <v>0</v>
      </c>
      <c r="K64" s="10" t="s">
        <v>425</v>
      </c>
      <c r="L64" s="10" t="s">
        <v>425</v>
      </c>
      <c r="M64" s="10" t="s">
        <v>425</v>
      </c>
      <c r="N64" s="7" t="str">
        <f t="shared" si="0"/>
        <v>▶</v>
      </c>
    </row>
    <row r="65" spans="1:14" x14ac:dyDescent="0.3">
      <c r="A65" s="6">
        <v>125</v>
      </c>
      <c r="B65" s="8" t="s">
        <v>581</v>
      </c>
      <c r="C65" s="28" t="s">
        <v>582</v>
      </c>
      <c r="D65" s="9">
        <v>24130</v>
      </c>
      <c r="E65" s="30" t="s">
        <v>583</v>
      </c>
      <c r="F65" s="29">
        <v>3.8300000000000001E-2</v>
      </c>
      <c r="G65" s="9">
        <v>17886</v>
      </c>
      <c r="H65" s="10">
        <v>396</v>
      </c>
      <c r="I65" s="10" t="s">
        <v>425</v>
      </c>
      <c r="J65" s="10">
        <v>0</v>
      </c>
      <c r="K65" s="10" t="s">
        <v>425</v>
      </c>
      <c r="L65" s="10" t="s">
        <v>425</v>
      </c>
      <c r="M65" s="10" t="s">
        <v>425</v>
      </c>
      <c r="N65" s="7" t="str">
        <f t="shared" si="0"/>
        <v>▶</v>
      </c>
    </row>
    <row r="66" spans="1:14" x14ac:dyDescent="0.3">
      <c r="E66" s="30"/>
      <c r="F66" s="30"/>
      <c r="N66" s="7" t="str">
        <f t="shared" si="0"/>
        <v/>
      </c>
    </row>
    <row r="67" spans="1:14" x14ac:dyDescent="0.3">
      <c r="E67" s="30"/>
      <c r="F67" s="30"/>
      <c r="N67" s="7" t="str">
        <f t="shared" ref="N67:N130" si="1">IF(ISBLANK($C67),"",HYPERLINK($C67,"▶"))</f>
        <v/>
      </c>
    </row>
    <row r="68" spans="1:14" x14ac:dyDescent="0.3">
      <c r="E68" s="30"/>
      <c r="F68" s="30"/>
      <c r="N68" s="7" t="str">
        <f t="shared" si="1"/>
        <v/>
      </c>
    </row>
    <row r="69" spans="1:14" x14ac:dyDescent="0.3">
      <c r="E69" s="30"/>
      <c r="F69" s="30"/>
      <c r="N69" s="7" t="str">
        <f t="shared" si="1"/>
        <v/>
      </c>
    </row>
    <row r="70" spans="1:14" x14ac:dyDescent="0.3">
      <c r="E70" s="30"/>
      <c r="F70" s="30"/>
      <c r="N70" s="7" t="str">
        <f t="shared" si="1"/>
        <v/>
      </c>
    </row>
    <row r="71" spans="1:14" x14ac:dyDescent="0.3">
      <c r="E71" s="30"/>
      <c r="F71" s="30"/>
      <c r="N71" s="7" t="str">
        <f t="shared" si="1"/>
        <v/>
      </c>
    </row>
    <row r="72" spans="1:14" x14ac:dyDescent="0.3">
      <c r="E72" s="30"/>
      <c r="F72" s="30"/>
      <c r="N72" s="7" t="str">
        <f t="shared" si="1"/>
        <v/>
      </c>
    </row>
    <row r="73" spans="1:14" x14ac:dyDescent="0.3">
      <c r="E73" s="30"/>
      <c r="F73" s="30"/>
      <c r="N73" s="7" t="str">
        <f t="shared" si="1"/>
        <v/>
      </c>
    </row>
    <row r="74" spans="1:14" x14ac:dyDescent="0.3">
      <c r="E74" s="30"/>
      <c r="F74" s="30"/>
      <c r="N74" s="7" t="str">
        <f t="shared" si="1"/>
        <v/>
      </c>
    </row>
    <row r="75" spans="1:14" x14ac:dyDescent="0.3">
      <c r="E75" s="30"/>
      <c r="F75" s="30"/>
      <c r="N75" s="7" t="str">
        <f t="shared" si="1"/>
        <v/>
      </c>
    </row>
    <row r="76" spans="1:14" x14ac:dyDescent="0.3">
      <c r="E76" s="30"/>
      <c r="F76" s="30"/>
      <c r="N76" s="7" t="str">
        <f t="shared" si="1"/>
        <v/>
      </c>
    </row>
    <row r="77" spans="1:14" x14ac:dyDescent="0.3">
      <c r="E77" s="30"/>
      <c r="F77" s="30"/>
      <c r="N77" s="7" t="str">
        <f t="shared" si="1"/>
        <v/>
      </c>
    </row>
    <row r="78" spans="1:14" x14ac:dyDescent="0.3">
      <c r="E78" s="30"/>
      <c r="F78" s="30"/>
      <c r="N78" s="7" t="str">
        <f t="shared" si="1"/>
        <v/>
      </c>
    </row>
    <row r="79" spans="1:14" x14ac:dyDescent="0.3">
      <c r="E79" s="30"/>
      <c r="F79" s="30"/>
      <c r="N79" s="7" t="str">
        <f t="shared" si="1"/>
        <v/>
      </c>
    </row>
    <row r="80" spans="1:14" x14ac:dyDescent="0.3">
      <c r="E80" s="30"/>
      <c r="F80" s="30"/>
      <c r="N80" s="7" t="str">
        <f t="shared" si="1"/>
        <v/>
      </c>
    </row>
    <row r="81" spans="5:14" x14ac:dyDescent="0.3">
      <c r="E81" s="30"/>
      <c r="F81" s="30"/>
      <c r="N81" s="7" t="str">
        <f t="shared" si="1"/>
        <v/>
      </c>
    </row>
    <row r="82" spans="5:14" x14ac:dyDescent="0.3">
      <c r="E82" s="30"/>
      <c r="F82" s="30"/>
      <c r="N82" s="7" t="str">
        <f t="shared" si="1"/>
        <v/>
      </c>
    </row>
    <row r="83" spans="5:14" x14ac:dyDescent="0.3">
      <c r="E83" s="30"/>
      <c r="F83" s="30"/>
      <c r="N83" s="7" t="str">
        <f t="shared" si="1"/>
        <v/>
      </c>
    </row>
    <row r="84" spans="5:14" x14ac:dyDescent="0.3">
      <c r="E84" s="30"/>
      <c r="F84" s="30"/>
      <c r="N84" s="7" t="str">
        <f t="shared" si="1"/>
        <v/>
      </c>
    </row>
    <row r="85" spans="5:14" x14ac:dyDescent="0.3">
      <c r="E85" s="30"/>
      <c r="F85" s="30"/>
      <c r="N85" s="7" t="str">
        <f t="shared" si="1"/>
        <v/>
      </c>
    </row>
    <row r="86" spans="5:14" x14ac:dyDescent="0.3">
      <c r="E86" s="30"/>
      <c r="F86" s="30"/>
      <c r="N86" s="7" t="str">
        <f t="shared" si="1"/>
        <v/>
      </c>
    </row>
    <row r="87" spans="5:14" x14ac:dyDescent="0.3">
      <c r="E87" s="30"/>
      <c r="F87" s="30"/>
      <c r="N87" s="7" t="str">
        <f t="shared" si="1"/>
        <v/>
      </c>
    </row>
    <row r="88" spans="5:14" x14ac:dyDescent="0.3">
      <c r="E88" s="30"/>
      <c r="F88" s="30"/>
      <c r="N88" s="7" t="str">
        <f t="shared" si="1"/>
        <v/>
      </c>
    </row>
    <row r="89" spans="5:14" x14ac:dyDescent="0.3">
      <c r="E89" s="30"/>
      <c r="F89" s="30"/>
      <c r="N89" s="7" t="str">
        <f t="shared" si="1"/>
        <v/>
      </c>
    </row>
    <row r="90" spans="5:14" x14ac:dyDescent="0.3">
      <c r="E90" s="30"/>
      <c r="F90" s="30"/>
      <c r="N90" s="7" t="str">
        <f t="shared" si="1"/>
        <v/>
      </c>
    </row>
    <row r="91" spans="5:14" x14ac:dyDescent="0.3">
      <c r="E91" s="30"/>
      <c r="F91" s="30"/>
      <c r="N91" s="7" t="str">
        <f t="shared" si="1"/>
        <v/>
      </c>
    </row>
    <row r="92" spans="5:14" x14ac:dyDescent="0.3">
      <c r="E92" s="30"/>
      <c r="F92" s="30"/>
      <c r="N92" s="7" t="str">
        <f t="shared" si="1"/>
        <v/>
      </c>
    </row>
    <row r="93" spans="5:14" x14ac:dyDescent="0.3">
      <c r="E93" s="30"/>
      <c r="F93" s="30"/>
      <c r="N93" s="7" t="str">
        <f t="shared" si="1"/>
        <v/>
      </c>
    </row>
    <row r="94" spans="5:14" x14ac:dyDescent="0.3">
      <c r="E94" s="30"/>
      <c r="F94" s="30"/>
      <c r="N94" s="7" t="str">
        <f t="shared" si="1"/>
        <v/>
      </c>
    </row>
    <row r="95" spans="5:14" x14ac:dyDescent="0.3">
      <c r="E95" s="30"/>
      <c r="F95" s="30"/>
      <c r="N95" s="7" t="str">
        <f t="shared" si="1"/>
        <v/>
      </c>
    </row>
    <row r="96" spans="5:14" x14ac:dyDescent="0.3">
      <c r="E96" s="30"/>
      <c r="F96" s="30"/>
      <c r="N96" s="7" t="str">
        <f t="shared" si="1"/>
        <v/>
      </c>
    </row>
    <row r="97" spans="5:14" x14ac:dyDescent="0.3">
      <c r="E97" s="30"/>
      <c r="F97" s="30"/>
      <c r="N97" s="7" t="str">
        <f t="shared" si="1"/>
        <v/>
      </c>
    </row>
    <row r="98" spans="5:14" x14ac:dyDescent="0.3">
      <c r="E98" s="30"/>
      <c r="F98" s="30"/>
      <c r="N98" s="7" t="str">
        <f t="shared" si="1"/>
        <v/>
      </c>
    </row>
    <row r="99" spans="5:14" x14ac:dyDescent="0.3">
      <c r="E99" s="30"/>
      <c r="F99" s="30"/>
      <c r="N99" s="7" t="str">
        <f t="shared" si="1"/>
        <v/>
      </c>
    </row>
    <row r="100" spans="5:14" x14ac:dyDescent="0.3">
      <c r="E100" s="30"/>
      <c r="F100" s="30"/>
      <c r="N100" s="7" t="str">
        <f t="shared" si="1"/>
        <v/>
      </c>
    </row>
    <row r="101" spans="5:14" x14ac:dyDescent="0.3">
      <c r="E101" s="30"/>
      <c r="F101" s="30"/>
      <c r="N101" s="7" t="str">
        <f t="shared" si="1"/>
        <v/>
      </c>
    </row>
    <row r="102" spans="5:14" x14ac:dyDescent="0.3">
      <c r="E102" s="30"/>
      <c r="F102" s="30"/>
      <c r="N102" s="7" t="str">
        <f t="shared" si="1"/>
        <v/>
      </c>
    </row>
    <row r="103" spans="5:14" x14ac:dyDescent="0.3">
      <c r="E103" s="30"/>
      <c r="F103" s="30"/>
      <c r="N103" s="7" t="str">
        <f t="shared" si="1"/>
        <v/>
      </c>
    </row>
    <row r="104" spans="5:14" x14ac:dyDescent="0.3">
      <c r="E104" s="30"/>
      <c r="F104" s="30"/>
      <c r="N104" s="7" t="str">
        <f t="shared" si="1"/>
        <v/>
      </c>
    </row>
    <row r="105" spans="5:14" x14ac:dyDescent="0.3">
      <c r="E105" s="30"/>
      <c r="F105" s="30"/>
      <c r="N105" s="7" t="str">
        <f t="shared" si="1"/>
        <v/>
      </c>
    </row>
    <row r="106" spans="5:14" x14ac:dyDescent="0.3">
      <c r="E106" s="30"/>
      <c r="F106" s="30"/>
      <c r="N106" s="7" t="str">
        <f t="shared" si="1"/>
        <v/>
      </c>
    </row>
    <row r="107" spans="5:14" x14ac:dyDescent="0.3">
      <c r="E107" s="30"/>
      <c r="F107" s="30"/>
      <c r="N107" s="7" t="str">
        <f t="shared" si="1"/>
        <v/>
      </c>
    </row>
    <row r="108" spans="5:14" x14ac:dyDescent="0.3">
      <c r="E108" s="30"/>
      <c r="F108" s="30"/>
      <c r="N108" s="7" t="str">
        <f t="shared" si="1"/>
        <v/>
      </c>
    </row>
    <row r="109" spans="5:14" x14ac:dyDescent="0.3">
      <c r="E109" s="30"/>
      <c r="F109" s="30"/>
      <c r="N109" s="7" t="str">
        <f t="shared" si="1"/>
        <v/>
      </c>
    </row>
    <row r="110" spans="5:14" x14ac:dyDescent="0.3">
      <c r="E110" s="30"/>
      <c r="F110" s="30"/>
      <c r="N110" s="7" t="str">
        <f t="shared" si="1"/>
        <v/>
      </c>
    </row>
    <row r="111" spans="5:14" x14ac:dyDescent="0.3">
      <c r="E111" s="30"/>
      <c r="F111" s="30"/>
      <c r="N111" s="7" t="str">
        <f t="shared" si="1"/>
        <v/>
      </c>
    </row>
    <row r="112" spans="5:14" x14ac:dyDescent="0.3">
      <c r="E112" s="30"/>
      <c r="F112" s="30"/>
      <c r="N112" s="7" t="str">
        <f t="shared" si="1"/>
        <v/>
      </c>
    </row>
    <row r="113" spans="5:14" x14ac:dyDescent="0.3">
      <c r="E113" s="30"/>
      <c r="F113" s="30"/>
      <c r="N113" s="7" t="str">
        <f t="shared" si="1"/>
        <v/>
      </c>
    </row>
    <row r="114" spans="5:14" x14ac:dyDescent="0.3">
      <c r="E114" s="30"/>
      <c r="F114" s="30"/>
      <c r="N114" s="7" t="str">
        <f t="shared" si="1"/>
        <v/>
      </c>
    </row>
    <row r="115" spans="5:14" x14ac:dyDescent="0.3">
      <c r="E115" s="30"/>
      <c r="F115" s="30"/>
      <c r="N115" s="7" t="str">
        <f t="shared" si="1"/>
        <v/>
      </c>
    </row>
    <row r="116" spans="5:14" x14ac:dyDescent="0.3">
      <c r="E116" s="30"/>
      <c r="F116" s="30"/>
      <c r="N116" s="7" t="str">
        <f t="shared" si="1"/>
        <v/>
      </c>
    </row>
    <row r="117" spans="5:14" x14ac:dyDescent="0.3">
      <c r="E117" s="30"/>
      <c r="F117" s="30"/>
      <c r="N117" s="7" t="str">
        <f t="shared" si="1"/>
        <v/>
      </c>
    </row>
    <row r="118" spans="5:14" x14ac:dyDescent="0.3">
      <c r="E118" s="30"/>
      <c r="F118" s="30"/>
      <c r="N118" s="7" t="str">
        <f t="shared" si="1"/>
        <v/>
      </c>
    </row>
    <row r="119" spans="5:14" x14ac:dyDescent="0.3">
      <c r="E119" s="30"/>
      <c r="F119" s="30"/>
      <c r="N119" s="7" t="str">
        <f t="shared" si="1"/>
        <v/>
      </c>
    </row>
    <row r="120" spans="5:14" x14ac:dyDescent="0.3">
      <c r="E120" s="30"/>
      <c r="F120" s="30"/>
      <c r="N120" s="7" t="str">
        <f t="shared" si="1"/>
        <v/>
      </c>
    </row>
    <row r="121" spans="5:14" x14ac:dyDescent="0.3">
      <c r="E121" s="30"/>
      <c r="F121" s="30"/>
      <c r="N121" s="7" t="str">
        <f t="shared" si="1"/>
        <v/>
      </c>
    </row>
    <row r="122" spans="5:14" x14ac:dyDescent="0.3">
      <c r="E122" s="30"/>
      <c r="F122" s="30"/>
      <c r="N122" s="7" t="str">
        <f t="shared" si="1"/>
        <v/>
      </c>
    </row>
    <row r="123" spans="5:14" x14ac:dyDescent="0.3">
      <c r="E123" s="30"/>
      <c r="F123" s="30"/>
      <c r="N123" s="7" t="str">
        <f t="shared" si="1"/>
        <v/>
      </c>
    </row>
    <row r="124" spans="5:14" x14ac:dyDescent="0.3">
      <c r="E124" s="30"/>
      <c r="F124" s="30"/>
      <c r="N124" s="7" t="str">
        <f t="shared" si="1"/>
        <v/>
      </c>
    </row>
    <row r="125" spans="5:14" x14ac:dyDescent="0.3">
      <c r="E125" s="30"/>
      <c r="F125" s="30"/>
      <c r="N125" s="7" t="str">
        <f t="shared" si="1"/>
        <v/>
      </c>
    </row>
    <row r="126" spans="5:14" x14ac:dyDescent="0.3">
      <c r="E126" s="30"/>
      <c r="F126" s="30"/>
      <c r="N126" s="7" t="str">
        <f t="shared" si="1"/>
        <v/>
      </c>
    </row>
    <row r="127" spans="5:14" x14ac:dyDescent="0.3">
      <c r="E127" s="30"/>
      <c r="F127" s="30"/>
      <c r="N127" s="7" t="str">
        <f t="shared" si="1"/>
        <v/>
      </c>
    </row>
    <row r="128" spans="5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8566E-D91B-4BA2-A69D-A317B0F7EDAE}">
  <sheetPr codeName="Sheet2"/>
  <dimension ref="A1:N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6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1</v>
      </c>
      <c r="B2" s="8" t="s">
        <v>584</v>
      </c>
      <c r="C2" s="27" t="s">
        <v>585</v>
      </c>
      <c r="D2" s="9">
        <v>8890</v>
      </c>
      <c r="E2" s="30" t="s">
        <v>586</v>
      </c>
      <c r="F2" s="29">
        <v>0.29970000000000002</v>
      </c>
      <c r="G2" s="9">
        <v>608021</v>
      </c>
      <c r="H2" s="9">
        <v>1962</v>
      </c>
      <c r="I2" s="10">
        <v>465</v>
      </c>
      <c r="J2" s="9">
        <v>3.28</v>
      </c>
      <c r="K2" s="10">
        <v>-4.72</v>
      </c>
      <c r="L2" s="10">
        <v>-9.18</v>
      </c>
      <c r="M2" s="10">
        <v>0.54</v>
      </c>
      <c r="N2" s="7" t="str">
        <f>IF(ISBLANK($C2),"",HYPERLINK($C2,"▶"))</f>
        <v>▶</v>
      </c>
    </row>
    <row r="3" spans="1:14" x14ac:dyDescent="0.3">
      <c r="A3" s="6">
        <v>2</v>
      </c>
      <c r="B3" s="8" t="s">
        <v>587</v>
      </c>
      <c r="C3" s="27" t="s">
        <v>588</v>
      </c>
      <c r="D3" s="9">
        <v>1540</v>
      </c>
      <c r="E3" s="30" t="s">
        <v>589</v>
      </c>
      <c r="F3" s="29">
        <v>0.29959999999999998</v>
      </c>
      <c r="G3" s="9">
        <v>9545078</v>
      </c>
      <c r="H3" s="9">
        <v>510</v>
      </c>
      <c r="I3" s="10">
        <v>7</v>
      </c>
      <c r="J3" s="9">
        <v>33.51</v>
      </c>
      <c r="K3" s="10">
        <v>-19.489999999999998</v>
      </c>
      <c r="L3" s="10">
        <v>2.15</v>
      </c>
      <c r="M3" s="10">
        <v>1.07</v>
      </c>
      <c r="N3" s="7" t="str">
        <f t="shared" ref="N3:N66" si="0">IF(ISBLANK($C3),"",HYPERLINK($C3,"▶"))</f>
        <v>▶</v>
      </c>
    </row>
    <row r="4" spans="1:14" x14ac:dyDescent="0.3">
      <c r="A4" s="6">
        <v>3</v>
      </c>
      <c r="B4" s="8" t="s">
        <v>590</v>
      </c>
      <c r="C4" s="27" t="s">
        <v>591</v>
      </c>
      <c r="D4" s="9">
        <v>4255</v>
      </c>
      <c r="E4" s="30" t="s">
        <v>592</v>
      </c>
      <c r="F4" s="29">
        <v>0.29920000000000002</v>
      </c>
      <c r="G4" s="9">
        <v>2946662</v>
      </c>
      <c r="H4" s="9">
        <v>3440</v>
      </c>
      <c r="I4" s="9">
        <v>1470</v>
      </c>
      <c r="J4" s="9">
        <v>88.28</v>
      </c>
      <c r="K4" s="9">
        <v>3.95</v>
      </c>
      <c r="L4" s="10">
        <v>12.05</v>
      </c>
      <c r="M4" s="10">
        <v>0.43</v>
      </c>
      <c r="N4" s="7" t="str">
        <f t="shared" si="0"/>
        <v>▶</v>
      </c>
    </row>
    <row r="5" spans="1:14" x14ac:dyDescent="0.3">
      <c r="A5" s="6">
        <v>4</v>
      </c>
      <c r="B5" s="8" t="s">
        <v>593</v>
      </c>
      <c r="C5" s="27" t="s">
        <v>594</v>
      </c>
      <c r="D5" s="9">
        <v>20850</v>
      </c>
      <c r="E5" s="30" t="s">
        <v>595</v>
      </c>
      <c r="F5" s="29">
        <v>0.29909999999999998</v>
      </c>
      <c r="G5" s="9">
        <v>1313659</v>
      </c>
      <c r="H5" s="9">
        <v>1147</v>
      </c>
      <c r="I5" s="9">
        <v>-51</v>
      </c>
      <c r="J5" s="9">
        <v>1.91</v>
      </c>
      <c r="K5" s="9">
        <v>-51.61</v>
      </c>
      <c r="L5" s="10">
        <v>-82.98</v>
      </c>
      <c r="M5" s="10">
        <v>10.66</v>
      </c>
      <c r="N5" s="7" t="str">
        <f t="shared" si="0"/>
        <v>▶</v>
      </c>
    </row>
    <row r="6" spans="1:14" x14ac:dyDescent="0.3">
      <c r="A6" s="6">
        <v>5</v>
      </c>
      <c r="B6" s="8" t="s">
        <v>596</v>
      </c>
      <c r="C6" s="27" t="s">
        <v>597</v>
      </c>
      <c r="D6" s="9">
        <v>8820</v>
      </c>
      <c r="E6" s="30" t="s">
        <v>598</v>
      </c>
      <c r="F6" s="29">
        <v>0.29899999999999999</v>
      </c>
      <c r="G6" s="9">
        <v>2801194</v>
      </c>
      <c r="H6" s="9">
        <v>1106</v>
      </c>
      <c r="I6" s="9">
        <v>20</v>
      </c>
      <c r="J6" s="9">
        <v>0.71</v>
      </c>
      <c r="K6" s="9">
        <v>20.8</v>
      </c>
      <c r="L6" s="10">
        <v>8.24</v>
      </c>
      <c r="M6" s="10">
        <v>3.09</v>
      </c>
      <c r="N6" s="7" t="str">
        <f t="shared" si="0"/>
        <v>▶</v>
      </c>
    </row>
    <row r="7" spans="1:14" x14ac:dyDescent="0.3">
      <c r="A7" s="6">
        <v>6</v>
      </c>
      <c r="B7" s="8" t="s">
        <v>599</v>
      </c>
      <c r="C7" s="27" t="s">
        <v>600</v>
      </c>
      <c r="D7" s="9">
        <v>25450</v>
      </c>
      <c r="E7" s="30" t="s">
        <v>601</v>
      </c>
      <c r="F7" s="29">
        <v>0.2445</v>
      </c>
      <c r="G7" s="9">
        <v>1157145</v>
      </c>
      <c r="H7" s="9">
        <v>2918</v>
      </c>
      <c r="I7" s="9">
        <v>-110</v>
      </c>
      <c r="J7" s="9">
        <v>0.18</v>
      </c>
      <c r="K7" s="9">
        <v>-22.7</v>
      </c>
      <c r="L7" s="10">
        <v>-27.31</v>
      </c>
      <c r="M7" s="10">
        <v>16.41</v>
      </c>
      <c r="N7" s="7" t="str">
        <f t="shared" si="0"/>
        <v>▶</v>
      </c>
    </row>
    <row r="8" spans="1:14" x14ac:dyDescent="0.3">
      <c r="A8" s="6">
        <v>7</v>
      </c>
      <c r="B8" s="8" t="s">
        <v>602</v>
      </c>
      <c r="C8" s="27" t="s">
        <v>603</v>
      </c>
      <c r="D8" s="9">
        <v>8560</v>
      </c>
      <c r="E8" s="30" t="s">
        <v>604</v>
      </c>
      <c r="F8" s="29">
        <v>0.2424</v>
      </c>
      <c r="G8" s="9">
        <v>2869681</v>
      </c>
      <c r="H8" s="9">
        <v>922</v>
      </c>
      <c r="I8" s="9">
        <v>-3</v>
      </c>
      <c r="J8" s="9">
        <v>0.19</v>
      </c>
      <c r="K8" s="9">
        <v>-30.68</v>
      </c>
      <c r="L8" s="10">
        <v>-1.54</v>
      </c>
      <c r="M8" s="10">
        <v>1.58</v>
      </c>
      <c r="N8" s="7" t="str">
        <f t="shared" si="0"/>
        <v>▶</v>
      </c>
    </row>
    <row r="9" spans="1:14" x14ac:dyDescent="0.3">
      <c r="A9" s="6">
        <v>8</v>
      </c>
      <c r="B9" s="8" t="s">
        <v>605</v>
      </c>
      <c r="C9" s="27" t="s">
        <v>606</v>
      </c>
      <c r="D9" s="9">
        <v>4625</v>
      </c>
      <c r="E9" s="30" t="s">
        <v>607</v>
      </c>
      <c r="F9" s="29">
        <v>0.2268</v>
      </c>
      <c r="G9" s="9">
        <v>8668665</v>
      </c>
      <c r="H9" s="9">
        <v>680</v>
      </c>
      <c r="I9" s="9">
        <v>52</v>
      </c>
      <c r="J9" s="9">
        <v>0.28000000000000003</v>
      </c>
      <c r="K9" s="9">
        <v>29.84</v>
      </c>
      <c r="L9" s="10">
        <v>15.43</v>
      </c>
      <c r="M9" s="10">
        <v>1.55</v>
      </c>
      <c r="N9" s="7" t="str">
        <f t="shared" si="0"/>
        <v>▶</v>
      </c>
    </row>
    <row r="10" spans="1:14" x14ac:dyDescent="0.3">
      <c r="A10" s="6">
        <v>9</v>
      </c>
      <c r="B10" s="8" t="s">
        <v>608</v>
      </c>
      <c r="C10" s="27" t="s">
        <v>609</v>
      </c>
      <c r="D10" s="9">
        <v>38500</v>
      </c>
      <c r="E10" s="30" t="s">
        <v>610</v>
      </c>
      <c r="F10" s="29">
        <v>0.22420000000000001</v>
      </c>
      <c r="G10" s="9">
        <v>3167042</v>
      </c>
      <c r="H10" s="9">
        <v>11892</v>
      </c>
      <c r="I10" s="9">
        <v>43</v>
      </c>
      <c r="J10" s="9">
        <v>5.18</v>
      </c>
      <c r="K10" s="9">
        <v>726.42</v>
      </c>
      <c r="L10" s="10">
        <v>5.98</v>
      </c>
      <c r="M10" s="10">
        <v>15.51</v>
      </c>
      <c r="N10" s="7" t="str">
        <f t="shared" si="0"/>
        <v>▶</v>
      </c>
    </row>
    <row r="11" spans="1:14" x14ac:dyDescent="0.3">
      <c r="A11" s="6">
        <v>10</v>
      </c>
      <c r="B11" s="8" t="s">
        <v>611</v>
      </c>
      <c r="C11" s="27" t="s">
        <v>612</v>
      </c>
      <c r="D11" s="9">
        <v>299500</v>
      </c>
      <c r="E11" s="30" t="s">
        <v>613</v>
      </c>
      <c r="F11" s="29">
        <v>0.21260000000000001</v>
      </c>
      <c r="G11" s="9">
        <v>1818956</v>
      </c>
      <c r="H11" s="9">
        <v>58103</v>
      </c>
      <c r="I11" s="9">
        <v>-446</v>
      </c>
      <c r="J11" s="9">
        <v>6.98</v>
      </c>
      <c r="K11" s="9">
        <v>-283.89</v>
      </c>
      <c r="L11" s="10">
        <v>-0.93</v>
      </c>
      <c r="M11" s="10">
        <v>44.86</v>
      </c>
      <c r="N11" s="7" t="str">
        <f t="shared" si="0"/>
        <v>▶</v>
      </c>
    </row>
    <row r="12" spans="1:14" x14ac:dyDescent="0.3">
      <c r="A12" s="6">
        <v>11</v>
      </c>
      <c r="B12" s="8" t="s">
        <v>614</v>
      </c>
      <c r="C12" s="27" t="s">
        <v>615</v>
      </c>
      <c r="D12" s="9">
        <v>760</v>
      </c>
      <c r="E12" s="30" t="s">
        <v>616</v>
      </c>
      <c r="F12" s="29">
        <v>0.2006</v>
      </c>
      <c r="G12" s="9">
        <v>2838173</v>
      </c>
      <c r="H12" s="9">
        <v>441</v>
      </c>
      <c r="I12" s="9">
        <v>-172</v>
      </c>
      <c r="J12" s="9">
        <v>5.45</v>
      </c>
      <c r="K12" s="9">
        <v>-1.48</v>
      </c>
      <c r="L12" s="10">
        <v>-231.23</v>
      </c>
      <c r="M12" s="10">
        <v>1.74</v>
      </c>
      <c r="N12" s="7" t="str">
        <f t="shared" si="0"/>
        <v>▶</v>
      </c>
    </row>
    <row r="13" spans="1:14" x14ac:dyDescent="0.3">
      <c r="A13" s="6">
        <v>12</v>
      </c>
      <c r="B13" s="8" t="s">
        <v>617</v>
      </c>
      <c r="C13" s="27" t="s">
        <v>618</v>
      </c>
      <c r="D13" s="9">
        <v>3785</v>
      </c>
      <c r="E13" s="30" t="s">
        <v>619</v>
      </c>
      <c r="F13" s="29">
        <v>0.1903</v>
      </c>
      <c r="G13" s="9">
        <v>4478876</v>
      </c>
      <c r="H13" s="9">
        <v>451</v>
      </c>
      <c r="I13" s="9">
        <v>13</v>
      </c>
      <c r="J13" s="9">
        <v>0.17</v>
      </c>
      <c r="K13" s="9">
        <v>11.61</v>
      </c>
      <c r="L13" s="10" t="s">
        <v>425</v>
      </c>
      <c r="M13" s="10">
        <v>1.31</v>
      </c>
      <c r="N13" s="7" t="str">
        <f t="shared" si="0"/>
        <v>▶</v>
      </c>
    </row>
    <row r="14" spans="1:14" x14ac:dyDescent="0.3">
      <c r="A14" s="6">
        <v>13</v>
      </c>
      <c r="B14" s="8" t="s">
        <v>620</v>
      </c>
      <c r="C14" s="27" t="s">
        <v>621</v>
      </c>
      <c r="D14" s="9">
        <v>8700</v>
      </c>
      <c r="E14" s="30" t="s">
        <v>622</v>
      </c>
      <c r="F14" s="29">
        <v>0.18690000000000001</v>
      </c>
      <c r="G14" s="9">
        <v>6373870</v>
      </c>
      <c r="H14" s="9">
        <v>1034</v>
      </c>
      <c r="I14" s="9">
        <v>-68</v>
      </c>
      <c r="J14" s="9">
        <v>0.12</v>
      </c>
      <c r="K14" s="9">
        <v>-15.26</v>
      </c>
      <c r="L14" s="10">
        <v>-39.79</v>
      </c>
      <c r="M14" s="10">
        <v>7.18</v>
      </c>
      <c r="N14" s="7" t="str">
        <f t="shared" si="0"/>
        <v>▶</v>
      </c>
    </row>
    <row r="15" spans="1:14" x14ac:dyDescent="0.3">
      <c r="A15" s="6">
        <v>14</v>
      </c>
      <c r="B15" s="8" t="s">
        <v>623</v>
      </c>
      <c r="C15" s="27" t="s">
        <v>624</v>
      </c>
      <c r="D15" s="9">
        <v>27650</v>
      </c>
      <c r="E15" s="30" t="s">
        <v>625</v>
      </c>
      <c r="F15" s="29">
        <v>0.18160000000000001</v>
      </c>
      <c r="G15" s="9">
        <v>2905045</v>
      </c>
      <c r="H15" s="9">
        <v>3354</v>
      </c>
      <c r="I15" s="9">
        <v>-93</v>
      </c>
      <c r="J15" s="9">
        <v>0.62</v>
      </c>
      <c r="K15" s="9">
        <v>-100.18</v>
      </c>
      <c r="L15" s="10">
        <v>-15.24</v>
      </c>
      <c r="M15" s="10">
        <v>4.72</v>
      </c>
      <c r="N15" s="7" t="str">
        <f t="shared" si="0"/>
        <v>▶</v>
      </c>
    </row>
    <row r="16" spans="1:14" x14ac:dyDescent="0.3">
      <c r="A16" s="6">
        <v>15</v>
      </c>
      <c r="B16" s="8" t="s">
        <v>626</v>
      </c>
      <c r="C16" s="27" t="s">
        <v>627</v>
      </c>
      <c r="D16" s="9">
        <v>4740</v>
      </c>
      <c r="E16" s="30" t="s">
        <v>572</v>
      </c>
      <c r="F16" s="29">
        <v>0.17910000000000001</v>
      </c>
      <c r="G16" s="9">
        <v>36645856</v>
      </c>
      <c r="H16" s="9">
        <v>2002</v>
      </c>
      <c r="I16" s="9">
        <v>64</v>
      </c>
      <c r="J16" s="9">
        <v>0.17</v>
      </c>
      <c r="K16" s="9">
        <v>28.55</v>
      </c>
      <c r="L16" s="11">
        <v>26.65</v>
      </c>
      <c r="M16" s="10">
        <v>2.2400000000000002</v>
      </c>
      <c r="N16" s="7" t="str">
        <f t="shared" si="0"/>
        <v>▶</v>
      </c>
    </row>
    <row r="17" spans="1:14" x14ac:dyDescent="0.3">
      <c r="A17" s="6">
        <v>16</v>
      </c>
      <c r="B17" s="8" t="s">
        <v>628</v>
      </c>
      <c r="C17" s="27" t="s">
        <v>629</v>
      </c>
      <c r="D17" s="9">
        <v>4755</v>
      </c>
      <c r="E17" s="30" t="s">
        <v>630</v>
      </c>
      <c r="F17" s="29">
        <v>0.16539999999999999</v>
      </c>
      <c r="G17" s="9">
        <v>868811</v>
      </c>
      <c r="H17" s="9">
        <v>589</v>
      </c>
      <c r="I17" s="9">
        <v>-92</v>
      </c>
      <c r="J17" s="9">
        <v>0.6</v>
      </c>
      <c r="K17" s="9">
        <v>-5.44</v>
      </c>
      <c r="L17" s="10">
        <v>82.83</v>
      </c>
      <c r="M17" s="10">
        <v>1.05</v>
      </c>
      <c r="N17" s="7" t="str">
        <f t="shared" si="0"/>
        <v>▶</v>
      </c>
    </row>
    <row r="18" spans="1:14" x14ac:dyDescent="0.3">
      <c r="A18" s="6">
        <v>17</v>
      </c>
      <c r="B18" s="8" t="s">
        <v>631</v>
      </c>
      <c r="C18" s="27" t="s">
        <v>632</v>
      </c>
      <c r="D18" s="9">
        <v>674</v>
      </c>
      <c r="E18" s="30" t="s">
        <v>633</v>
      </c>
      <c r="F18" s="29">
        <v>0.16009999999999999</v>
      </c>
      <c r="G18" s="9">
        <v>8293190</v>
      </c>
      <c r="H18" s="9">
        <v>798</v>
      </c>
      <c r="I18" s="9">
        <v>-33</v>
      </c>
      <c r="J18" s="9">
        <v>0.21</v>
      </c>
      <c r="K18" s="9">
        <v>-0.81</v>
      </c>
      <c r="L18" s="10">
        <v>-45.56</v>
      </c>
      <c r="M18" s="10">
        <v>3.35</v>
      </c>
      <c r="N18" s="7" t="str">
        <f t="shared" si="0"/>
        <v>▶</v>
      </c>
    </row>
    <row r="19" spans="1:14" x14ac:dyDescent="0.3">
      <c r="A19" s="6">
        <v>18</v>
      </c>
      <c r="B19" s="8" t="s">
        <v>634</v>
      </c>
      <c r="C19" s="27" t="s">
        <v>635</v>
      </c>
      <c r="D19" s="9">
        <v>16300</v>
      </c>
      <c r="E19" s="30" t="s">
        <v>636</v>
      </c>
      <c r="F19" s="29">
        <v>0.15440000000000001</v>
      </c>
      <c r="G19" s="9">
        <v>1244542</v>
      </c>
      <c r="H19" s="9">
        <v>3009</v>
      </c>
      <c r="I19" s="9">
        <v>-182</v>
      </c>
      <c r="J19" s="9">
        <v>1.76</v>
      </c>
      <c r="K19" s="9">
        <v>-10.97</v>
      </c>
      <c r="L19" s="10">
        <v>-33</v>
      </c>
      <c r="M19" s="10">
        <v>17.350000000000001</v>
      </c>
      <c r="N19" s="7" t="str">
        <f t="shared" si="0"/>
        <v>▶</v>
      </c>
    </row>
    <row r="20" spans="1:14" x14ac:dyDescent="0.3">
      <c r="A20" s="6">
        <v>19</v>
      </c>
      <c r="B20" s="8" t="s">
        <v>637</v>
      </c>
      <c r="C20" s="27" t="s">
        <v>638</v>
      </c>
      <c r="D20" s="9">
        <v>9350</v>
      </c>
      <c r="E20" s="30" t="s">
        <v>639</v>
      </c>
      <c r="F20" s="29">
        <v>0.1444</v>
      </c>
      <c r="G20" s="9">
        <v>7894529</v>
      </c>
      <c r="H20" s="9">
        <v>1426</v>
      </c>
      <c r="I20" s="9">
        <v>-9</v>
      </c>
      <c r="J20" s="9">
        <v>1.04</v>
      </c>
      <c r="K20" s="9">
        <v>-584.38</v>
      </c>
      <c r="L20" s="10">
        <v>2.06</v>
      </c>
      <c r="M20" s="10">
        <v>2.87</v>
      </c>
      <c r="N20" s="7" t="str">
        <f t="shared" si="0"/>
        <v>▶</v>
      </c>
    </row>
    <row r="21" spans="1:14" x14ac:dyDescent="0.3">
      <c r="A21" s="6">
        <v>20</v>
      </c>
      <c r="B21" s="8" t="s">
        <v>640</v>
      </c>
      <c r="C21" s="27" t="s">
        <v>641</v>
      </c>
      <c r="D21" s="9">
        <v>11230</v>
      </c>
      <c r="E21" s="30" t="s">
        <v>642</v>
      </c>
      <c r="F21" s="29">
        <v>0.1343</v>
      </c>
      <c r="G21" s="9">
        <v>355225</v>
      </c>
      <c r="H21" s="9">
        <v>1868</v>
      </c>
      <c r="I21" s="9">
        <v>9</v>
      </c>
      <c r="J21" s="9">
        <v>1.29</v>
      </c>
      <c r="K21" s="9">
        <v>91.3</v>
      </c>
      <c r="L21" s="10">
        <v>8.34</v>
      </c>
      <c r="M21" s="10">
        <v>6.78</v>
      </c>
      <c r="N21" s="7" t="str">
        <f t="shared" si="0"/>
        <v>▶</v>
      </c>
    </row>
    <row r="22" spans="1:14" x14ac:dyDescent="0.3">
      <c r="A22" s="6">
        <v>21</v>
      </c>
      <c r="B22" s="8" t="s">
        <v>643</v>
      </c>
      <c r="C22" s="27" t="s">
        <v>644</v>
      </c>
      <c r="D22" s="9">
        <v>22800</v>
      </c>
      <c r="E22" s="30" t="s">
        <v>645</v>
      </c>
      <c r="F22" s="29">
        <v>0.13150000000000001</v>
      </c>
      <c r="G22" s="9">
        <v>2321990</v>
      </c>
      <c r="H22" s="9">
        <v>1427</v>
      </c>
      <c r="I22" s="9">
        <v>-39</v>
      </c>
      <c r="J22" s="9">
        <v>0</v>
      </c>
      <c r="K22" s="9">
        <v>-26.98</v>
      </c>
      <c r="L22" s="11">
        <v>-24.18</v>
      </c>
      <c r="M22" s="10">
        <v>7.66</v>
      </c>
      <c r="N22" s="7" t="str">
        <f t="shared" si="0"/>
        <v>▶</v>
      </c>
    </row>
    <row r="23" spans="1:14" x14ac:dyDescent="0.3">
      <c r="A23" s="6">
        <v>22</v>
      </c>
      <c r="B23" s="8" t="s">
        <v>646</v>
      </c>
      <c r="C23" s="27" t="s">
        <v>647</v>
      </c>
      <c r="D23" s="9">
        <v>9920</v>
      </c>
      <c r="E23" s="30" t="s">
        <v>529</v>
      </c>
      <c r="F23" s="29">
        <v>0.13109999999999999</v>
      </c>
      <c r="G23" s="9">
        <v>152633</v>
      </c>
      <c r="H23" s="9">
        <v>440</v>
      </c>
      <c r="I23" s="9">
        <v>-58</v>
      </c>
      <c r="J23" s="9">
        <v>0.2</v>
      </c>
      <c r="K23" s="9">
        <v>-9.76</v>
      </c>
      <c r="L23" s="10">
        <v>-130.18</v>
      </c>
      <c r="M23" s="10">
        <v>4.3899999999999997</v>
      </c>
      <c r="N23" s="7" t="str">
        <f t="shared" si="0"/>
        <v>▶</v>
      </c>
    </row>
    <row r="24" spans="1:14" x14ac:dyDescent="0.3">
      <c r="A24" s="6">
        <v>23</v>
      </c>
      <c r="B24" s="8" t="s">
        <v>648</v>
      </c>
      <c r="C24" s="27" t="s">
        <v>649</v>
      </c>
      <c r="D24" s="9">
        <v>31300</v>
      </c>
      <c r="E24" s="30" t="s">
        <v>650</v>
      </c>
      <c r="F24" s="29">
        <v>0.12790000000000001</v>
      </c>
      <c r="G24" s="9">
        <v>3373302</v>
      </c>
      <c r="H24" s="9">
        <v>6942</v>
      </c>
      <c r="I24" s="9">
        <v>160</v>
      </c>
      <c r="J24" s="9">
        <v>3</v>
      </c>
      <c r="K24" s="9">
        <v>62.23</v>
      </c>
      <c r="L24" s="10">
        <v>5.09</v>
      </c>
      <c r="M24" s="10">
        <v>2.87</v>
      </c>
      <c r="N24" s="7" t="str">
        <f t="shared" si="0"/>
        <v>▶</v>
      </c>
    </row>
    <row r="25" spans="1:14" x14ac:dyDescent="0.3">
      <c r="A25" s="6">
        <v>24</v>
      </c>
      <c r="B25" s="8" t="s">
        <v>651</v>
      </c>
      <c r="C25" s="27" t="s">
        <v>652</v>
      </c>
      <c r="D25" s="9">
        <v>42350</v>
      </c>
      <c r="E25" s="30" t="s">
        <v>653</v>
      </c>
      <c r="F25" s="29">
        <v>0.1263</v>
      </c>
      <c r="G25" s="9">
        <v>4395787</v>
      </c>
      <c r="H25" s="9">
        <v>5531</v>
      </c>
      <c r="I25" s="9">
        <v>-53</v>
      </c>
      <c r="J25" s="9">
        <v>2.83</v>
      </c>
      <c r="K25" s="9">
        <v>-109.72</v>
      </c>
      <c r="L25" s="10">
        <v>-1.51</v>
      </c>
      <c r="M25" s="10">
        <v>5.86</v>
      </c>
      <c r="N25" s="7" t="str">
        <f t="shared" si="0"/>
        <v>▶</v>
      </c>
    </row>
    <row r="26" spans="1:14" x14ac:dyDescent="0.3">
      <c r="A26" s="6">
        <v>25</v>
      </c>
      <c r="B26" s="8" t="s">
        <v>654</v>
      </c>
      <c r="C26" s="27" t="s">
        <v>655</v>
      </c>
      <c r="D26" s="9">
        <v>7820</v>
      </c>
      <c r="E26" s="30" t="s">
        <v>656</v>
      </c>
      <c r="F26" s="29">
        <v>0.1236</v>
      </c>
      <c r="G26" s="9">
        <v>328540</v>
      </c>
      <c r="H26" s="9">
        <v>476</v>
      </c>
      <c r="I26" s="9">
        <v>-69</v>
      </c>
      <c r="J26" s="9">
        <v>0.73</v>
      </c>
      <c r="K26" s="9">
        <v>-7.06</v>
      </c>
      <c r="L26" s="10">
        <v>-36.35</v>
      </c>
      <c r="M26" s="10">
        <v>4.8</v>
      </c>
      <c r="N26" s="7" t="str">
        <f t="shared" si="0"/>
        <v>▶</v>
      </c>
    </row>
    <row r="27" spans="1:14" x14ac:dyDescent="0.3">
      <c r="A27" s="6">
        <v>26</v>
      </c>
      <c r="B27" s="8" t="s">
        <v>657</v>
      </c>
      <c r="C27" s="27" t="s">
        <v>658</v>
      </c>
      <c r="D27" s="9">
        <v>1089</v>
      </c>
      <c r="E27" s="30" t="s">
        <v>659</v>
      </c>
      <c r="F27" s="29">
        <v>0.1215</v>
      </c>
      <c r="G27" s="9">
        <v>718180</v>
      </c>
      <c r="H27" s="9">
        <v>215</v>
      </c>
      <c r="I27" s="9">
        <v>-20</v>
      </c>
      <c r="J27" s="9">
        <v>0</v>
      </c>
      <c r="K27" s="9">
        <v>-7.67</v>
      </c>
      <c r="L27" s="10">
        <v>-36.409999999999997</v>
      </c>
      <c r="M27" s="10">
        <v>3.44</v>
      </c>
      <c r="N27" s="7" t="str">
        <f t="shared" si="0"/>
        <v>▶</v>
      </c>
    </row>
    <row r="28" spans="1:14" x14ac:dyDescent="0.3">
      <c r="A28" s="6">
        <v>27</v>
      </c>
      <c r="B28" s="8" t="s">
        <v>660</v>
      </c>
      <c r="C28" s="27" t="s">
        <v>661</v>
      </c>
      <c r="D28" s="9">
        <v>5060</v>
      </c>
      <c r="E28" s="30" t="s">
        <v>662</v>
      </c>
      <c r="F28" s="29">
        <v>0.1207</v>
      </c>
      <c r="G28" s="9">
        <v>6870600</v>
      </c>
      <c r="H28" s="9">
        <v>620</v>
      </c>
      <c r="I28" s="9">
        <v>0</v>
      </c>
      <c r="J28" s="9">
        <v>1.0900000000000001</v>
      </c>
      <c r="K28" s="9">
        <v>54.41</v>
      </c>
      <c r="L28" s="10">
        <v>-5.57</v>
      </c>
      <c r="M28" s="10">
        <v>1.74</v>
      </c>
      <c r="N28" s="7" t="str">
        <f t="shared" si="0"/>
        <v>▶</v>
      </c>
    </row>
    <row r="29" spans="1:14" x14ac:dyDescent="0.3">
      <c r="A29" s="6">
        <v>28</v>
      </c>
      <c r="B29" s="8" t="s">
        <v>663</v>
      </c>
      <c r="C29" s="27" t="s">
        <v>664</v>
      </c>
      <c r="D29" s="9">
        <v>36050</v>
      </c>
      <c r="E29" s="30" t="s">
        <v>665</v>
      </c>
      <c r="F29" s="29">
        <v>0.1196</v>
      </c>
      <c r="G29" s="9">
        <v>625964</v>
      </c>
      <c r="H29" s="9">
        <v>3259</v>
      </c>
      <c r="I29" s="9">
        <v>84</v>
      </c>
      <c r="J29" s="9">
        <v>0.26</v>
      </c>
      <c r="K29" s="9">
        <v>29.48</v>
      </c>
      <c r="L29" s="11">
        <v>13.64</v>
      </c>
      <c r="M29" s="10">
        <v>3.17</v>
      </c>
      <c r="N29" s="7" t="str">
        <f t="shared" si="0"/>
        <v>▶</v>
      </c>
    </row>
    <row r="30" spans="1:14" x14ac:dyDescent="0.3">
      <c r="A30" s="6">
        <v>29</v>
      </c>
      <c r="B30" s="8" t="s">
        <v>666</v>
      </c>
      <c r="C30" s="27" t="s">
        <v>667</v>
      </c>
      <c r="D30" s="9">
        <v>7430</v>
      </c>
      <c r="E30" s="30" t="s">
        <v>535</v>
      </c>
      <c r="F30" s="29">
        <v>0.11899999999999999</v>
      </c>
      <c r="G30" s="9">
        <v>14137310</v>
      </c>
      <c r="H30" s="9">
        <v>2713</v>
      </c>
      <c r="I30" s="9">
        <v>16</v>
      </c>
      <c r="J30" s="9">
        <v>0.27</v>
      </c>
      <c r="K30" s="9">
        <v>256.20999999999998</v>
      </c>
      <c r="L30" s="11">
        <v>14.33</v>
      </c>
      <c r="M30" s="10">
        <v>16.100000000000001</v>
      </c>
      <c r="N30" s="7" t="str">
        <f t="shared" si="0"/>
        <v>▶</v>
      </c>
    </row>
    <row r="31" spans="1:14" x14ac:dyDescent="0.3">
      <c r="A31" s="6">
        <v>30</v>
      </c>
      <c r="B31" s="8" t="s">
        <v>668</v>
      </c>
      <c r="C31" s="27" t="s">
        <v>669</v>
      </c>
      <c r="D31" s="9">
        <v>419</v>
      </c>
      <c r="E31" s="30" t="s">
        <v>670</v>
      </c>
      <c r="F31" s="29">
        <v>0.1144</v>
      </c>
      <c r="G31" s="9">
        <v>2922981</v>
      </c>
      <c r="H31" s="9">
        <v>135</v>
      </c>
      <c r="I31" s="9">
        <v>-61</v>
      </c>
      <c r="J31" s="9">
        <v>16.16</v>
      </c>
      <c r="K31" s="9">
        <v>-0.84</v>
      </c>
      <c r="L31" s="10">
        <v>-37.49</v>
      </c>
      <c r="M31" s="10">
        <v>0.56000000000000005</v>
      </c>
      <c r="N31" s="7" t="str">
        <f t="shared" si="0"/>
        <v>▶</v>
      </c>
    </row>
    <row r="32" spans="1:14" x14ac:dyDescent="0.3">
      <c r="A32" s="6">
        <v>31</v>
      </c>
      <c r="B32" s="8" t="s">
        <v>671</v>
      </c>
      <c r="C32" s="28" t="s">
        <v>672</v>
      </c>
      <c r="D32" s="9">
        <v>8010</v>
      </c>
      <c r="E32" s="30" t="s">
        <v>673</v>
      </c>
      <c r="F32" s="29">
        <v>0.1125</v>
      </c>
      <c r="G32" s="9">
        <v>1774178</v>
      </c>
      <c r="H32" s="10">
        <v>781</v>
      </c>
      <c r="I32" s="10">
        <v>-9</v>
      </c>
      <c r="J32" s="10">
        <v>1.71</v>
      </c>
      <c r="K32" s="10">
        <v>-667.5</v>
      </c>
      <c r="L32" s="10">
        <v>1.1399999999999999</v>
      </c>
      <c r="M32" s="10">
        <v>1.74</v>
      </c>
      <c r="N32" s="7" t="str">
        <f t="shared" si="0"/>
        <v>▶</v>
      </c>
    </row>
    <row r="33" spans="1:14" x14ac:dyDescent="0.3">
      <c r="A33" s="6">
        <v>32</v>
      </c>
      <c r="B33" s="8" t="s">
        <v>674</v>
      </c>
      <c r="C33" s="28" t="s">
        <v>675</v>
      </c>
      <c r="D33" s="9">
        <v>24250</v>
      </c>
      <c r="E33" s="30" t="s">
        <v>676</v>
      </c>
      <c r="F33" s="29">
        <v>0.1124</v>
      </c>
      <c r="G33" s="9">
        <v>3116096</v>
      </c>
      <c r="H33" s="9">
        <v>2816</v>
      </c>
      <c r="I33" s="10">
        <v>-89</v>
      </c>
      <c r="J33" s="10">
        <v>0.5</v>
      </c>
      <c r="K33" s="10">
        <v>-22.6</v>
      </c>
      <c r="L33" s="10">
        <v>-10.07</v>
      </c>
      <c r="M33" s="10">
        <v>3.43</v>
      </c>
      <c r="N33" s="7" t="str">
        <f t="shared" si="0"/>
        <v>▶</v>
      </c>
    </row>
    <row r="34" spans="1:14" x14ac:dyDescent="0.3">
      <c r="A34" s="6">
        <v>33</v>
      </c>
      <c r="B34" s="8" t="s">
        <v>677</v>
      </c>
      <c r="C34" s="28" t="s">
        <v>678</v>
      </c>
      <c r="D34" s="9">
        <v>12370</v>
      </c>
      <c r="E34" s="30" t="s">
        <v>679</v>
      </c>
      <c r="F34" s="29">
        <v>0.1094</v>
      </c>
      <c r="G34" s="9">
        <v>9994536</v>
      </c>
      <c r="H34" s="9">
        <v>3922</v>
      </c>
      <c r="I34" s="10">
        <v>98</v>
      </c>
      <c r="J34" s="10">
        <v>0.47</v>
      </c>
      <c r="K34" s="10">
        <v>38.42</v>
      </c>
      <c r="L34" s="10">
        <v>21.42</v>
      </c>
      <c r="M34" s="10">
        <v>3.44</v>
      </c>
      <c r="N34" s="7" t="str">
        <f t="shared" si="0"/>
        <v>▶</v>
      </c>
    </row>
    <row r="35" spans="1:14" x14ac:dyDescent="0.3">
      <c r="A35" s="6">
        <v>34</v>
      </c>
      <c r="B35" s="8" t="s">
        <v>680</v>
      </c>
      <c r="C35" s="28" t="s">
        <v>681</v>
      </c>
      <c r="D35" s="9">
        <v>25750</v>
      </c>
      <c r="E35" s="30" t="s">
        <v>682</v>
      </c>
      <c r="F35" s="29">
        <v>0.1075</v>
      </c>
      <c r="G35" s="9">
        <v>344638</v>
      </c>
      <c r="H35" s="9">
        <v>1590</v>
      </c>
      <c r="I35" s="10">
        <v>-56</v>
      </c>
      <c r="J35" s="10">
        <v>0.3</v>
      </c>
      <c r="K35" s="10">
        <v>-37.54</v>
      </c>
      <c r="L35" s="10">
        <v>-65.400000000000006</v>
      </c>
      <c r="M35" s="10">
        <v>11.71</v>
      </c>
      <c r="N35" s="7" t="str">
        <f t="shared" si="0"/>
        <v>▶</v>
      </c>
    </row>
    <row r="36" spans="1:14" x14ac:dyDescent="0.3">
      <c r="A36" s="6">
        <v>35</v>
      </c>
      <c r="B36" s="8" t="s">
        <v>683</v>
      </c>
      <c r="C36" s="28" t="s">
        <v>684</v>
      </c>
      <c r="D36" s="9">
        <v>1762</v>
      </c>
      <c r="E36" s="30" t="s">
        <v>685</v>
      </c>
      <c r="F36" s="29">
        <v>0.1033</v>
      </c>
      <c r="G36" s="9">
        <v>336855</v>
      </c>
      <c r="H36" s="10">
        <v>319</v>
      </c>
      <c r="I36" s="10">
        <v>12</v>
      </c>
      <c r="J36" s="10">
        <v>0.91</v>
      </c>
      <c r="K36" s="10">
        <v>5.0599999999999996</v>
      </c>
      <c r="L36" s="10">
        <v>14.49</v>
      </c>
      <c r="M36" s="10">
        <v>0.31</v>
      </c>
      <c r="N36" s="7" t="str">
        <f t="shared" si="0"/>
        <v>▶</v>
      </c>
    </row>
    <row r="37" spans="1:14" x14ac:dyDescent="0.3">
      <c r="A37" s="6">
        <v>36</v>
      </c>
      <c r="B37" s="8" t="s">
        <v>686</v>
      </c>
      <c r="C37" s="28" t="s">
        <v>687</v>
      </c>
      <c r="D37" s="9">
        <v>2380</v>
      </c>
      <c r="E37" s="30" t="s">
        <v>688</v>
      </c>
      <c r="F37" s="29">
        <v>9.9299999999999999E-2</v>
      </c>
      <c r="G37" s="9">
        <v>31168</v>
      </c>
      <c r="H37" s="10">
        <v>200</v>
      </c>
      <c r="I37" s="10">
        <v>-26</v>
      </c>
      <c r="J37" s="10">
        <v>0.18</v>
      </c>
      <c r="K37" s="10">
        <v>11.61</v>
      </c>
      <c r="L37" s="10">
        <v>-3.26</v>
      </c>
      <c r="M37" s="10">
        <v>0.43</v>
      </c>
      <c r="N37" s="7" t="str">
        <f t="shared" si="0"/>
        <v>▶</v>
      </c>
    </row>
    <row r="38" spans="1:14" x14ac:dyDescent="0.3">
      <c r="A38" s="6">
        <v>37</v>
      </c>
      <c r="B38" s="8" t="s">
        <v>689</v>
      </c>
      <c r="C38" s="28" t="s">
        <v>690</v>
      </c>
      <c r="D38" s="9">
        <v>10020</v>
      </c>
      <c r="E38" s="30" t="s">
        <v>691</v>
      </c>
      <c r="F38" s="29">
        <v>9.2700000000000005E-2</v>
      </c>
      <c r="G38" s="9">
        <v>6645109</v>
      </c>
      <c r="H38" s="9">
        <v>2372</v>
      </c>
      <c r="I38" s="10">
        <v>336</v>
      </c>
      <c r="J38" s="10">
        <v>6.93</v>
      </c>
      <c r="K38" s="10">
        <v>20.66</v>
      </c>
      <c r="L38" s="10">
        <v>12.92</v>
      </c>
      <c r="M38" s="10">
        <v>0.87</v>
      </c>
      <c r="N38" s="7" t="str">
        <f t="shared" si="0"/>
        <v>▶</v>
      </c>
    </row>
    <row r="39" spans="1:14" x14ac:dyDescent="0.3">
      <c r="A39" s="6">
        <v>38</v>
      </c>
      <c r="B39" s="8" t="s">
        <v>692</v>
      </c>
      <c r="C39" s="28" t="s">
        <v>693</v>
      </c>
      <c r="D39" s="9">
        <v>6000</v>
      </c>
      <c r="E39" s="30" t="s">
        <v>694</v>
      </c>
      <c r="F39" s="29">
        <v>9.0899999999999995E-2</v>
      </c>
      <c r="G39" s="9">
        <v>5145665</v>
      </c>
      <c r="H39" s="9">
        <v>2984</v>
      </c>
      <c r="I39" s="10">
        <v>62</v>
      </c>
      <c r="J39" s="10">
        <v>0.56000000000000005</v>
      </c>
      <c r="K39" s="10">
        <v>109.09</v>
      </c>
      <c r="L39" s="10">
        <v>33.22</v>
      </c>
      <c r="M39" s="10">
        <v>4.2300000000000004</v>
      </c>
      <c r="N39" s="7" t="str">
        <f t="shared" si="0"/>
        <v>▶</v>
      </c>
    </row>
    <row r="40" spans="1:14" x14ac:dyDescent="0.3">
      <c r="A40" s="6">
        <v>39</v>
      </c>
      <c r="B40" s="8" t="s">
        <v>695</v>
      </c>
      <c r="C40" s="28" t="s">
        <v>696</v>
      </c>
      <c r="D40" s="9">
        <v>21850</v>
      </c>
      <c r="E40" s="30" t="s">
        <v>564</v>
      </c>
      <c r="F40" s="29">
        <v>8.7099999999999997E-2</v>
      </c>
      <c r="G40" s="9">
        <v>6073680</v>
      </c>
      <c r="H40" s="9">
        <v>7141</v>
      </c>
      <c r="I40" s="10">
        <v>10</v>
      </c>
      <c r="J40" s="10">
        <v>6.38</v>
      </c>
      <c r="K40" s="10">
        <v>-27.55</v>
      </c>
      <c r="L40" s="10">
        <v>2.5099999999999998</v>
      </c>
      <c r="M40" s="10">
        <v>3.97</v>
      </c>
      <c r="N40" s="7" t="str">
        <f t="shared" si="0"/>
        <v>▶</v>
      </c>
    </row>
    <row r="41" spans="1:14" x14ac:dyDescent="0.3">
      <c r="A41" s="6">
        <v>40</v>
      </c>
      <c r="B41" s="8" t="s">
        <v>697</v>
      </c>
      <c r="C41" s="28" t="s">
        <v>698</v>
      </c>
      <c r="D41" s="9">
        <v>5550</v>
      </c>
      <c r="E41" s="30" t="s">
        <v>699</v>
      </c>
      <c r="F41" s="29">
        <v>8.6099999999999996E-2</v>
      </c>
      <c r="G41" s="9">
        <v>4121090</v>
      </c>
      <c r="H41" s="10">
        <v>508</v>
      </c>
      <c r="I41" s="10">
        <v>8</v>
      </c>
      <c r="J41" s="10">
        <v>0.63</v>
      </c>
      <c r="K41" s="10" t="s">
        <v>425</v>
      </c>
      <c r="L41" s="10">
        <v>-104.01</v>
      </c>
      <c r="M41" s="10" t="s">
        <v>425</v>
      </c>
      <c r="N41" s="7" t="str">
        <f t="shared" si="0"/>
        <v>▶</v>
      </c>
    </row>
    <row r="42" spans="1:14" x14ac:dyDescent="0.3">
      <c r="A42" s="6">
        <v>41</v>
      </c>
      <c r="B42" s="8" t="s">
        <v>700</v>
      </c>
      <c r="C42" s="28" t="s">
        <v>701</v>
      </c>
      <c r="D42" s="9">
        <v>2970</v>
      </c>
      <c r="E42" s="30" t="s">
        <v>578</v>
      </c>
      <c r="F42" s="29">
        <v>8.3900000000000002E-2</v>
      </c>
      <c r="G42" s="9">
        <v>82537</v>
      </c>
      <c r="H42" s="10">
        <v>382</v>
      </c>
      <c r="I42" s="10">
        <v>2</v>
      </c>
      <c r="J42" s="10">
        <v>0.06</v>
      </c>
      <c r="K42" s="10">
        <v>26.76</v>
      </c>
      <c r="L42" s="10">
        <v>2.34</v>
      </c>
      <c r="M42" s="10">
        <v>1.52</v>
      </c>
      <c r="N42" s="7" t="str">
        <f t="shared" si="0"/>
        <v>▶</v>
      </c>
    </row>
    <row r="43" spans="1:14" x14ac:dyDescent="0.3">
      <c r="A43" s="6">
        <v>42</v>
      </c>
      <c r="B43" s="8" t="s">
        <v>702</v>
      </c>
      <c r="C43" s="28" t="s">
        <v>703</v>
      </c>
      <c r="D43" s="9">
        <v>11430</v>
      </c>
      <c r="E43" s="30" t="s">
        <v>704</v>
      </c>
      <c r="F43" s="29">
        <v>8.2400000000000001E-2</v>
      </c>
      <c r="G43" s="9">
        <v>40410</v>
      </c>
      <c r="H43" s="10">
        <v>401</v>
      </c>
      <c r="I43" s="10">
        <v>-94</v>
      </c>
      <c r="J43" s="10">
        <v>2.31</v>
      </c>
      <c r="K43" s="10">
        <v>-7.6</v>
      </c>
      <c r="L43" s="10">
        <v>-13.25</v>
      </c>
      <c r="M43" s="10">
        <v>0.38</v>
      </c>
      <c r="N43" s="7" t="str">
        <f t="shared" si="0"/>
        <v>▶</v>
      </c>
    </row>
    <row r="44" spans="1:14" x14ac:dyDescent="0.3">
      <c r="A44" s="6">
        <v>43</v>
      </c>
      <c r="B44" s="8" t="s">
        <v>705</v>
      </c>
      <c r="C44" s="28" t="s">
        <v>706</v>
      </c>
      <c r="D44" s="9">
        <v>1430</v>
      </c>
      <c r="E44" s="30" t="s">
        <v>707</v>
      </c>
      <c r="F44" s="29">
        <v>8.0100000000000005E-2</v>
      </c>
      <c r="G44" s="9">
        <v>367677</v>
      </c>
      <c r="H44" s="10">
        <v>440</v>
      </c>
      <c r="I44" s="10">
        <v>8</v>
      </c>
      <c r="J44" s="10">
        <v>1.1499999999999999</v>
      </c>
      <c r="K44" s="10">
        <v>26</v>
      </c>
      <c r="L44" s="10">
        <v>-20.86</v>
      </c>
      <c r="M44" s="10">
        <v>1.55</v>
      </c>
      <c r="N44" s="7" t="str">
        <f t="shared" si="0"/>
        <v>▶</v>
      </c>
    </row>
    <row r="45" spans="1:14" x14ac:dyDescent="0.3">
      <c r="A45" s="6">
        <v>44</v>
      </c>
      <c r="B45" s="8" t="s">
        <v>708</v>
      </c>
      <c r="C45" s="28" t="s">
        <v>709</v>
      </c>
      <c r="D45" s="9">
        <v>17950</v>
      </c>
      <c r="E45" s="30" t="s">
        <v>642</v>
      </c>
      <c r="F45" s="29">
        <v>0.08</v>
      </c>
      <c r="G45" s="9">
        <v>61323</v>
      </c>
      <c r="H45" s="10">
        <v>894</v>
      </c>
      <c r="I45" s="10">
        <v>-49</v>
      </c>
      <c r="J45" s="10">
        <v>1.61</v>
      </c>
      <c r="K45" s="10">
        <v>-10.79</v>
      </c>
      <c r="L45" s="10">
        <v>-1.86</v>
      </c>
      <c r="M45" s="10">
        <v>1.63</v>
      </c>
      <c r="N45" s="7" t="str">
        <f t="shared" si="0"/>
        <v>▶</v>
      </c>
    </row>
    <row r="46" spans="1:14" x14ac:dyDescent="0.3">
      <c r="A46" s="6">
        <v>45</v>
      </c>
      <c r="B46" s="8" t="s">
        <v>710</v>
      </c>
      <c r="C46" s="28" t="s">
        <v>711</v>
      </c>
      <c r="D46" s="9">
        <v>1616</v>
      </c>
      <c r="E46" s="30" t="s">
        <v>659</v>
      </c>
      <c r="F46" s="29">
        <v>7.8799999999999995E-2</v>
      </c>
      <c r="G46" s="9">
        <v>564927</v>
      </c>
      <c r="H46" s="10">
        <v>356</v>
      </c>
      <c r="I46" s="10">
        <v>-86</v>
      </c>
      <c r="J46" s="10">
        <v>2.09</v>
      </c>
      <c r="K46" s="10">
        <v>-3.99</v>
      </c>
      <c r="L46" s="10">
        <v>-27.57</v>
      </c>
      <c r="M46" s="10">
        <v>2.4300000000000002</v>
      </c>
      <c r="N46" s="7" t="str">
        <f t="shared" si="0"/>
        <v>▶</v>
      </c>
    </row>
    <row r="47" spans="1:14" x14ac:dyDescent="0.3">
      <c r="A47" s="6">
        <v>46</v>
      </c>
      <c r="B47" s="8" t="s">
        <v>712</v>
      </c>
      <c r="C47" s="28" t="s">
        <v>713</v>
      </c>
      <c r="D47" s="9">
        <v>2585</v>
      </c>
      <c r="E47" s="30" t="s">
        <v>714</v>
      </c>
      <c r="F47" s="29">
        <v>7.4800000000000005E-2</v>
      </c>
      <c r="G47" s="9">
        <v>4412395</v>
      </c>
      <c r="H47" s="10">
        <v>812</v>
      </c>
      <c r="I47" s="10">
        <v>66</v>
      </c>
      <c r="J47" s="10">
        <v>3.13</v>
      </c>
      <c r="K47" s="10">
        <v>30.06</v>
      </c>
      <c r="L47" s="10">
        <v>6.6</v>
      </c>
      <c r="M47" s="10">
        <v>1.01</v>
      </c>
      <c r="N47" s="7" t="str">
        <f t="shared" si="0"/>
        <v>▶</v>
      </c>
    </row>
    <row r="48" spans="1:14" x14ac:dyDescent="0.3">
      <c r="A48" s="6">
        <v>47</v>
      </c>
      <c r="B48" s="8" t="s">
        <v>715</v>
      </c>
      <c r="C48" s="28" t="s">
        <v>716</v>
      </c>
      <c r="D48" s="9">
        <v>11810</v>
      </c>
      <c r="E48" s="30" t="s">
        <v>717</v>
      </c>
      <c r="F48" s="29">
        <v>7.46E-2</v>
      </c>
      <c r="G48" s="9">
        <v>264434</v>
      </c>
      <c r="H48" s="10">
        <v>511</v>
      </c>
      <c r="I48" s="10">
        <v>31</v>
      </c>
      <c r="J48" s="10">
        <v>2.57</v>
      </c>
      <c r="K48" s="10">
        <v>10.77</v>
      </c>
      <c r="L48" s="10">
        <v>31.54</v>
      </c>
      <c r="M48" s="10">
        <v>1.52</v>
      </c>
      <c r="N48" s="7" t="str">
        <f t="shared" si="0"/>
        <v>▶</v>
      </c>
    </row>
    <row r="49" spans="1:14" x14ac:dyDescent="0.3">
      <c r="A49" s="6">
        <v>48</v>
      </c>
      <c r="B49" s="8" t="s">
        <v>718</v>
      </c>
      <c r="C49" s="28" t="s">
        <v>719</v>
      </c>
      <c r="D49" s="9">
        <v>86100</v>
      </c>
      <c r="E49" s="30" t="s">
        <v>720</v>
      </c>
      <c r="F49" s="29">
        <v>7.22E-2</v>
      </c>
      <c r="G49" s="9">
        <v>269677</v>
      </c>
      <c r="H49" s="9">
        <v>15816</v>
      </c>
      <c r="I49" s="10">
        <v>-179</v>
      </c>
      <c r="J49" s="10">
        <v>4.51</v>
      </c>
      <c r="K49" s="10">
        <v>-39.08</v>
      </c>
      <c r="L49" s="10">
        <v>-96.66</v>
      </c>
      <c r="M49" s="10">
        <v>20.74</v>
      </c>
      <c r="N49" s="7" t="str">
        <f t="shared" si="0"/>
        <v>▶</v>
      </c>
    </row>
    <row r="50" spans="1:14" x14ac:dyDescent="0.3">
      <c r="A50" s="6">
        <v>49</v>
      </c>
      <c r="B50" s="8" t="s">
        <v>721</v>
      </c>
      <c r="C50" s="28" t="s">
        <v>722</v>
      </c>
      <c r="D50" s="9">
        <v>5820</v>
      </c>
      <c r="E50" s="30" t="s">
        <v>723</v>
      </c>
      <c r="F50" s="29">
        <v>7.1800000000000003E-2</v>
      </c>
      <c r="G50" s="9">
        <v>3313692</v>
      </c>
      <c r="H50" s="10">
        <v>634</v>
      </c>
      <c r="I50" s="10">
        <v>26</v>
      </c>
      <c r="J50" s="10">
        <v>0.34</v>
      </c>
      <c r="K50" s="10">
        <v>53.89</v>
      </c>
      <c r="L50" s="10">
        <v>13.18</v>
      </c>
      <c r="M50" s="10">
        <v>1.9</v>
      </c>
      <c r="N50" s="7" t="str">
        <f t="shared" si="0"/>
        <v>▶</v>
      </c>
    </row>
    <row r="51" spans="1:14" x14ac:dyDescent="0.3">
      <c r="A51" s="6">
        <v>50</v>
      </c>
      <c r="B51" s="8" t="s">
        <v>724</v>
      </c>
      <c r="C51" s="28" t="s">
        <v>725</v>
      </c>
      <c r="D51" s="9">
        <v>184000</v>
      </c>
      <c r="E51" s="30" t="s">
        <v>726</v>
      </c>
      <c r="F51" s="29">
        <v>6.9800000000000001E-2</v>
      </c>
      <c r="G51" s="9">
        <v>595609</v>
      </c>
      <c r="H51" s="9">
        <v>43162</v>
      </c>
      <c r="I51" s="10">
        <v>96</v>
      </c>
      <c r="J51" s="10">
        <v>3.74</v>
      </c>
      <c r="K51" s="10">
        <v>844.04</v>
      </c>
      <c r="L51" s="10">
        <v>-5.27</v>
      </c>
      <c r="M51" s="10">
        <v>15.53</v>
      </c>
      <c r="N51" s="7" t="str">
        <f t="shared" si="0"/>
        <v>▶</v>
      </c>
    </row>
    <row r="52" spans="1:14" x14ac:dyDescent="0.3">
      <c r="A52" s="6">
        <v>51</v>
      </c>
      <c r="B52" s="8" t="s">
        <v>727</v>
      </c>
      <c r="C52" s="28" t="s">
        <v>728</v>
      </c>
      <c r="D52" s="9">
        <v>10960</v>
      </c>
      <c r="E52" s="30" t="s">
        <v>729</v>
      </c>
      <c r="F52" s="29">
        <v>6.93E-2</v>
      </c>
      <c r="G52" s="9">
        <v>15222</v>
      </c>
      <c r="H52" s="10">
        <v>995</v>
      </c>
      <c r="I52" s="10">
        <v>65</v>
      </c>
      <c r="J52" s="10">
        <v>23.35</v>
      </c>
      <c r="K52" s="10">
        <v>13.82</v>
      </c>
      <c r="L52" s="10">
        <v>12.69</v>
      </c>
      <c r="M52" s="10">
        <v>1.87</v>
      </c>
      <c r="N52" s="7" t="str">
        <f t="shared" si="0"/>
        <v>▶</v>
      </c>
    </row>
    <row r="53" spans="1:14" x14ac:dyDescent="0.3">
      <c r="A53" s="6">
        <v>52</v>
      </c>
      <c r="B53" s="8" t="s">
        <v>730</v>
      </c>
      <c r="C53" s="28" t="s">
        <v>731</v>
      </c>
      <c r="D53" s="9">
        <v>11490</v>
      </c>
      <c r="E53" s="30" t="s">
        <v>732</v>
      </c>
      <c r="F53" s="29">
        <v>6.88E-2</v>
      </c>
      <c r="G53" s="9">
        <v>778578</v>
      </c>
      <c r="H53" s="9">
        <v>1282</v>
      </c>
      <c r="I53" s="10">
        <v>86</v>
      </c>
      <c r="J53" s="10">
        <v>0.09</v>
      </c>
      <c r="K53" s="10">
        <v>17.54</v>
      </c>
      <c r="L53" s="10">
        <v>21.92</v>
      </c>
      <c r="M53" s="10">
        <v>2.5099999999999998</v>
      </c>
      <c r="N53" s="7" t="str">
        <f t="shared" si="0"/>
        <v>▶</v>
      </c>
    </row>
    <row r="54" spans="1:14" x14ac:dyDescent="0.3">
      <c r="A54" s="6">
        <v>53</v>
      </c>
      <c r="B54" s="8" t="s">
        <v>733</v>
      </c>
      <c r="C54" s="28" t="s">
        <v>734</v>
      </c>
      <c r="D54" s="9">
        <v>4065</v>
      </c>
      <c r="E54" s="30" t="s">
        <v>735</v>
      </c>
      <c r="F54" s="29">
        <v>6.83E-2</v>
      </c>
      <c r="G54" s="9">
        <v>1585566</v>
      </c>
      <c r="H54" s="10">
        <v>482</v>
      </c>
      <c r="I54" s="10">
        <v>21</v>
      </c>
      <c r="J54" s="10">
        <v>1.02</v>
      </c>
      <c r="K54" s="10">
        <v>24.49</v>
      </c>
      <c r="L54" s="10">
        <v>3.92</v>
      </c>
      <c r="M54" s="10">
        <v>0.96</v>
      </c>
      <c r="N54" s="7" t="str">
        <f t="shared" si="0"/>
        <v>▶</v>
      </c>
    </row>
    <row r="55" spans="1:14" x14ac:dyDescent="0.3">
      <c r="A55" s="6">
        <v>54</v>
      </c>
      <c r="B55" s="8" t="s">
        <v>736</v>
      </c>
      <c r="C55" s="28" t="s">
        <v>737</v>
      </c>
      <c r="D55" s="10">
        <v>459</v>
      </c>
      <c r="E55" s="30" t="s">
        <v>738</v>
      </c>
      <c r="F55" s="29">
        <v>6.7400000000000002E-2</v>
      </c>
      <c r="G55" s="9">
        <v>1960544</v>
      </c>
      <c r="H55" s="10">
        <v>206</v>
      </c>
      <c r="I55" s="10">
        <v>-66</v>
      </c>
      <c r="J55" s="10">
        <v>2.23</v>
      </c>
      <c r="K55" s="10">
        <v>-6.75</v>
      </c>
      <c r="L55" s="10">
        <v>-30.91</v>
      </c>
      <c r="M55" s="10">
        <v>0.73</v>
      </c>
      <c r="N55" s="7" t="str">
        <f t="shared" si="0"/>
        <v>▶</v>
      </c>
    </row>
    <row r="56" spans="1:14" x14ac:dyDescent="0.3">
      <c r="A56" s="6">
        <v>55</v>
      </c>
      <c r="B56" s="8" t="s">
        <v>739</v>
      </c>
      <c r="C56" s="28" t="s">
        <v>740</v>
      </c>
      <c r="D56" s="9">
        <v>76100</v>
      </c>
      <c r="E56" s="30" t="s">
        <v>741</v>
      </c>
      <c r="F56" s="29">
        <v>6.7299999999999999E-2</v>
      </c>
      <c r="G56" s="9">
        <v>292346</v>
      </c>
      <c r="H56" s="9">
        <v>8467</v>
      </c>
      <c r="I56" s="10">
        <v>264</v>
      </c>
      <c r="J56" s="10">
        <v>30.55</v>
      </c>
      <c r="K56" s="10">
        <v>22.67</v>
      </c>
      <c r="L56" s="10">
        <v>13.34</v>
      </c>
      <c r="M56" s="10">
        <v>2.0699999999999998</v>
      </c>
      <c r="N56" s="7" t="str">
        <f t="shared" si="0"/>
        <v>▶</v>
      </c>
    </row>
    <row r="57" spans="1:14" x14ac:dyDescent="0.3">
      <c r="A57" s="6">
        <v>56</v>
      </c>
      <c r="B57" s="8" t="s">
        <v>742</v>
      </c>
      <c r="C57" s="28" t="s">
        <v>743</v>
      </c>
      <c r="D57" s="9">
        <v>1652</v>
      </c>
      <c r="E57" s="30" t="s">
        <v>744</v>
      </c>
      <c r="F57" s="29">
        <v>6.6500000000000004E-2</v>
      </c>
      <c r="G57" s="9">
        <v>2491363</v>
      </c>
      <c r="H57" s="10">
        <v>831</v>
      </c>
      <c r="I57" s="10">
        <v>243</v>
      </c>
      <c r="J57" s="10">
        <v>43.18</v>
      </c>
      <c r="K57" s="10">
        <v>4.75</v>
      </c>
      <c r="L57" s="10">
        <v>8.91</v>
      </c>
      <c r="M57" s="10">
        <v>0.39</v>
      </c>
      <c r="N57" s="7" t="str">
        <f t="shared" si="0"/>
        <v>▶</v>
      </c>
    </row>
    <row r="58" spans="1:14" x14ac:dyDescent="0.3">
      <c r="A58" s="6">
        <v>57</v>
      </c>
      <c r="B58" s="8" t="s">
        <v>745</v>
      </c>
      <c r="C58" s="28" t="s">
        <v>746</v>
      </c>
      <c r="D58" s="9">
        <v>30050</v>
      </c>
      <c r="E58" s="30" t="s">
        <v>747</v>
      </c>
      <c r="F58" s="29">
        <v>6.5600000000000006E-2</v>
      </c>
      <c r="G58" s="9">
        <v>179785</v>
      </c>
      <c r="H58" s="9">
        <v>16141</v>
      </c>
      <c r="I58" s="10">
        <v>404</v>
      </c>
      <c r="J58" s="10">
        <v>4.95</v>
      </c>
      <c r="K58" s="10">
        <v>45.12</v>
      </c>
      <c r="L58" s="10">
        <v>18.02</v>
      </c>
      <c r="M58" s="10">
        <v>6.67</v>
      </c>
      <c r="N58" s="7" t="str">
        <f t="shared" si="0"/>
        <v>▶</v>
      </c>
    </row>
    <row r="59" spans="1:14" x14ac:dyDescent="0.3">
      <c r="A59" s="6">
        <v>58</v>
      </c>
      <c r="B59" s="8" t="s">
        <v>748</v>
      </c>
      <c r="C59" s="28" t="s">
        <v>749</v>
      </c>
      <c r="D59" s="9">
        <v>14060</v>
      </c>
      <c r="E59" s="30" t="s">
        <v>656</v>
      </c>
      <c r="F59" s="29">
        <v>6.5199999999999994E-2</v>
      </c>
      <c r="G59" s="9">
        <v>1528944</v>
      </c>
      <c r="H59" s="9">
        <v>4843</v>
      </c>
      <c r="I59" s="10">
        <v>178</v>
      </c>
      <c r="J59" s="10">
        <v>0</v>
      </c>
      <c r="K59" s="10">
        <v>57.39</v>
      </c>
      <c r="L59" s="10">
        <v>11.21</v>
      </c>
      <c r="M59" s="10">
        <v>2.7</v>
      </c>
      <c r="N59" s="7" t="str">
        <f t="shared" si="0"/>
        <v>▶</v>
      </c>
    </row>
    <row r="60" spans="1:14" x14ac:dyDescent="0.3">
      <c r="A60" s="6">
        <v>59</v>
      </c>
      <c r="B60" s="8" t="s">
        <v>750</v>
      </c>
      <c r="C60" s="28" t="s">
        <v>751</v>
      </c>
      <c r="D60" s="9">
        <v>11390</v>
      </c>
      <c r="E60" s="30" t="s">
        <v>752</v>
      </c>
      <c r="F60" s="29">
        <v>6.4500000000000002E-2</v>
      </c>
      <c r="G60" s="9">
        <v>3825792</v>
      </c>
      <c r="H60" s="9">
        <v>2797</v>
      </c>
      <c r="I60" s="10">
        <v>-58</v>
      </c>
      <c r="J60" s="10">
        <v>0.33</v>
      </c>
      <c r="K60" s="10">
        <v>-5.53</v>
      </c>
      <c r="L60" s="10">
        <v>-358.86</v>
      </c>
      <c r="M60" s="10">
        <v>11.19</v>
      </c>
      <c r="N60" s="7" t="str">
        <f t="shared" si="0"/>
        <v>▶</v>
      </c>
    </row>
    <row r="61" spans="1:14" x14ac:dyDescent="0.3">
      <c r="A61" s="6">
        <v>60</v>
      </c>
      <c r="B61" s="8" t="s">
        <v>753</v>
      </c>
      <c r="C61" s="28" t="s">
        <v>754</v>
      </c>
      <c r="D61" s="9">
        <v>3285</v>
      </c>
      <c r="E61" s="30" t="s">
        <v>755</v>
      </c>
      <c r="F61" s="29">
        <v>6.3100000000000003E-2</v>
      </c>
      <c r="G61" s="9">
        <v>412985</v>
      </c>
      <c r="H61" s="10">
        <v>927</v>
      </c>
      <c r="I61" s="10">
        <v>-25</v>
      </c>
      <c r="J61" s="10">
        <v>2.2999999999999998</v>
      </c>
      <c r="K61" s="10">
        <v>-29.33</v>
      </c>
      <c r="L61" s="10">
        <v>0.64</v>
      </c>
      <c r="M61" s="10">
        <v>0.56000000000000005</v>
      </c>
      <c r="N61" s="7" t="str">
        <f t="shared" si="0"/>
        <v>▶</v>
      </c>
    </row>
    <row r="62" spans="1:14" x14ac:dyDescent="0.3">
      <c r="A62" s="6">
        <v>61</v>
      </c>
      <c r="B62" s="8" t="s">
        <v>756</v>
      </c>
      <c r="C62" s="28" t="s">
        <v>757</v>
      </c>
      <c r="D62" s="9">
        <v>19640</v>
      </c>
      <c r="E62" s="30" t="s">
        <v>758</v>
      </c>
      <c r="F62" s="29">
        <v>6.2799999999999995E-2</v>
      </c>
      <c r="G62" s="9">
        <v>5152050</v>
      </c>
      <c r="H62" s="9">
        <v>4090</v>
      </c>
      <c r="I62" s="10">
        <v>78</v>
      </c>
      <c r="J62" s="10">
        <v>0.6</v>
      </c>
      <c r="K62" s="10">
        <v>-23.19</v>
      </c>
      <c r="L62" s="10">
        <v>-47.49</v>
      </c>
      <c r="M62" s="10">
        <v>6.03</v>
      </c>
      <c r="N62" s="7" t="str">
        <f t="shared" si="0"/>
        <v>▶</v>
      </c>
    </row>
    <row r="63" spans="1:14" x14ac:dyDescent="0.3">
      <c r="A63" s="6">
        <v>62</v>
      </c>
      <c r="B63" s="8" t="s">
        <v>759</v>
      </c>
      <c r="C63" s="28" t="s">
        <v>760</v>
      </c>
      <c r="D63" s="9">
        <v>1450</v>
      </c>
      <c r="E63" s="30" t="s">
        <v>761</v>
      </c>
      <c r="F63" s="29">
        <v>6.2300000000000001E-2</v>
      </c>
      <c r="G63" s="9">
        <v>102503</v>
      </c>
      <c r="H63" s="10">
        <v>190</v>
      </c>
      <c r="I63" s="10">
        <v>-246</v>
      </c>
      <c r="J63" s="10">
        <v>0</v>
      </c>
      <c r="K63" s="10">
        <v>-0.95</v>
      </c>
      <c r="L63" s="10">
        <v>-77.58</v>
      </c>
      <c r="M63" s="10">
        <v>0.49</v>
      </c>
      <c r="N63" s="7" t="str">
        <f t="shared" si="0"/>
        <v>▶</v>
      </c>
    </row>
    <row r="64" spans="1:14" x14ac:dyDescent="0.3">
      <c r="A64" s="6">
        <v>63</v>
      </c>
      <c r="B64" s="8" t="s">
        <v>762</v>
      </c>
      <c r="C64" s="28" t="s">
        <v>763</v>
      </c>
      <c r="D64" s="9">
        <v>4810</v>
      </c>
      <c r="E64" s="30" t="s">
        <v>764</v>
      </c>
      <c r="F64" s="29">
        <v>6.0600000000000001E-2</v>
      </c>
      <c r="G64" s="9">
        <v>533694</v>
      </c>
      <c r="H64" s="10">
        <v>726</v>
      </c>
      <c r="I64" s="10">
        <v>-29</v>
      </c>
      <c r="J64" s="10">
        <v>0.32</v>
      </c>
      <c r="K64" s="10">
        <v>-7.42</v>
      </c>
      <c r="L64" s="10">
        <v>140.13999999999999</v>
      </c>
      <c r="M64" s="10">
        <v>2.3199999999999998</v>
      </c>
      <c r="N64" s="7" t="str">
        <f t="shared" si="0"/>
        <v>▶</v>
      </c>
    </row>
    <row r="65" spans="1:14" x14ac:dyDescent="0.3">
      <c r="A65" s="6">
        <v>64</v>
      </c>
      <c r="B65" s="8" t="s">
        <v>765</v>
      </c>
      <c r="C65" s="28" t="s">
        <v>766</v>
      </c>
      <c r="D65" s="9">
        <v>5800</v>
      </c>
      <c r="E65" s="30" t="s">
        <v>767</v>
      </c>
      <c r="F65" s="29">
        <v>6.0299999999999999E-2</v>
      </c>
      <c r="G65" s="9">
        <v>1764602</v>
      </c>
      <c r="H65" s="9">
        <v>1757</v>
      </c>
      <c r="I65" s="10">
        <v>54</v>
      </c>
      <c r="J65" s="10">
        <v>0.25</v>
      </c>
      <c r="K65" s="10">
        <v>29.15</v>
      </c>
      <c r="L65" s="10">
        <v>11.13</v>
      </c>
      <c r="M65" s="10">
        <v>3.51</v>
      </c>
      <c r="N65" s="7" t="str">
        <f t="shared" si="0"/>
        <v>▶</v>
      </c>
    </row>
    <row r="66" spans="1:14" x14ac:dyDescent="0.3">
      <c r="A66" s="6">
        <v>65</v>
      </c>
      <c r="B66" s="8" t="s">
        <v>768</v>
      </c>
      <c r="C66" s="28" t="s">
        <v>769</v>
      </c>
      <c r="D66" s="9">
        <v>4140</v>
      </c>
      <c r="E66" s="30" t="s">
        <v>770</v>
      </c>
      <c r="F66" s="29">
        <v>6.0199999999999997E-2</v>
      </c>
      <c r="G66" s="9">
        <v>495126</v>
      </c>
      <c r="H66" s="9">
        <v>2379</v>
      </c>
      <c r="I66" s="10">
        <v>-162</v>
      </c>
      <c r="J66" s="10">
        <v>0.24</v>
      </c>
      <c r="K66" s="10">
        <v>-20.29</v>
      </c>
      <c r="L66" s="10">
        <v>-40.090000000000003</v>
      </c>
      <c r="M66" s="10">
        <v>9.98</v>
      </c>
      <c r="N66" s="7" t="str">
        <f t="shared" si="0"/>
        <v>▶</v>
      </c>
    </row>
    <row r="67" spans="1:14" x14ac:dyDescent="0.3">
      <c r="A67" s="6">
        <v>66</v>
      </c>
      <c r="B67" s="8" t="s">
        <v>771</v>
      </c>
      <c r="C67" s="28" t="s">
        <v>772</v>
      </c>
      <c r="D67" s="9">
        <v>47800</v>
      </c>
      <c r="E67" s="30" t="s">
        <v>773</v>
      </c>
      <c r="F67" s="29">
        <v>5.9900000000000002E-2</v>
      </c>
      <c r="G67" s="9">
        <v>21024</v>
      </c>
      <c r="H67" s="9">
        <v>2607</v>
      </c>
      <c r="I67" s="10">
        <v>35</v>
      </c>
      <c r="J67" s="10">
        <v>0.42</v>
      </c>
      <c r="K67" s="10">
        <v>74.92</v>
      </c>
      <c r="L67" s="10">
        <v>10.5</v>
      </c>
      <c r="M67" s="10">
        <v>6.81</v>
      </c>
      <c r="N67" s="7" t="str">
        <f t="shared" ref="N67:N130" si="1">IF(ISBLANK($C67),"",HYPERLINK($C67,"▶"))</f>
        <v>▶</v>
      </c>
    </row>
    <row r="68" spans="1:14" x14ac:dyDescent="0.3">
      <c r="A68" s="6">
        <v>67</v>
      </c>
      <c r="B68" s="8" t="s">
        <v>774</v>
      </c>
      <c r="C68" s="28" t="s">
        <v>775</v>
      </c>
      <c r="D68" s="9">
        <v>1530</v>
      </c>
      <c r="E68" s="30" t="s">
        <v>776</v>
      </c>
      <c r="F68" s="29">
        <v>5.96E-2</v>
      </c>
      <c r="G68" s="9">
        <v>731431</v>
      </c>
      <c r="H68" s="10">
        <v>542</v>
      </c>
      <c r="I68" s="10">
        <v>77</v>
      </c>
      <c r="J68" s="10">
        <v>1</v>
      </c>
      <c r="K68" s="10">
        <v>4.18</v>
      </c>
      <c r="L68" s="10">
        <v>13.94</v>
      </c>
      <c r="M68" s="10">
        <v>0.67</v>
      </c>
      <c r="N68" s="7" t="str">
        <f t="shared" si="1"/>
        <v>▶</v>
      </c>
    </row>
    <row r="69" spans="1:14" x14ac:dyDescent="0.3">
      <c r="A69" s="6">
        <v>68</v>
      </c>
      <c r="B69" s="8" t="s">
        <v>777</v>
      </c>
      <c r="C69" s="28" t="s">
        <v>778</v>
      </c>
      <c r="D69" s="9">
        <v>24050</v>
      </c>
      <c r="E69" s="30" t="s">
        <v>779</v>
      </c>
      <c r="F69" s="29">
        <v>5.9499999999999997E-2</v>
      </c>
      <c r="G69" s="9">
        <v>2837112</v>
      </c>
      <c r="H69" s="9">
        <v>5815</v>
      </c>
      <c r="I69" s="10">
        <v>342</v>
      </c>
      <c r="J69" s="10">
        <v>5.4</v>
      </c>
      <c r="K69" s="10">
        <v>30.02</v>
      </c>
      <c r="L69" s="10">
        <v>4.6399999999999997</v>
      </c>
      <c r="M69" s="10">
        <v>1.59</v>
      </c>
      <c r="N69" s="7" t="str">
        <f t="shared" si="1"/>
        <v>▶</v>
      </c>
    </row>
    <row r="70" spans="1:14" x14ac:dyDescent="0.3">
      <c r="A70" s="6">
        <v>69</v>
      </c>
      <c r="B70" s="8" t="s">
        <v>780</v>
      </c>
      <c r="C70" s="28" t="s">
        <v>781</v>
      </c>
      <c r="D70" s="9">
        <v>41200</v>
      </c>
      <c r="E70" s="30" t="s">
        <v>782</v>
      </c>
      <c r="F70" s="29">
        <v>5.91E-2</v>
      </c>
      <c r="G70" s="9">
        <v>830191</v>
      </c>
      <c r="H70" s="9">
        <v>9992</v>
      </c>
      <c r="I70" s="10">
        <v>-31</v>
      </c>
      <c r="J70" s="10">
        <v>20.010000000000002</v>
      </c>
      <c r="K70" s="10">
        <v>104.83</v>
      </c>
      <c r="L70" s="10">
        <v>6.07</v>
      </c>
      <c r="M70" s="10">
        <v>5.0599999999999996</v>
      </c>
      <c r="N70" s="7" t="str">
        <f t="shared" si="1"/>
        <v>▶</v>
      </c>
    </row>
    <row r="71" spans="1:14" x14ac:dyDescent="0.3">
      <c r="A71" s="6">
        <v>70</v>
      </c>
      <c r="B71" s="8" t="s">
        <v>783</v>
      </c>
      <c r="C71" s="28" t="s">
        <v>784</v>
      </c>
      <c r="D71" s="10">
        <v>900</v>
      </c>
      <c r="E71" s="30" t="s">
        <v>785</v>
      </c>
      <c r="F71" s="29">
        <v>5.8799999999999998E-2</v>
      </c>
      <c r="G71" s="9">
        <v>1708959</v>
      </c>
      <c r="H71" s="9">
        <v>1176</v>
      </c>
      <c r="I71" s="10">
        <v>233</v>
      </c>
      <c r="J71" s="10">
        <v>35.659999999999997</v>
      </c>
      <c r="K71" s="10">
        <v>-16.98</v>
      </c>
      <c r="L71" s="10">
        <v>2.0099999999999998</v>
      </c>
      <c r="M71" s="10">
        <v>0.26</v>
      </c>
      <c r="N71" s="7" t="str">
        <f t="shared" si="1"/>
        <v>▶</v>
      </c>
    </row>
    <row r="72" spans="1:14" x14ac:dyDescent="0.3">
      <c r="A72" s="6">
        <v>71</v>
      </c>
      <c r="B72" s="8" t="s">
        <v>786</v>
      </c>
      <c r="C72" s="28" t="s">
        <v>787</v>
      </c>
      <c r="D72" s="9">
        <v>6030</v>
      </c>
      <c r="E72" s="30" t="s">
        <v>767</v>
      </c>
      <c r="F72" s="29">
        <v>5.79E-2</v>
      </c>
      <c r="G72" s="9">
        <v>134485</v>
      </c>
      <c r="H72" s="10">
        <v>802</v>
      </c>
      <c r="I72" s="10">
        <v>-47</v>
      </c>
      <c r="J72" s="10">
        <v>14.93</v>
      </c>
      <c r="K72" s="10">
        <v>-32.07</v>
      </c>
      <c r="L72" s="10">
        <v>-2.06</v>
      </c>
      <c r="M72" s="10">
        <v>0.72</v>
      </c>
      <c r="N72" s="7" t="str">
        <f t="shared" si="1"/>
        <v>▶</v>
      </c>
    </row>
    <row r="73" spans="1:14" x14ac:dyDescent="0.3">
      <c r="A73" s="6">
        <v>72</v>
      </c>
      <c r="B73" s="8" t="s">
        <v>788</v>
      </c>
      <c r="C73" s="28" t="s">
        <v>789</v>
      </c>
      <c r="D73" s="9">
        <v>69700</v>
      </c>
      <c r="E73" s="30" t="s">
        <v>790</v>
      </c>
      <c r="F73" s="29">
        <v>5.7700000000000001E-2</v>
      </c>
      <c r="G73" s="9">
        <v>291477</v>
      </c>
      <c r="H73" s="9">
        <v>8511</v>
      </c>
      <c r="I73" s="10">
        <v>47</v>
      </c>
      <c r="J73" s="10">
        <v>4.3499999999999996</v>
      </c>
      <c r="K73" s="10">
        <v>75.27</v>
      </c>
      <c r="L73" s="10">
        <v>-67.72</v>
      </c>
      <c r="M73" s="10">
        <v>10.43</v>
      </c>
      <c r="N73" s="7" t="str">
        <f t="shared" si="1"/>
        <v>▶</v>
      </c>
    </row>
    <row r="74" spans="1:14" x14ac:dyDescent="0.3">
      <c r="A74" s="6">
        <v>73</v>
      </c>
      <c r="B74" s="8" t="s">
        <v>791</v>
      </c>
      <c r="C74" s="28" t="s">
        <v>792</v>
      </c>
      <c r="D74" s="9">
        <v>1684</v>
      </c>
      <c r="E74" s="30" t="s">
        <v>793</v>
      </c>
      <c r="F74" s="29">
        <v>5.7099999999999998E-2</v>
      </c>
      <c r="G74" s="9">
        <v>7702041</v>
      </c>
      <c r="H74" s="9">
        <v>1846</v>
      </c>
      <c r="I74" s="10">
        <v>-19</v>
      </c>
      <c r="J74" s="10">
        <v>1.7</v>
      </c>
      <c r="K74" s="10">
        <v>-16.510000000000002</v>
      </c>
      <c r="L74" s="10">
        <v>-6.43</v>
      </c>
      <c r="M74" s="10">
        <v>1.56</v>
      </c>
      <c r="N74" s="7" t="str">
        <f t="shared" si="1"/>
        <v>▶</v>
      </c>
    </row>
    <row r="75" spans="1:14" x14ac:dyDescent="0.3">
      <c r="A75" s="6">
        <v>74</v>
      </c>
      <c r="B75" s="8" t="s">
        <v>794</v>
      </c>
      <c r="C75" s="28" t="s">
        <v>795</v>
      </c>
      <c r="D75" s="9">
        <v>1484</v>
      </c>
      <c r="E75" s="30" t="s">
        <v>796</v>
      </c>
      <c r="F75" s="29">
        <v>5.5500000000000001E-2</v>
      </c>
      <c r="G75" s="9">
        <v>47387</v>
      </c>
      <c r="H75" s="10">
        <v>497</v>
      </c>
      <c r="I75" s="10">
        <v>-71</v>
      </c>
      <c r="J75" s="10">
        <v>0.28999999999999998</v>
      </c>
      <c r="K75" s="10">
        <v>-1.28</v>
      </c>
      <c r="L75" s="10">
        <v>-7.63</v>
      </c>
      <c r="M75" s="10">
        <v>0.38</v>
      </c>
      <c r="N75" s="7" t="str">
        <f t="shared" si="1"/>
        <v>▶</v>
      </c>
    </row>
    <row r="76" spans="1:14" x14ac:dyDescent="0.3">
      <c r="A76" s="6">
        <v>75</v>
      </c>
      <c r="B76" s="8" t="s">
        <v>797</v>
      </c>
      <c r="C76" s="28" t="s">
        <v>798</v>
      </c>
      <c r="D76" s="9">
        <v>10270</v>
      </c>
      <c r="E76" s="30" t="s">
        <v>799</v>
      </c>
      <c r="F76" s="29">
        <v>5.5500000000000001E-2</v>
      </c>
      <c r="G76" s="9">
        <v>28602</v>
      </c>
      <c r="H76" s="10">
        <v>748</v>
      </c>
      <c r="I76" s="10">
        <v>-40</v>
      </c>
      <c r="J76" s="10">
        <v>0.53</v>
      </c>
      <c r="K76" s="10">
        <v>-23.5</v>
      </c>
      <c r="L76" s="10">
        <v>-31.47</v>
      </c>
      <c r="M76" s="10">
        <v>4.46</v>
      </c>
      <c r="N76" s="7" t="str">
        <f t="shared" si="1"/>
        <v>▶</v>
      </c>
    </row>
    <row r="77" spans="1:14" x14ac:dyDescent="0.3">
      <c r="A77" s="6">
        <v>76</v>
      </c>
      <c r="B77" s="8" t="s">
        <v>800</v>
      </c>
      <c r="C77" s="28" t="s">
        <v>801</v>
      </c>
      <c r="D77" s="9">
        <v>16390</v>
      </c>
      <c r="E77" s="30" t="s">
        <v>656</v>
      </c>
      <c r="F77" s="29">
        <v>5.5399999999999998E-2</v>
      </c>
      <c r="G77" s="9">
        <v>2705037</v>
      </c>
      <c r="H77" s="9">
        <v>1525</v>
      </c>
      <c r="I77" s="10">
        <v>-32</v>
      </c>
      <c r="J77" s="10">
        <v>0.36</v>
      </c>
      <c r="K77" s="10">
        <v>-18.5</v>
      </c>
      <c r="L77" s="10">
        <v>-15.24</v>
      </c>
      <c r="M77" s="10">
        <v>4.95</v>
      </c>
      <c r="N77" s="7" t="str">
        <f t="shared" si="1"/>
        <v>▶</v>
      </c>
    </row>
    <row r="78" spans="1:14" x14ac:dyDescent="0.3">
      <c r="A78" s="6">
        <v>77</v>
      </c>
      <c r="B78" s="8" t="s">
        <v>802</v>
      </c>
      <c r="C78" s="28" t="s">
        <v>803</v>
      </c>
      <c r="D78" s="9">
        <v>2390</v>
      </c>
      <c r="E78" s="30" t="s">
        <v>804</v>
      </c>
      <c r="F78" s="29">
        <v>5.5199999999999999E-2</v>
      </c>
      <c r="G78" s="9">
        <v>396668</v>
      </c>
      <c r="H78" s="10">
        <v>514</v>
      </c>
      <c r="I78" s="10">
        <v>-25</v>
      </c>
      <c r="J78" s="10">
        <v>0.56999999999999995</v>
      </c>
      <c r="K78" s="10">
        <v>-22.13</v>
      </c>
      <c r="L78" s="10">
        <v>-63.32</v>
      </c>
      <c r="M78" s="10">
        <v>3.11</v>
      </c>
      <c r="N78" s="7" t="str">
        <f t="shared" si="1"/>
        <v>▶</v>
      </c>
    </row>
    <row r="79" spans="1:14" x14ac:dyDescent="0.3">
      <c r="A79" s="6">
        <v>78</v>
      </c>
      <c r="B79" s="8" t="s">
        <v>805</v>
      </c>
      <c r="C79" s="28" t="s">
        <v>806</v>
      </c>
      <c r="D79" s="9">
        <v>31700</v>
      </c>
      <c r="E79" s="30" t="s">
        <v>807</v>
      </c>
      <c r="F79" s="29">
        <v>5.4899999999999997E-2</v>
      </c>
      <c r="G79" s="9">
        <v>289945</v>
      </c>
      <c r="H79" s="9">
        <v>3361</v>
      </c>
      <c r="I79" s="10">
        <v>-148</v>
      </c>
      <c r="J79" s="10">
        <v>0</v>
      </c>
      <c r="K79" s="10">
        <v>-15.37</v>
      </c>
      <c r="L79" s="10">
        <v>-55.36</v>
      </c>
      <c r="M79" s="10">
        <v>27.98</v>
      </c>
      <c r="N79" s="7" t="str">
        <f t="shared" si="1"/>
        <v>▶</v>
      </c>
    </row>
    <row r="80" spans="1:14" x14ac:dyDescent="0.3">
      <c r="A80" s="6">
        <v>79</v>
      </c>
      <c r="B80" s="8" t="s">
        <v>808</v>
      </c>
      <c r="C80" s="28" t="s">
        <v>809</v>
      </c>
      <c r="D80" s="9">
        <v>5670</v>
      </c>
      <c r="E80" s="30" t="s">
        <v>810</v>
      </c>
      <c r="F80" s="29">
        <v>5.3900000000000003E-2</v>
      </c>
      <c r="G80" s="9">
        <v>707940</v>
      </c>
      <c r="H80" s="10">
        <v>419</v>
      </c>
      <c r="I80" s="10">
        <v>-29</v>
      </c>
      <c r="J80" s="10">
        <v>1.37</v>
      </c>
      <c r="K80" s="10">
        <v>-24.03</v>
      </c>
      <c r="L80" s="10" t="s">
        <v>425</v>
      </c>
      <c r="M80" s="10">
        <v>1.29</v>
      </c>
      <c r="N80" s="7" t="str">
        <f t="shared" si="1"/>
        <v>▶</v>
      </c>
    </row>
    <row r="81" spans="1:14" x14ac:dyDescent="0.3">
      <c r="A81" s="6">
        <v>80</v>
      </c>
      <c r="B81" s="8" t="s">
        <v>811</v>
      </c>
      <c r="C81" s="28" t="s">
        <v>812</v>
      </c>
      <c r="D81" s="10">
        <v>767</v>
      </c>
      <c r="E81" s="30" t="s">
        <v>813</v>
      </c>
      <c r="F81" s="29">
        <v>5.21E-2</v>
      </c>
      <c r="G81" s="9">
        <v>398214</v>
      </c>
      <c r="H81" s="10">
        <v>491</v>
      </c>
      <c r="I81" s="10">
        <v>57</v>
      </c>
      <c r="J81" s="10">
        <v>58.28</v>
      </c>
      <c r="K81" s="10">
        <v>-19.670000000000002</v>
      </c>
      <c r="L81" s="10">
        <v>2.16</v>
      </c>
      <c r="M81" s="10">
        <v>0.19</v>
      </c>
      <c r="N81" s="7" t="str">
        <f t="shared" si="1"/>
        <v>▶</v>
      </c>
    </row>
    <row r="82" spans="1:14" x14ac:dyDescent="0.3">
      <c r="A82" s="6">
        <v>81</v>
      </c>
      <c r="B82" s="8" t="s">
        <v>814</v>
      </c>
      <c r="C82" s="28" t="s">
        <v>815</v>
      </c>
      <c r="D82" s="9">
        <v>10200</v>
      </c>
      <c r="E82" s="30" t="s">
        <v>694</v>
      </c>
      <c r="F82" s="29">
        <v>5.1499999999999997E-2</v>
      </c>
      <c r="G82" s="9">
        <v>108215</v>
      </c>
      <c r="H82" s="9">
        <v>2146</v>
      </c>
      <c r="I82" s="10">
        <v>-219</v>
      </c>
      <c r="J82" s="10">
        <v>0.46</v>
      </c>
      <c r="K82" s="10">
        <v>-5.31</v>
      </c>
      <c r="L82" s="10">
        <v>-31.78</v>
      </c>
      <c r="M82" s="10">
        <v>7.42</v>
      </c>
      <c r="N82" s="7" t="str">
        <f t="shared" si="1"/>
        <v>▶</v>
      </c>
    </row>
    <row r="83" spans="1:14" x14ac:dyDescent="0.3">
      <c r="A83" s="6">
        <v>82</v>
      </c>
      <c r="B83" s="8" t="s">
        <v>816</v>
      </c>
      <c r="C83" s="28" t="s">
        <v>817</v>
      </c>
      <c r="D83" s="9">
        <v>7800</v>
      </c>
      <c r="E83" s="30" t="s">
        <v>818</v>
      </c>
      <c r="F83" s="29">
        <v>5.1200000000000002E-2</v>
      </c>
      <c r="G83" s="9">
        <v>137098</v>
      </c>
      <c r="H83" s="10">
        <v>699</v>
      </c>
      <c r="I83" s="10">
        <v>49</v>
      </c>
      <c r="J83" s="10">
        <v>0</v>
      </c>
      <c r="K83" s="10">
        <v>-33.770000000000003</v>
      </c>
      <c r="L83" s="10">
        <v>5.91</v>
      </c>
      <c r="M83" s="10">
        <v>0.67</v>
      </c>
      <c r="N83" s="7" t="str">
        <f t="shared" si="1"/>
        <v>▶</v>
      </c>
    </row>
    <row r="84" spans="1:14" x14ac:dyDescent="0.3">
      <c r="A84" s="6">
        <v>83</v>
      </c>
      <c r="B84" s="8" t="s">
        <v>819</v>
      </c>
      <c r="C84" s="28" t="s">
        <v>820</v>
      </c>
      <c r="D84" s="9">
        <v>1590</v>
      </c>
      <c r="E84" s="30" t="s">
        <v>821</v>
      </c>
      <c r="F84" s="29">
        <v>4.9500000000000002E-2</v>
      </c>
      <c r="G84" s="9">
        <v>219074</v>
      </c>
      <c r="H84" s="10">
        <v>849</v>
      </c>
      <c r="I84" s="10">
        <v>56</v>
      </c>
      <c r="J84" s="10">
        <v>1.1499999999999999</v>
      </c>
      <c r="K84" s="10">
        <v>11.52</v>
      </c>
      <c r="L84" s="10">
        <v>-102.71</v>
      </c>
      <c r="M84" s="10">
        <v>3.51</v>
      </c>
      <c r="N84" s="7" t="str">
        <f t="shared" si="1"/>
        <v>▶</v>
      </c>
    </row>
    <row r="85" spans="1:14" x14ac:dyDescent="0.3">
      <c r="A85" s="6">
        <v>84</v>
      </c>
      <c r="B85" s="8" t="s">
        <v>822</v>
      </c>
      <c r="C85" s="28" t="s">
        <v>823</v>
      </c>
      <c r="D85" s="9">
        <v>10610</v>
      </c>
      <c r="E85" s="30" t="s">
        <v>694</v>
      </c>
      <c r="F85" s="29">
        <v>4.9500000000000002E-2</v>
      </c>
      <c r="G85" s="9">
        <v>697480</v>
      </c>
      <c r="H85" s="9">
        <v>1153</v>
      </c>
      <c r="I85" s="10">
        <v>-43</v>
      </c>
      <c r="J85" s="10">
        <v>1.01</v>
      </c>
      <c r="K85" s="10">
        <v>-26</v>
      </c>
      <c r="L85" s="10">
        <v>-78.98</v>
      </c>
      <c r="M85" s="10">
        <v>3.99</v>
      </c>
      <c r="N85" s="7" t="str">
        <f t="shared" si="1"/>
        <v>▶</v>
      </c>
    </row>
    <row r="86" spans="1:14" x14ac:dyDescent="0.3">
      <c r="A86" s="6">
        <v>85</v>
      </c>
      <c r="B86" s="8" t="s">
        <v>824</v>
      </c>
      <c r="C86" s="28" t="s">
        <v>825</v>
      </c>
      <c r="D86" s="10">
        <v>850</v>
      </c>
      <c r="E86" s="30" t="s">
        <v>826</v>
      </c>
      <c r="F86" s="29">
        <v>4.9399999999999999E-2</v>
      </c>
      <c r="G86" s="9">
        <v>1147096</v>
      </c>
      <c r="H86" s="10">
        <v>610</v>
      </c>
      <c r="I86" s="10">
        <v>6</v>
      </c>
      <c r="J86" s="10">
        <v>0.92</v>
      </c>
      <c r="K86" s="10">
        <v>34</v>
      </c>
      <c r="L86" s="10">
        <v>1.81</v>
      </c>
      <c r="M86" s="10">
        <v>0.66</v>
      </c>
      <c r="N86" s="7" t="str">
        <f t="shared" si="1"/>
        <v>▶</v>
      </c>
    </row>
    <row r="87" spans="1:14" x14ac:dyDescent="0.3">
      <c r="A87" s="6">
        <v>86</v>
      </c>
      <c r="B87" s="8" t="s">
        <v>827</v>
      </c>
      <c r="C87" s="28" t="s">
        <v>828</v>
      </c>
      <c r="D87" s="9">
        <v>6200</v>
      </c>
      <c r="E87" s="30" t="s">
        <v>810</v>
      </c>
      <c r="F87" s="29">
        <v>4.9099999999999998E-2</v>
      </c>
      <c r="G87" s="9">
        <v>256334</v>
      </c>
      <c r="H87" s="10">
        <v>792</v>
      </c>
      <c r="I87" s="10">
        <v>-121</v>
      </c>
      <c r="J87" s="10">
        <v>0.93</v>
      </c>
      <c r="K87" s="10">
        <v>-3.23</v>
      </c>
      <c r="L87" s="10">
        <v>-42.66</v>
      </c>
      <c r="M87" s="10">
        <v>3.95</v>
      </c>
      <c r="N87" s="7" t="str">
        <f t="shared" si="1"/>
        <v>▶</v>
      </c>
    </row>
    <row r="88" spans="1:14" x14ac:dyDescent="0.3">
      <c r="A88" s="6">
        <v>87</v>
      </c>
      <c r="B88" s="8" t="s">
        <v>829</v>
      </c>
      <c r="C88" s="28" t="s">
        <v>830</v>
      </c>
      <c r="D88" s="9">
        <v>5560</v>
      </c>
      <c r="E88" s="30" t="s">
        <v>735</v>
      </c>
      <c r="F88" s="29">
        <v>4.9099999999999998E-2</v>
      </c>
      <c r="G88" s="9">
        <v>8049270</v>
      </c>
      <c r="H88" s="9">
        <v>1762</v>
      </c>
      <c r="I88" s="10">
        <v>-84</v>
      </c>
      <c r="J88" s="10">
        <v>0.26</v>
      </c>
      <c r="K88" s="10">
        <v>-30.38</v>
      </c>
      <c r="L88" s="10">
        <v>-36.24</v>
      </c>
      <c r="M88" s="10">
        <v>9.36</v>
      </c>
      <c r="N88" s="7" t="str">
        <f t="shared" si="1"/>
        <v>▶</v>
      </c>
    </row>
    <row r="89" spans="1:14" x14ac:dyDescent="0.3">
      <c r="A89" s="6">
        <v>88</v>
      </c>
      <c r="B89" s="8" t="s">
        <v>831</v>
      </c>
      <c r="C89" s="28" t="s">
        <v>832</v>
      </c>
      <c r="D89" s="9">
        <v>21400</v>
      </c>
      <c r="E89" s="30" t="s">
        <v>431</v>
      </c>
      <c r="F89" s="29">
        <v>4.9000000000000002E-2</v>
      </c>
      <c r="G89" s="9">
        <v>462267</v>
      </c>
      <c r="H89" s="9">
        <v>3282</v>
      </c>
      <c r="I89" s="10">
        <v>191</v>
      </c>
      <c r="J89" s="10">
        <v>5.8</v>
      </c>
      <c r="K89" s="10">
        <v>16.14</v>
      </c>
      <c r="L89" s="10">
        <v>-5.73</v>
      </c>
      <c r="M89" s="10">
        <v>1.77</v>
      </c>
      <c r="N89" s="7" t="str">
        <f t="shared" si="1"/>
        <v>▶</v>
      </c>
    </row>
    <row r="90" spans="1:14" x14ac:dyDescent="0.3">
      <c r="A90" s="6">
        <v>89</v>
      </c>
      <c r="B90" s="8" t="s">
        <v>833</v>
      </c>
      <c r="C90" s="28" t="s">
        <v>834</v>
      </c>
      <c r="D90" s="9">
        <v>11320</v>
      </c>
      <c r="E90" s="30" t="s">
        <v>835</v>
      </c>
      <c r="F90" s="29">
        <v>4.8099999999999997E-2</v>
      </c>
      <c r="G90" s="9">
        <v>1286527</v>
      </c>
      <c r="H90" s="9">
        <v>1479</v>
      </c>
      <c r="I90" s="10">
        <v>35</v>
      </c>
      <c r="J90" s="10">
        <v>0</v>
      </c>
      <c r="K90" s="10">
        <v>50.31</v>
      </c>
      <c r="L90" s="10">
        <v>9.2100000000000009</v>
      </c>
      <c r="M90" s="10">
        <v>2.96</v>
      </c>
      <c r="N90" s="7" t="str">
        <f t="shared" si="1"/>
        <v>▶</v>
      </c>
    </row>
    <row r="91" spans="1:14" x14ac:dyDescent="0.3">
      <c r="A91" s="6">
        <v>90</v>
      </c>
      <c r="B91" s="8" t="s">
        <v>836</v>
      </c>
      <c r="C91" s="28" t="s">
        <v>837</v>
      </c>
      <c r="D91" s="9">
        <v>7670</v>
      </c>
      <c r="E91" s="30" t="s">
        <v>838</v>
      </c>
      <c r="F91" s="29">
        <v>4.7800000000000002E-2</v>
      </c>
      <c r="G91" s="9">
        <v>156193</v>
      </c>
      <c r="H91" s="10">
        <v>778</v>
      </c>
      <c r="I91" s="10">
        <v>40</v>
      </c>
      <c r="J91" s="10">
        <v>0.3</v>
      </c>
      <c r="K91" s="10" t="s">
        <v>425</v>
      </c>
      <c r="L91" s="10">
        <v>31.26</v>
      </c>
      <c r="M91" s="10" t="s">
        <v>425</v>
      </c>
      <c r="N91" s="7" t="str">
        <f t="shared" si="1"/>
        <v>▶</v>
      </c>
    </row>
    <row r="92" spans="1:14" x14ac:dyDescent="0.3">
      <c r="A92" s="6">
        <v>91</v>
      </c>
      <c r="B92" s="8" t="s">
        <v>839</v>
      </c>
      <c r="C92" s="28" t="s">
        <v>840</v>
      </c>
      <c r="D92" s="9">
        <v>18260</v>
      </c>
      <c r="E92" s="30" t="s">
        <v>841</v>
      </c>
      <c r="F92" s="29">
        <v>4.7600000000000003E-2</v>
      </c>
      <c r="G92" s="9">
        <v>250025</v>
      </c>
      <c r="H92" s="9">
        <v>2239</v>
      </c>
      <c r="I92" s="10">
        <v>15</v>
      </c>
      <c r="J92" s="10">
        <v>0</v>
      </c>
      <c r="K92" s="10">
        <v>415</v>
      </c>
      <c r="L92" s="10">
        <v>4.42</v>
      </c>
      <c r="M92" s="10">
        <v>3.4</v>
      </c>
      <c r="N92" s="7" t="str">
        <f t="shared" si="1"/>
        <v>▶</v>
      </c>
    </row>
    <row r="93" spans="1:14" x14ac:dyDescent="0.3">
      <c r="A93" s="6">
        <v>92</v>
      </c>
      <c r="B93" s="8" t="s">
        <v>842</v>
      </c>
      <c r="C93" s="28" t="s">
        <v>843</v>
      </c>
      <c r="D93" s="9">
        <v>1215</v>
      </c>
      <c r="E93" s="30" t="s">
        <v>844</v>
      </c>
      <c r="F93" s="29">
        <v>4.7399999999999998E-2</v>
      </c>
      <c r="G93" s="9">
        <v>1467017</v>
      </c>
      <c r="H93" s="10">
        <v>676</v>
      </c>
      <c r="I93" s="10">
        <v>10</v>
      </c>
      <c r="J93" s="10">
        <v>1.54</v>
      </c>
      <c r="K93" s="10">
        <v>-6.01</v>
      </c>
      <c r="L93" s="10">
        <v>0.28999999999999998</v>
      </c>
      <c r="M93" s="10">
        <v>1.06</v>
      </c>
      <c r="N93" s="7" t="str">
        <f t="shared" si="1"/>
        <v>▶</v>
      </c>
    </row>
    <row r="94" spans="1:14" x14ac:dyDescent="0.3">
      <c r="A94" s="6">
        <v>93</v>
      </c>
      <c r="B94" s="8" t="s">
        <v>845</v>
      </c>
      <c r="C94" s="28" t="s">
        <v>846</v>
      </c>
      <c r="D94" s="9">
        <v>1660</v>
      </c>
      <c r="E94" s="30" t="s">
        <v>821</v>
      </c>
      <c r="F94" s="29">
        <v>4.7300000000000002E-2</v>
      </c>
      <c r="G94" s="9">
        <v>935110</v>
      </c>
      <c r="H94" s="10">
        <v>411</v>
      </c>
      <c r="I94" s="10">
        <v>-185</v>
      </c>
      <c r="J94" s="10">
        <v>0.06</v>
      </c>
      <c r="K94" s="10">
        <v>-2.75</v>
      </c>
      <c r="L94" s="10">
        <v>-124.43</v>
      </c>
      <c r="M94" s="10">
        <v>-35.96</v>
      </c>
      <c r="N94" s="7" t="str">
        <f t="shared" si="1"/>
        <v>▶</v>
      </c>
    </row>
    <row r="95" spans="1:14" x14ac:dyDescent="0.3">
      <c r="A95" s="6">
        <v>94</v>
      </c>
      <c r="B95" s="8" t="s">
        <v>847</v>
      </c>
      <c r="C95" s="28" t="s">
        <v>848</v>
      </c>
      <c r="D95" s="9">
        <v>24600</v>
      </c>
      <c r="E95" s="30" t="s">
        <v>849</v>
      </c>
      <c r="F95" s="29">
        <v>4.6800000000000001E-2</v>
      </c>
      <c r="G95" s="9">
        <v>118721</v>
      </c>
      <c r="H95" s="9">
        <v>4242</v>
      </c>
      <c r="I95" s="10">
        <v>240</v>
      </c>
      <c r="J95" s="10">
        <v>5.87</v>
      </c>
      <c r="K95" s="10">
        <v>13.67</v>
      </c>
      <c r="L95" s="10" t="s">
        <v>425</v>
      </c>
      <c r="M95" s="10">
        <v>4.74</v>
      </c>
      <c r="N95" s="7" t="str">
        <f t="shared" si="1"/>
        <v>▶</v>
      </c>
    </row>
    <row r="96" spans="1:14" x14ac:dyDescent="0.3">
      <c r="A96" s="6">
        <v>95</v>
      </c>
      <c r="B96" s="8" t="s">
        <v>850</v>
      </c>
      <c r="C96" s="28" t="s">
        <v>851</v>
      </c>
      <c r="D96" s="9">
        <v>29100</v>
      </c>
      <c r="E96" s="30" t="s">
        <v>852</v>
      </c>
      <c r="F96" s="29">
        <v>4.6800000000000001E-2</v>
      </c>
      <c r="G96" s="9">
        <v>953393</v>
      </c>
      <c r="H96" s="9">
        <v>3378</v>
      </c>
      <c r="I96" s="10">
        <v>-100</v>
      </c>
      <c r="J96" s="10">
        <v>1.64</v>
      </c>
      <c r="K96" s="10" t="s">
        <v>425</v>
      </c>
      <c r="L96" s="10">
        <v>-219.59</v>
      </c>
      <c r="M96" s="10" t="s">
        <v>425</v>
      </c>
      <c r="N96" s="7" t="str">
        <f t="shared" si="1"/>
        <v>▶</v>
      </c>
    </row>
    <row r="97" spans="1:14" x14ac:dyDescent="0.3">
      <c r="A97" s="6">
        <v>96</v>
      </c>
      <c r="B97" s="8" t="s">
        <v>853</v>
      </c>
      <c r="C97" s="28" t="s">
        <v>854</v>
      </c>
      <c r="D97" s="9">
        <v>2135</v>
      </c>
      <c r="E97" s="30" t="s">
        <v>541</v>
      </c>
      <c r="F97" s="29">
        <v>4.6600000000000003E-2</v>
      </c>
      <c r="G97" s="9">
        <v>744727</v>
      </c>
      <c r="H97" s="9">
        <v>1196</v>
      </c>
      <c r="I97" s="10">
        <v>-17</v>
      </c>
      <c r="J97" s="10">
        <v>1.42</v>
      </c>
      <c r="K97" s="10">
        <v>59.31</v>
      </c>
      <c r="L97" s="10">
        <v>9.9</v>
      </c>
      <c r="M97" s="10">
        <v>2.63</v>
      </c>
      <c r="N97" s="7" t="str">
        <f t="shared" si="1"/>
        <v>▶</v>
      </c>
    </row>
    <row r="98" spans="1:14" x14ac:dyDescent="0.3">
      <c r="A98" s="6">
        <v>97</v>
      </c>
      <c r="B98" s="8" t="s">
        <v>855</v>
      </c>
      <c r="C98" s="28" t="s">
        <v>856</v>
      </c>
      <c r="D98" s="9">
        <v>13470</v>
      </c>
      <c r="E98" s="30" t="s">
        <v>857</v>
      </c>
      <c r="F98" s="29">
        <v>4.58E-2</v>
      </c>
      <c r="G98" s="9">
        <v>2087862</v>
      </c>
      <c r="H98" s="9">
        <v>3625</v>
      </c>
      <c r="I98" s="10">
        <v>41</v>
      </c>
      <c r="J98" s="10">
        <v>1.71</v>
      </c>
      <c r="K98" s="10">
        <v>-420.94</v>
      </c>
      <c r="L98" s="10">
        <v>-2.74</v>
      </c>
      <c r="M98" s="10">
        <v>2.82</v>
      </c>
      <c r="N98" s="7" t="str">
        <f t="shared" si="1"/>
        <v>▶</v>
      </c>
    </row>
    <row r="99" spans="1:14" x14ac:dyDescent="0.3">
      <c r="A99" s="6">
        <v>98</v>
      </c>
      <c r="B99" s="8" t="s">
        <v>858</v>
      </c>
      <c r="C99" s="28" t="s">
        <v>859</v>
      </c>
      <c r="D99" s="9">
        <v>5490</v>
      </c>
      <c r="E99" s="30" t="s">
        <v>860</v>
      </c>
      <c r="F99" s="29">
        <v>4.5699999999999998E-2</v>
      </c>
      <c r="G99" s="9">
        <v>241227</v>
      </c>
      <c r="H99" s="9">
        <v>1057</v>
      </c>
      <c r="I99" s="10">
        <v>309</v>
      </c>
      <c r="J99" s="10">
        <v>0.1</v>
      </c>
      <c r="K99" s="10">
        <v>6.73</v>
      </c>
      <c r="L99" s="10">
        <v>18.64</v>
      </c>
      <c r="M99" s="10">
        <v>0.87</v>
      </c>
      <c r="N99" s="7" t="str">
        <f t="shared" si="1"/>
        <v>▶</v>
      </c>
    </row>
    <row r="100" spans="1:14" x14ac:dyDescent="0.3">
      <c r="A100" s="6">
        <v>99</v>
      </c>
      <c r="B100" s="8" t="s">
        <v>861</v>
      </c>
      <c r="C100" s="28" t="s">
        <v>862</v>
      </c>
      <c r="D100" s="9">
        <v>1313</v>
      </c>
      <c r="E100" s="30" t="s">
        <v>863</v>
      </c>
      <c r="F100" s="29">
        <v>4.5400000000000003E-2</v>
      </c>
      <c r="G100" s="9">
        <v>79586</v>
      </c>
      <c r="H100" s="10">
        <v>530</v>
      </c>
      <c r="I100" s="10">
        <v>-35</v>
      </c>
      <c r="J100" s="10">
        <v>0.2</v>
      </c>
      <c r="K100" s="10">
        <v>17.05</v>
      </c>
      <c r="L100" s="10">
        <v>-8.5500000000000007</v>
      </c>
      <c r="M100" s="10">
        <v>0.93</v>
      </c>
      <c r="N100" s="7" t="str">
        <f t="shared" si="1"/>
        <v>▶</v>
      </c>
    </row>
    <row r="101" spans="1:14" x14ac:dyDescent="0.3">
      <c r="A101" s="6">
        <v>100</v>
      </c>
      <c r="B101" s="8" t="s">
        <v>864</v>
      </c>
      <c r="C101" s="28" t="s">
        <v>865</v>
      </c>
      <c r="D101" s="9">
        <v>40550</v>
      </c>
      <c r="E101" s="30" t="s">
        <v>564</v>
      </c>
      <c r="F101" s="29">
        <v>4.5100000000000001E-2</v>
      </c>
      <c r="G101" s="9">
        <v>316195</v>
      </c>
      <c r="H101" s="9">
        <v>9628</v>
      </c>
      <c r="I101" s="10">
        <v>769</v>
      </c>
      <c r="J101" s="10">
        <v>6.44</v>
      </c>
      <c r="K101" s="10">
        <v>10.25</v>
      </c>
      <c r="L101" s="10">
        <v>20.010000000000002</v>
      </c>
      <c r="M101" s="10">
        <v>1.91</v>
      </c>
      <c r="N101" s="7" t="str">
        <f t="shared" si="1"/>
        <v>▶</v>
      </c>
    </row>
    <row r="102" spans="1:14" x14ac:dyDescent="0.3">
      <c r="A102" s="6">
        <v>101</v>
      </c>
      <c r="B102" s="8" t="s">
        <v>866</v>
      </c>
      <c r="C102" s="28" t="s">
        <v>867</v>
      </c>
      <c r="D102" s="9">
        <v>2780</v>
      </c>
      <c r="E102" s="30" t="s">
        <v>868</v>
      </c>
      <c r="F102" s="29">
        <v>4.5100000000000001E-2</v>
      </c>
      <c r="G102" s="9">
        <v>4926185</v>
      </c>
      <c r="H102" s="9">
        <v>1028</v>
      </c>
      <c r="I102" s="10">
        <v>130</v>
      </c>
      <c r="J102" s="10">
        <v>1.17</v>
      </c>
      <c r="K102" s="10">
        <v>32.33</v>
      </c>
      <c r="L102" s="10">
        <v>3.11</v>
      </c>
      <c r="M102" s="10">
        <v>0.51</v>
      </c>
      <c r="N102" s="7" t="str">
        <f t="shared" si="1"/>
        <v>▶</v>
      </c>
    </row>
    <row r="103" spans="1:14" x14ac:dyDescent="0.3">
      <c r="A103" s="6">
        <v>102</v>
      </c>
      <c r="B103" s="8" t="s">
        <v>869</v>
      </c>
      <c r="C103" s="28" t="s">
        <v>870</v>
      </c>
      <c r="D103" s="9">
        <v>58000</v>
      </c>
      <c r="E103" s="30" t="s">
        <v>682</v>
      </c>
      <c r="F103" s="29">
        <v>4.4999999999999998E-2</v>
      </c>
      <c r="G103" s="9">
        <v>431329</v>
      </c>
      <c r="H103" s="9">
        <v>6129</v>
      </c>
      <c r="I103" s="10">
        <v>-135</v>
      </c>
      <c r="J103" s="10">
        <v>0</v>
      </c>
      <c r="K103" s="10">
        <v>135.19999999999999</v>
      </c>
      <c r="L103" s="10">
        <v>14.03</v>
      </c>
      <c r="M103" s="10">
        <v>9.2799999999999994</v>
      </c>
      <c r="N103" s="7" t="str">
        <f t="shared" si="1"/>
        <v>▶</v>
      </c>
    </row>
    <row r="104" spans="1:14" x14ac:dyDescent="0.3">
      <c r="A104" s="6">
        <v>103</v>
      </c>
      <c r="B104" s="8" t="s">
        <v>871</v>
      </c>
      <c r="C104" s="28" t="s">
        <v>872</v>
      </c>
      <c r="D104" s="9">
        <v>2295</v>
      </c>
      <c r="E104" s="30" t="s">
        <v>541</v>
      </c>
      <c r="F104" s="29">
        <v>4.3200000000000002E-2</v>
      </c>
      <c r="G104" s="9">
        <v>963789</v>
      </c>
      <c r="H104" s="10">
        <v>703</v>
      </c>
      <c r="I104" s="10">
        <v>109</v>
      </c>
      <c r="J104" s="10">
        <v>0.22</v>
      </c>
      <c r="K104" s="10">
        <v>-22.95</v>
      </c>
      <c r="L104" s="10">
        <v>27.62</v>
      </c>
      <c r="M104" s="10">
        <v>1.92</v>
      </c>
      <c r="N104" s="7" t="str">
        <f t="shared" si="1"/>
        <v>▶</v>
      </c>
    </row>
    <row r="105" spans="1:14" x14ac:dyDescent="0.3">
      <c r="A105" s="6">
        <v>104</v>
      </c>
      <c r="B105" s="8" t="s">
        <v>873</v>
      </c>
      <c r="C105" s="28" t="s">
        <v>874</v>
      </c>
      <c r="D105" s="9">
        <v>1188</v>
      </c>
      <c r="E105" s="30" t="s">
        <v>875</v>
      </c>
      <c r="F105" s="29">
        <v>4.1200000000000001E-2</v>
      </c>
      <c r="G105" s="9">
        <v>390681</v>
      </c>
      <c r="H105" s="9">
        <v>1175</v>
      </c>
      <c r="I105" s="10">
        <v>-535</v>
      </c>
      <c r="J105" s="10">
        <v>1.08</v>
      </c>
      <c r="K105" s="10">
        <v>-2.67</v>
      </c>
      <c r="L105" s="10">
        <v>-52.6</v>
      </c>
      <c r="M105" s="10">
        <v>2.58</v>
      </c>
      <c r="N105" s="7" t="str">
        <f t="shared" si="1"/>
        <v>▶</v>
      </c>
    </row>
    <row r="106" spans="1:14" x14ac:dyDescent="0.3">
      <c r="A106" s="6">
        <v>105</v>
      </c>
      <c r="B106" s="8" t="s">
        <v>876</v>
      </c>
      <c r="C106" s="28" t="s">
        <v>877</v>
      </c>
      <c r="D106" s="9">
        <v>11970</v>
      </c>
      <c r="E106" s="30" t="s">
        <v>440</v>
      </c>
      <c r="F106" s="29">
        <v>4.0899999999999999E-2</v>
      </c>
      <c r="G106" s="9">
        <v>254173</v>
      </c>
      <c r="H106" s="10">
        <v>766</v>
      </c>
      <c r="I106" s="10">
        <v>3</v>
      </c>
      <c r="J106" s="10">
        <v>0.19</v>
      </c>
      <c r="K106" s="10">
        <v>28.84</v>
      </c>
      <c r="L106" s="10">
        <v>1.72</v>
      </c>
      <c r="M106" s="10">
        <v>1.18</v>
      </c>
      <c r="N106" s="7" t="str">
        <f t="shared" si="1"/>
        <v>▶</v>
      </c>
    </row>
    <row r="107" spans="1:14" x14ac:dyDescent="0.3">
      <c r="A107" s="6">
        <v>106</v>
      </c>
      <c r="B107" s="8" t="s">
        <v>878</v>
      </c>
      <c r="C107" s="28" t="s">
        <v>879</v>
      </c>
      <c r="D107" s="9">
        <v>92500</v>
      </c>
      <c r="E107" s="30" t="s">
        <v>880</v>
      </c>
      <c r="F107" s="29">
        <v>4.0500000000000001E-2</v>
      </c>
      <c r="G107" s="9">
        <v>317416</v>
      </c>
      <c r="H107" s="9">
        <v>25423</v>
      </c>
      <c r="I107" s="10">
        <v>299</v>
      </c>
      <c r="J107" s="10">
        <v>7.84</v>
      </c>
      <c r="K107" s="10">
        <v>-570.99</v>
      </c>
      <c r="L107" s="10">
        <v>6.75</v>
      </c>
      <c r="M107" s="10">
        <v>12.35</v>
      </c>
      <c r="N107" s="7" t="str">
        <f t="shared" si="1"/>
        <v>▶</v>
      </c>
    </row>
    <row r="108" spans="1:14" x14ac:dyDescent="0.3">
      <c r="A108" s="6">
        <v>107</v>
      </c>
      <c r="B108" s="8" t="s">
        <v>881</v>
      </c>
      <c r="C108" s="28" t="s">
        <v>882</v>
      </c>
      <c r="D108" s="9">
        <v>8770</v>
      </c>
      <c r="E108" s="30" t="s">
        <v>883</v>
      </c>
      <c r="F108" s="29">
        <v>4.0300000000000002E-2</v>
      </c>
      <c r="G108" s="9">
        <v>67519</v>
      </c>
      <c r="H108" s="9">
        <v>1103</v>
      </c>
      <c r="I108" s="10">
        <v>138</v>
      </c>
      <c r="J108" s="10">
        <v>1.27</v>
      </c>
      <c r="K108" s="10">
        <v>-54.47</v>
      </c>
      <c r="L108" s="10">
        <v>6.34</v>
      </c>
      <c r="M108" s="10">
        <v>1.1000000000000001</v>
      </c>
      <c r="N108" s="7" t="str">
        <f t="shared" si="1"/>
        <v>▶</v>
      </c>
    </row>
    <row r="109" spans="1:14" x14ac:dyDescent="0.3">
      <c r="A109" s="6">
        <v>108</v>
      </c>
      <c r="B109" s="8" t="s">
        <v>884</v>
      </c>
      <c r="C109" s="28" t="s">
        <v>885</v>
      </c>
      <c r="D109" s="9">
        <v>2215</v>
      </c>
      <c r="E109" s="30" t="s">
        <v>761</v>
      </c>
      <c r="F109" s="29">
        <v>3.9899999999999998E-2</v>
      </c>
      <c r="G109" s="9">
        <v>366188</v>
      </c>
      <c r="H109" s="10">
        <v>751</v>
      </c>
      <c r="I109" s="10">
        <v>-133</v>
      </c>
      <c r="J109" s="10">
        <v>0.39</v>
      </c>
      <c r="K109" s="10">
        <v>-4.7</v>
      </c>
      <c r="L109" s="10">
        <v>-68.27</v>
      </c>
      <c r="M109" s="10">
        <v>3.83</v>
      </c>
      <c r="N109" s="7" t="str">
        <f t="shared" si="1"/>
        <v>▶</v>
      </c>
    </row>
    <row r="110" spans="1:14" x14ac:dyDescent="0.3">
      <c r="A110" s="6">
        <v>109</v>
      </c>
      <c r="B110" s="8" t="s">
        <v>886</v>
      </c>
      <c r="C110" s="28" t="s">
        <v>887</v>
      </c>
      <c r="D110" s="9">
        <v>1281</v>
      </c>
      <c r="E110" s="30" t="s">
        <v>888</v>
      </c>
      <c r="F110" s="29">
        <v>3.9800000000000002E-2</v>
      </c>
      <c r="G110" s="9">
        <v>2749909</v>
      </c>
      <c r="H110" s="9">
        <v>1291</v>
      </c>
      <c r="I110" s="10">
        <v>-16</v>
      </c>
      <c r="J110" s="10">
        <v>1.61</v>
      </c>
      <c r="K110" s="10">
        <v>106.75</v>
      </c>
      <c r="L110" s="10">
        <v>-0.04</v>
      </c>
      <c r="M110" s="10">
        <v>1.1499999999999999</v>
      </c>
      <c r="N110" s="7" t="str">
        <f t="shared" si="1"/>
        <v>▶</v>
      </c>
    </row>
    <row r="111" spans="1:14" x14ac:dyDescent="0.3">
      <c r="A111" s="6">
        <v>110</v>
      </c>
      <c r="B111" s="8" t="s">
        <v>889</v>
      </c>
      <c r="C111" s="28" t="s">
        <v>890</v>
      </c>
      <c r="D111" s="9">
        <v>11000</v>
      </c>
      <c r="E111" s="30" t="s">
        <v>412</v>
      </c>
      <c r="F111" s="29">
        <v>3.9699999999999999E-2</v>
      </c>
      <c r="G111" s="9">
        <v>182233</v>
      </c>
      <c r="H111" s="9">
        <v>1470</v>
      </c>
      <c r="I111" s="10">
        <v>-33</v>
      </c>
      <c r="J111" s="10">
        <v>0.25</v>
      </c>
      <c r="K111" s="10">
        <v>-26.07</v>
      </c>
      <c r="L111" s="10">
        <v>-29.15</v>
      </c>
      <c r="M111" s="10">
        <v>6.23</v>
      </c>
      <c r="N111" s="7" t="str">
        <f t="shared" si="1"/>
        <v>▶</v>
      </c>
    </row>
    <row r="112" spans="1:14" x14ac:dyDescent="0.3">
      <c r="A112" s="6">
        <v>111</v>
      </c>
      <c r="B112" s="8" t="s">
        <v>891</v>
      </c>
      <c r="C112" s="28" t="s">
        <v>892</v>
      </c>
      <c r="D112" s="9">
        <v>1497</v>
      </c>
      <c r="E112" s="30" t="s">
        <v>863</v>
      </c>
      <c r="F112" s="29">
        <v>3.9600000000000003E-2</v>
      </c>
      <c r="G112" s="9">
        <v>1581062</v>
      </c>
      <c r="H112" s="10">
        <v>488</v>
      </c>
      <c r="I112" s="10">
        <v>30</v>
      </c>
      <c r="J112" s="10">
        <v>1.61</v>
      </c>
      <c r="K112" s="10">
        <v>12.47</v>
      </c>
      <c r="L112" s="10">
        <v>17.46</v>
      </c>
      <c r="M112" s="10">
        <v>2.27</v>
      </c>
      <c r="N112" s="7" t="str">
        <f t="shared" si="1"/>
        <v>▶</v>
      </c>
    </row>
    <row r="113" spans="1:14" x14ac:dyDescent="0.3">
      <c r="A113" s="6">
        <v>112</v>
      </c>
      <c r="B113" s="8" t="s">
        <v>893</v>
      </c>
      <c r="C113" s="28" t="s">
        <v>894</v>
      </c>
      <c r="D113" s="9">
        <v>2440</v>
      </c>
      <c r="E113" s="30" t="s">
        <v>895</v>
      </c>
      <c r="F113" s="29">
        <v>3.8300000000000001E-2</v>
      </c>
      <c r="G113" s="9">
        <v>95165</v>
      </c>
      <c r="H113" s="10">
        <v>286</v>
      </c>
      <c r="I113" s="10">
        <v>-13</v>
      </c>
      <c r="J113" s="10">
        <v>0.43</v>
      </c>
      <c r="K113" s="10">
        <v>-15.84</v>
      </c>
      <c r="L113" s="10">
        <v>-9.02</v>
      </c>
      <c r="M113" s="10">
        <v>2.61</v>
      </c>
      <c r="N113" s="7" t="str">
        <f t="shared" si="1"/>
        <v>▶</v>
      </c>
    </row>
    <row r="114" spans="1:14" x14ac:dyDescent="0.3">
      <c r="A114" s="6">
        <v>113</v>
      </c>
      <c r="B114" s="8" t="s">
        <v>896</v>
      </c>
      <c r="C114" s="28" t="s">
        <v>897</v>
      </c>
      <c r="D114" s="9">
        <v>14650</v>
      </c>
      <c r="E114" s="30" t="s">
        <v>799</v>
      </c>
      <c r="F114" s="29">
        <v>3.8300000000000001E-2</v>
      </c>
      <c r="G114" s="9">
        <v>801935</v>
      </c>
      <c r="H114" s="9">
        <v>1839</v>
      </c>
      <c r="I114" s="10">
        <v>-98</v>
      </c>
      <c r="J114" s="10">
        <v>1.57</v>
      </c>
      <c r="K114" s="10">
        <v>-16.190000000000001</v>
      </c>
      <c r="L114" s="10">
        <v>-75.94</v>
      </c>
      <c r="M114" s="10">
        <v>8.56</v>
      </c>
      <c r="N114" s="7" t="str">
        <f t="shared" si="1"/>
        <v>▶</v>
      </c>
    </row>
    <row r="115" spans="1:14" x14ac:dyDescent="0.3">
      <c r="A115" s="6">
        <v>114</v>
      </c>
      <c r="B115" s="8" t="s">
        <v>898</v>
      </c>
      <c r="C115" s="28" t="s">
        <v>899</v>
      </c>
      <c r="D115" s="9">
        <v>17940</v>
      </c>
      <c r="E115" s="30" t="s">
        <v>434</v>
      </c>
      <c r="F115" s="29">
        <v>3.8199999999999998E-2</v>
      </c>
      <c r="G115" s="9">
        <v>53265</v>
      </c>
      <c r="H115" s="9">
        <v>2247</v>
      </c>
      <c r="I115" s="10">
        <v>35</v>
      </c>
      <c r="J115" s="10">
        <v>1.05</v>
      </c>
      <c r="K115" s="10">
        <v>21.16</v>
      </c>
      <c r="L115" s="10">
        <v>5.2</v>
      </c>
      <c r="M115" s="10">
        <v>2.42</v>
      </c>
      <c r="N115" s="7" t="str">
        <f t="shared" si="1"/>
        <v>▶</v>
      </c>
    </row>
    <row r="116" spans="1:14" x14ac:dyDescent="0.3">
      <c r="A116" s="6">
        <v>115</v>
      </c>
      <c r="B116" s="8" t="s">
        <v>900</v>
      </c>
      <c r="C116" s="28" t="s">
        <v>901</v>
      </c>
      <c r="D116" s="9">
        <v>2640</v>
      </c>
      <c r="E116" s="30" t="s">
        <v>541</v>
      </c>
      <c r="F116" s="29">
        <v>3.73E-2</v>
      </c>
      <c r="G116" s="9">
        <v>42214</v>
      </c>
      <c r="H116" s="10">
        <v>261</v>
      </c>
      <c r="I116" s="10">
        <v>11</v>
      </c>
      <c r="J116" s="10">
        <v>0.33</v>
      </c>
      <c r="K116" s="10">
        <v>-21.46</v>
      </c>
      <c r="L116" s="10">
        <v>-1.37</v>
      </c>
      <c r="M116" s="10">
        <v>0.36</v>
      </c>
      <c r="N116" s="7" t="str">
        <f t="shared" si="1"/>
        <v>▶</v>
      </c>
    </row>
    <row r="117" spans="1:14" x14ac:dyDescent="0.3">
      <c r="A117" s="6">
        <v>116</v>
      </c>
      <c r="B117" s="8" t="s">
        <v>902</v>
      </c>
      <c r="C117" s="28" t="s">
        <v>903</v>
      </c>
      <c r="D117" s="9">
        <v>20950</v>
      </c>
      <c r="E117" s="30" t="s">
        <v>904</v>
      </c>
      <c r="F117" s="29">
        <v>3.7100000000000001E-2</v>
      </c>
      <c r="G117" s="9">
        <v>656701</v>
      </c>
      <c r="H117" s="9">
        <v>4630</v>
      </c>
      <c r="I117" s="10">
        <v>-84</v>
      </c>
      <c r="J117" s="10">
        <v>3.77</v>
      </c>
      <c r="K117" s="10">
        <v>-43.83</v>
      </c>
      <c r="L117" s="10">
        <v>-10.02</v>
      </c>
      <c r="M117" s="10">
        <v>8.5399999999999991</v>
      </c>
      <c r="N117" s="7" t="str">
        <f t="shared" si="1"/>
        <v>▶</v>
      </c>
    </row>
    <row r="118" spans="1:14" x14ac:dyDescent="0.3">
      <c r="A118" s="6">
        <v>117</v>
      </c>
      <c r="B118" s="8" t="s">
        <v>905</v>
      </c>
      <c r="C118" s="28" t="s">
        <v>906</v>
      </c>
      <c r="D118" s="9">
        <v>1509</v>
      </c>
      <c r="E118" s="30" t="s">
        <v>907</v>
      </c>
      <c r="F118" s="29">
        <v>3.7100000000000001E-2</v>
      </c>
      <c r="G118" s="9">
        <v>172906</v>
      </c>
      <c r="H118" s="10">
        <v>306</v>
      </c>
      <c r="I118" s="10">
        <v>-41</v>
      </c>
      <c r="J118" s="10">
        <v>0.22</v>
      </c>
      <c r="K118" s="10">
        <v>-5.55</v>
      </c>
      <c r="L118" s="10">
        <v>-4.6900000000000004</v>
      </c>
      <c r="M118" s="10">
        <v>0.52</v>
      </c>
      <c r="N118" s="7" t="str">
        <f t="shared" si="1"/>
        <v>▶</v>
      </c>
    </row>
    <row r="119" spans="1:14" x14ac:dyDescent="0.3">
      <c r="A119" s="6">
        <v>118</v>
      </c>
      <c r="B119" s="8" t="s">
        <v>908</v>
      </c>
      <c r="C119" s="28" t="s">
        <v>909</v>
      </c>
      <c r="D119" s="9">
        <v>4905</v>
      </c>
      <c r="E119" s="30" t="s">
        <v>910</v>
      </c>
      <c r="F119" s="29">
        <v>3.6999999999999998E-2</v>
      </c>
      <c r="G119" s="9">
        <v>62825</v>
      </c>
      <c r="H119" s="10">
        <v>782</v>
      </c>
      <c r="I119" s="10">
        <v>20</v>
      </c>
      <c r="J119" s="10">
        <v>0.75</v>
      </c>
      <c r="K119" s="10">
        <v>213.26</v>
      </c>
      <c r="L119" s="10">
        <v>2.75</v>
      </c>
      <c r="M119" s="10">
        <v>0.64</v>
      </c>
      <c r="N119" s="7" t="str">
        <f t="shared" si="1"/>
        <v>▶</v>
      </c>
    </row>
    <row r="120" spans="1:14" x14ac:dyDescent="0.3">
      <c r="A120" s="6">
        <v>119</v>
      </c>
      <c r="B120" s="8" t="s">
        <v>911</v>
      </c>
      <c r="C120" s="28" t="s">
        <v>912</v>
      </c>
      <c r="D120" s="9">
        <v>17750</v>
      </c>
      <c r="E120" s="30" t="s">
        <v>913</v>
      </c>
      <c r="F120" s="29">
        <v>3.6799999999999999E-2</v>
      </c>
      <c r="G120" s="9">
        <v>290250</v>
      </c>
      <c r="H120" s="10">
        <v>894</v>
      </c>
      <c r="I120" s="10">
        <v>64</v>
      </c>
      <c r="J120" s="10">
        <v>3.56</v>
      </c>
      <c r="K120" s="10">
        <v>11.41</v>
      </c>
      <c r="L120" s="10">
        <v>20.38</v>
      </c>
      <c r="M120" s="10">
        <v>1.96</v>
      </c>
      <c r="N120" s="7" t="str">
        <f t="shared" si="1"/>
        <v>▶</v>
      </c>
    </row>
    <row r="121" spans="1:14" x14ac:dyDescent="0.3">
      <c r="A121" s="6">
        <v>120</v>
      </c>
      <c r="B121" s="8" t="s">
        <v>914</v>
      </c>
      <c r="C121" s="28" t="s">
        <v>915</v>
      </c>
      <c r="D121" s="9">
        <v>47500</v>
      </c>
      <c r="E121" s="30" t="s">
        <v>807</v>
      </c>
      <c r="F121" s="29">
        <v>3.5999999999999997E-2</v>
      </c>
      <c r="G121" s="9">
        <v>265543</v>
      </c>
      <c r="H121" s="9">
        <v>3841</v>
      </c>
      <c r="I121" s="10">
        <v>-52</v>
      </c>
      <c r="J121" s="10">
        <v>8.4700000000000006</v>
      </c>
      <c r="K121" s="10">
        <v>-43.62</v>
      </c>
      <c r="L121" s="10">
        <v>244.41</v>
      </c>
      <c r="M121" s="10">
        <v>8.64</v>
      </c>
      <c r="N121" s="7" t="str">
        <f t="shared" si="1"/>
        <v>▶</v>
      </c>
    </row>
    <row r="122" spans="1:14" x14ac:dyDescent="0.3">
      <c r="A122" s="6">
        <v>121</v>
      </c>
      <c r="B122" s="8" t="s">
        <v>916</v>
      </c>
      <c r="C122" s="28" t="s">
        <v>917</v>
      </c>
      <c r="D122" s="9">
        <v>8110</v>
      </c>
      <c r="E122" s="30" t="s">
        <v>918</v>
      </c>
      <c r="F122" s="29">
        <v>3.5799999999999998E-2</v>
      </c>
      <c r="G122" s="9">
        <v>544074</v>
      </c>
      <c r="H122" s="9">
        <v>1676</v>
      </c>
      <c r="I122" s="10">
        <v>48</v>
      </c>
      <c r="J122" s="10">
        <v>5.12</v>
      </c>
      <c r="K122" s="10">
        <v>27.12</v>
      </c>
      <c r="L122" s="10">
        <v>8.2799999999999994</v>
      </c>
      <c r="M122" s="10">
        <v>2.82</v>
      </c>
      <c r="N122" s="7" t="str">
        <f t="shared" si="1"/>
        <v>▶</v>
      </c>
    </row>
    <row r="123" spans="1:14" x14ac:dyDescent="0.3">
      <c r="A123" s="6">
        <v>122</v>
      </c>
      <c r="B123" s="8" t="s">
        <v>919</v>
      </c>
      <c r="C123" s="28" t="s">
        <v>920</v>
      </c>
      <c r="D123" s="9">
        <v>4490</v>
      </c>
      <c r="E123" s="30" t="s">
        <v>575</v>
      </c>
      <c r="F123" s="29">
        <v>3.5799999999999998E-2</v>
      </c>
      <c r="G123" s="9">
        <v>121564</v>
      </c>
      <c r="H123" s="10">
        <v>937</v>
      </c>
      <c r="I123" s="10">
        <v>-111</v>
      </c>
      <c r="J123" s="10">
        <v>0.2</v>
      </c>
      <c r="K123" s="10">
        <v>-8.59</v>
      </c>
      <c r="L123" s="10">
        <v>-16.32</v>
      </c>
      <c r="M123" s="10">
        <v>2.63</v>
      </c>
      <c r="N123" s="7" t="str">
        <f t="shared" si="1"/>
        <v>▶</v>
      </c>
    </row>
    <row r="124" spans="1:14" x14ac:dyDescent="0.3">
      <c r="A124" s="6">
        <v>123</v>
      </c>
      <c r="B124" s="8" t="s">
        <v>921</v>
      </c>
      <c r="C124" s="28" t="s">
        <v>922</v>
      </c>
      <c r="D124" s="9">
        <v>14810</v>
      </c>
      <c r="E124" s="30" t="s">
        <v>923</v>
      </c>
      <c r="F124" s="29">
        <v>3.5700000000000003E-2</v>
      </c>
      <c r="G124" s="9">
        <v>66048</v>
      </c>
      <c r="H124" s="9">
        <v>1650</v>
      </c>
      <c r="I124" s="10">
        <v>228</v>
      </c>
      <c r="J124" s="10">
        <v>1.29</v>
      </c>
      <c r="K124" s="10">
        <v>9.1300000000000008</v>
      </c>
      <c r="L124" s="10">
        <v>8.07</v>
      </c>
      <c r="M124" s="10">
        <v>0.95</v>
      </c>
      <c r="N124" s="7" t="str">
        <f t="shared" si="1"/>
        <v>▶</v>
      </c>
    </row>
    <row r="125" spans="1:14" x14ac:dyDescent="0.3">
      <c r="A125" s="6">
        <v>124</v>
      </c>
      <c r="B125" s="8" t="s">
        <v>924</v>
      </c>
      <c r="C125" s="28" t="s">
        <v>925</v>
      </c>
      <c r="D125" s="9">
        <v>78300</v>
      </c>
      <c r="E125" s="30" t="s">
        <v>773</v>
      </c>
      <c r="F125" s="29">
        <v>3.5700000000000003E-2</v>
      </c>
      <c r="G125" s="9">
        <v>76055</v>
      </c>
      <c r="H125" s="9">
        <v>6364</v>
      </c>
      <c r="I125" s="10">
        <v>308</v>
      </c>
      <c r="J125" s="10">
        <v>17.84</v>
      </c>
      <c r="K125" s="10">
        <v>16.09</v>
      </c>
      <c r="L125" s="10">
        <v>23.29</v>
      </c>
      <c r="M125" s="10">
        <v>3.88</v>
      </c>
      <c r="N125" s="7" t="str">
        <f t="shared" si="1"/>
        <v>▶</v>
      </c>
    </row>
    <row r="126" spans="1:14" x14ac:dyDescent="0.3">
      <c r="A126" s="6">
        <v>125</v>
      </c>
      <c r="B126" s="8" t="s">
        <v>926</v>
      </c>
      <c r="C126" s="28" t="s">
        <v>927</v>
      </c>
      <c r="D126" s="9">
        <v>6980</v>
      </c>
      <c r="E126" s="30" t="s">
        <v>860</v>
      </c>
      <c r="F126" s="29">
        <v>3.56E-2</v>
      </c>
      <c r="G126" s="9">
        <v>18827</v>
      </c>
      <c r="H126" s="10">
        <v>512</v>
      </c>
      <c r="I126" s="10">
        <v>6</v>
      </c>
      <c r="J126" s="10">
        <v>1.31</v>
      </c>
      <c r="K126" s="10">
        <v>-28.84</v>
      </c>
      <c r="L126" s="10">
        <v>2.62</v>
      </c>
      <c r="M126" s="10">
        <v>1.56</v>
      </c>
      <c r="N126" s="7" t="str">
        <f t="shared" si="1"/>
        <v>▶</v>
      </c>
    </row>
    <row r="127" spans="1:14" x14ac:dyDescent="0.3">
      <c r="E127" s="30"/>
      <c r="F127" s="30"/>
      <c r="N127" s="7" t="str">
        <f t="shared" si="1"/>
        <v/>
      </c>
    </row>
    <row r="128" spans="1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CFBA3-9E40-4871-83D1-2DEDB64508ED}">
  <sheetPr codeName="Sheet4"/>
  <dimension ref="A1:I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1" sqref="I1"/>
    </sheetView>
  </sheetViews>
  <sheetFormatPr defaultRowHeight="16.5" x14ac:dyDescent="0.3"/>
  <cols>
    <col min="1" max="1" width="28.25" customWidth="1"/>
    <col min="2" max="2" width="0.875" style="22" customWidth="1"/>
    <col min="3" max="3" width="9.25" bestFit="1" customWidth="1"/>
    <col min="4" max="7" width="23" bestFit="1" customWidth="1"/>
    <col min="8" max="8" width="11.25" bestFit="1" customWidth="1"/>
    <col min="9" max="9" width="9" style="6"/>
  </cols>
  <sheetData>
    <row r="1" spans="1:9" s="14" customFormat="1" ht="17.25" thickBot="1" x14ac:dyDescent="0.35">
      <c r="A1" s="13" t="s">
        <v>69</v>
      </c>
      <c r="B1" s="21" t="s">
        <v>78</v>
      </c>
      <c r="C1" s="13" t="s">
        <v>70</v>
      </c>
      <c r="D1" s="13" t="s">
        <v>928</v>
      </c>
      <c r="E1" s="13" t="s">
        <v>929</v>
      </c>
      <c r="F1" s="13" t="s">
        <v>930</v>
      </c>
      <c r="G1" s="13" t="s">
        <v>931</v>
      </c>
      <c r="H1" s="13" t="s">
        <v>71</v>
      </c>
      <c r="I1" s="13" t="s">
        <v>39</v>
      </c>
    </row>
    <row r="2" spans="1:9" ht="17.25" thickTop="1" x14ac:dyDescent="0.3">
      <c r="A2" t="s">
        <v>932</v>
      </c>
      <c r="B2" s="22" t="s">
        <v>933</v>
      </c>
      <c r="C2" s="3">
        <v>8.5300000000000001E-2</v>
      </c>
      <c r="D2">
        <v>11</v>
      </c>
      <c r="E2">
        <v>8</v>
      </c>
      <c r="F2">
        <v>0</v>
      </c>
      <c r="G2">
        <v>3</v>
      </c>
      <c r="H2" s="4">
        <v>1</v>
      </c>
      <c r="I2" s="7" t="str">
        <f>IF(ISBLANK($B2),"",HYPERLINK($B2,"▶"))</f>
        <v>▶</v>
      </c>
    </row>
    <row r="3" spans="1:9" x14ac:dyDescent="0.3">
      <c r="A3" t="s">
        <v>934</v>
      </c>
      <c r="B3" s="22" t="s">
        <v>935</v>
      </c>
      <c r="C3" s="3">
        <v>7.9399999999999998E-2</v>
      </c>
      <c r="D3">
        <v>4</v>
      </c>
      <c r="E3">
        <v>2</v>
      </c>
      <c r="F3">
        <v>0</v>
      </c>
      <c r="G3">
        <v>2</v>
      </c>
      <c r="H3" s="4">
        <v>0.93</v>
      </c>
      <c r="I3" s="7" t="str">
        <f t="shared" ref="I3:I66" si="0">IF(ISBLANK($B3),"",HYPERLINK($B3,"▶"))</f>
        <v>▶</v>
      </c>
    </row>
    <row r="4" spans="1:9" x14ac:dyDescent="0.3">
      <c r="A4" t="s">
        <v>936</v>
      </c>
      <c r="B4" s="22" t="s">
        <v>937</v>
      </c>
      <c r="C4" s="3">
        <v>6.2600000000000003E-2</v>
      </c>
      <c r="D4">
        <v>17</v>
      </c>
      <c r="E4">
        <v>8</v>
      </c>
      <c r="F4">
        <v>0</v>
      </c>
      <c r="G4">
        <v>9</v>
      </c>
      <c r="H4" s="4">
        <v>0.73</v>
      </c>
      <c r="I4" s="7" t="str">
        <f t="shared" si="0"/>
        <v>▶</v>
      </c>
    </row>
    <row r="5" spans="1:9" x14ac:dyDescent="0.3">
      <c r="A5" t="s">
        <v>938</v>
      </c>
      <c r="B5" s="22" t="s">
        <v>939</v>
      </c>
      <c r="C5" s="3">
        <v>4.4400000000000002E-2</v>
      </c>
      <c r="D5">
        <v>1</v>
      </c>
      <c r="E5">
        <v>1</v>
      </c>
      <c r="F5">
        <v>0</v>
      </c>
      <c r="G5">
        <v>0</v>
      </c>
      <c r="H5" s="4">
        <v>0.52</v>
      </c>
      <c r="I5" s="7" t="str">
        <f t="shared" si="0"/>
        <v>▶</v>
      </c>
    </row>
    <row r="6" spans="1:9" x14ac:dyDescent="0.3">
      <c r="A6" t="s">
        <v>940</v>
      </c>
      <c r="B6" s="22" t="s">
        <v>941</v>
      </c>
      <c r="C6" s="3">
        <v>4.3900000000000002E-2</v>
      </c>
      <c r="D6">
        <v>78</v>
      </c>
      <c r="E6">
        <v>48</v>
      </c>
      <c r="F6">
        <v>6</v>
      </c>
      <c r="G6">
        <v>24</v>
      </c>
      <c r="H6" s="4">
        <v>0.51</v>
      </c>
      <c r="I6" s="7" t="str">
        <f t="shared" si="0"/>
        <v>▶</v>
      </c>
    </row>
    <row r="7" spans="1:9" x14ac:dyDescent="0.3">
      <c r="A7" t="s">
        <v>942</v>
      </c>
      <c r="B7" s="22" t="s">
        <v>943</v>
      </c>
      <c r="C7" s="3">
        <v>3.3799999999999997E-2</v>
      </c>
      <c r="D7">
        <v>101</v>
      </c>
      <c r="E7">
        <v>52</v>
      </c>
      <c r="F7">
        <v>7</v>
      </c>
      <c r="G7">
        <v>42</v>
      </c>
      <c r="H7" s="4">
        <v>0.39</v>
      </c>
      <c r="I7" s="7" t="str">
        <f t="shared" si="0"/>
        <v>▶</v>
      </c>
    </row>
    <row r="8" spans="1:9" x14ac:dyDescent="0.3">
      <c r="A8" t="s">
        <v>944</v>
      </c>
      <c r="B8" s="22" t="s">
        <v>945</v>
      </c>
      <c r="C8" s="3">
        <v>3.3700000000000001E-2</v>
      </c>
      <c r="D8">
        <v>36</v>
      </c>
      <c r="E8">
        <v>18</v>
      </c>
      <c r="F8">
        <v>2</v>
      </c>
      <c r="G8">
        <v>16</v>
      </c>
      <c r="H8" s="4">
        <v>0.39</v>
      </c>
      <c r="I8" s="7" t="str">
        <f t="shared" si="0"/>
        <v>▶</v>
      </c>
    </row>
    <row r="9" spans="1:9" x14ac:dyDescent="0.3">
      <c r="A9" t="s">
        <v>946</v>
      </c>
      <c r="B9" s="22" t="s">
        <v>947</v>
      </c>
      <c r="C9" s="3">
        <v>2.9000000000000001E-2</v>
      </c>
      <c r="D9">
        <v>14</v>
      </c>
      <c r="E9">
        <v>3</v>
      </c>
      <c r="F9">
        <v>3</v>
      </c>
      <c r="G9">
        <v>8</v>
      </c>
      <c r="H9" s="4">
        <v>0.33</v>
      </c>
      <c r="I9" s="7" t="str">
        <f t="shared" si="0"/>
        <v>▶</v>
      </c>
    </row>
    <row r="10" spans="1:9" x14ac:dyDescent="0.3">
      <c r="A10" t="s">
        <v>948</v>
      </c>
      <c r="B10" s="22" t="s">
        <v>949</v>
      </c>
      <c r="C10" s="3">
        <v>2.64E-2</v>
      </c>
      <c r="D10">
        <v>12</v>
      </c>
      <c r="E10">
        <v>4</v>
      </c>
      <c r="F10">
        <v>1</v>
      </c>
      <c r="G10">
        <v>7</v>
      </c>
      <c r="H10" s="4">
        <v>0.3</v>
      </c>
      <c r="I10" s="7" t="str">
        <f t="shared" si="0"/>
        <v>▶</v>
      </c>
    </row>
    <row r="11" spans="1:9" x14ac:dyDescent="0.3">
      <c r="A11" t="s">
        <v>950</v>
      </c>
      <c r="B11" s="22" t="s">
        <v>951</v>
      </c>
      <c r="C11" s="3">
        <v>2.5899999999999999E-2</v>
      </c>
      <c r="D11">
        <v>38</v>
      </c>
      <c r="E11">
        <v>21</v>
      </c>
      <c r="F11">
        <v>2</v>
      </c>
      <c r="G11">
        <v>15</v>
      </c>
      <c r="H11" s="4">
        <v>0.3</v>
      </c>
      <c r="I11" s="7" t="str">
        <f t="shared" si="0"/>
        <v>▶</v>
      </c>
    </row>
    <row r="12" spans="1:9" x14ac:dyDescent="0.3">
      <c r="A12" t="s">
        <v>952</v>
      </c>
      <c r="B12" s="22" t="s">
        <v>953</v>
      </c>
      <c r="C12" s="3">
        <v>2.58E-2</v>
      </c>
      <c r="D12">
        <v>11</v>
      </c>
      <c r="E12">
        <v>11</v>
      </c>
      <c r="F12">
        <v>0</v>
      </c>
      <c r="G12">
        <v>0</v>
      </c>
      <c r="H12" s="4">
        <v>0.3</v>
      </c>
      <c r="I12" s="7" t="str">
        <f t="shared" si="0"/>
        <v>▶</v>
      </c>
    </row>
    <row r="13" spans="1:9" x14ac:dyDescent="0.3">
      <c r="A13" t="s">
        <v>954</v>
      </c>
      <c r="B13" s="22" t="s">
        <v>955</v>
      </c>
      <c r="C13" s="3">
        <v>2.5600000000000001E-2</v>
      </c>
      <c r="D13">
        <v>1</v>
      </c>
      <c r="E13">
        <v>1</v>
      </c>
      <c r="F13">
        <v>0</v>
      </c>
      <c r="G13">
        <v>0</v>
      </c>
      <c r="H13" s="4">
        <v>0.3</v>
      </c>
      <c r="I13" s="7" t="str">
        <f t="shared" si="0"/>
        <v>▶</v>
      </c>
    </row>
    <row r="14" spans="1:9" x14ac:dyDescent="0.3">
      <c r="A14" t="s">
        <v>956</v>
      </c>
      <c r="B14" s="22" t="s">
        <v>957</v>
      </c>
      <c r="C14" s="3">
        <v>2.1100000000000001E-2</v>
      </c>
      <c r="D14">
        <v>4</v>
      </c>
      <c r="E14">
        <v>2</v>
      </c>
      <c r="F14">
        <v>0</v>
      </c>
      <c r="G14">
        <v>2</v>
      </c>
      <c r="H14" s="4">
        <v>0.24</v>
      </c>
      <c r="I14" s="7" t="str">
        <f t="shared" si="0"/>
        <v>▶</v>
      </c>
    </row>
    <row r="15" spans="1:9" x14ac:dyDescent="0.3">
      <c r="A15" t="s">
        <v>958</v>
      </c>
      <c r="B15" s="22" t="s">
        <v>959</v>
      </c>
      <c r="C15" s="3">
        <v>2.01E-2</v>
      </c>
      <c r="D15">
        <v>4</v>
      </c>
      <c r="E15">
        <v>1</v>
      </c>
      <c r="F15">
        <v>1</v>
      </c>
      <c r="G15">
        <v>2</v>
      </c>
      <c r="H15" s="4">
        <v>0.23</v>
      </c>
      <c r="I15" s="7" t="str">
        <f t="shared" si="0"/>
        <v>▶</v>
      </c>
    </row>
    <row r="16" spans="1:9" x14ac:dyDescent="0.3">
      <c r="A16" t="s">
        <v>960</v>
      </c>
      <c r="B16" s="22" t="s">
        <v>961</v>
      </c>
      <c r="C16" s="3">
        <v>1.8499999999999999E-2</v>
      </c>
      <c r="D16">
        <v>11</v>
      </c>
      <c r="E16">
        <v>4</v>
      </c>
      <c r="F16">
        <v>1</v>
      </c>
      <c r="G16">
        <v>6</v>
      </c>
      <c r="H16" s="4">
        <v>0.21</v>
      </c>
      <c r="I16" s="7" t="str">
        <f t="shared" si="0"/>
        <v>▶</v>
      </c>
    </row>
    <row r="17" spans="1:9" x14ac:dyDescent="0.3">
      <c r="A17" t="s">
        <v>962</v>
      </c>
      <c r="B17" s="22" t="s">
        <v>963</v>
      </c>
      <c r="C17" s="3">
        <v>1.84E-2</v>
      </c>
      <c r="D17">
        <v>1</v>
      </c>
      <c r="E17">
        <v>1</v>
      </c>
      <c r="F17">
        <v>0</v>
      </c>
      <c r="G17">
        <v>0</v>
      </c>
      <c r="H17" s="4">
        <v>0.21</v>
      </c>
      <c r="I17" s="7" t="str">
        <f t="shared" si="0"/>
        <v>▶</v>
      </c>
    </row>
    <row r="18" spans="1:9" x14ac:dyDescent="0.3">
      <c r="A18" t="s">
        <v>964</v>
      </c>
      <c r="B18" s="22" t="s">
        <v>965</v>
      </c>
      <c r="C18" s="3">
        <v>1.38E-2</v>
      </c>
      <c r="D18">
        <v>10</v>
      </c>
      <c r="E18">
        <v>7</v>
      </c>
      <c r="F18">
        <v>1</v>
      </c>
      <c r="G18">
        <v>2</v>
      </c>
      <c r="H18" s="4">
        <v>0.16</v>
      </c>
      <c r="I18" s="7" t="str">
        <f t="shared" si="0"/>
        <v>▶</v>
      </c>
    </row>
    <row r="19" spans="1:9" x14ac:dyDescent="0.3">
      <c r="A19" t="s">
        <v>966</v>
      </c>
      <c r="B19" s="22" t="s">
        <v>967</v>
      </c>
      <c r="C19" s="3">
        <v>1.34E-2</v>
      </c>
      <c r="D19">
        <v>61</v>
      </c>
      <c r="E19">
        <v>18</v>
      </c>
      <c r="F19">
        <v>6</v>
      </c>
      <c r="G19">
        <v>37</v>
      </c>
      <c r="H19" s="4">
        <v>0.15</v>
      </c>
      <c r="I19" s="7" t="str">
        <f t="shared" si="0"/>
        <v>▶</v>
      </c>
    </row>
    <row r="20" spans="1:9" x14ac:dyDescent="0.3">
      <c r="A20" t="s">
        <v>968</v>
      </c>
      <c r="B20" s="22" t="s">
        <v>969</v>
      </c>
      <c r="C20" s="3">
        <v>1.3299999999999999E-2</v>
      </c>
      <c r="D20">
        <v>65</v>
      </c>
      <c r="E20">
        <v>25</v>
      </c>
      <c r="F20">
        <v>7</v>
      </c>
      <c r="G20">
        <v>33</v>
      </c>
      <c r="H20" s="4">
        <v>0.15</v>
      </c>
      <c r="I20" s="7" t="str">
        <f t="shared" si="0"/>
        <v>▶</v>
      </c>
    </row>
    <row r="21" spans="1:9" x14ac:dyDescent="0.3">
      <c r="A21" t="s">
        <v>970</v>
      </c>
      <c r="B21" s="22" t="s">
        <v>971</v>
      </c>
      <c r="C21" s="3">
        <v>1.2E-2</v>
      </c>
      <c r="D21">
        <v>24</v>
      </c>
      <c r="E21">
        <v>9</v>
      </c>
      <c r="F21">
        <v>2</v>
      </c>
      <c r="G21">
        <v>13</v>
      </c>
      <c r="H21" s="4">
        <v>0.14000000000000001</v>
      </c>
      <c r="I21" s="7" t="str">
        <f t="shared" si="0"/>
        <v>▶</v>
      </c>
    </row>
    <row r="22" spans="1:9" x14ac:dyDescent="0.3">
      <c r="A22" t="s">
        <v>972</v>
      </c>
      <c r="B22" s="22" t="s">
        <v>973</v>
      </c>
      <c r="C22" s="3">
        <v>1.15E-2</v>
      </c>
      <c r="D22">
        <v>7</v>
      </c>
      <c r="E22">
        <v>3</v>
      </c>
      <c r="F22">
        <v>0</v>
      </c>
      <c r="G22">
        <v>4</v>
      </c>
      <c r="H22" s="4">
        <v>0.13</v>
      </c>
      <c r="I22" s="7" t="str">
        <f t="shared" si="0"/>
        <v>▶</v>
      </c>
    </row>
    <row r="23" spans="1:9" x14ac:dyDescent="0.3">
      <c r="A23" t="s">
        <v>974</v>
      </c>
      <c r="B23" s="22" t="s">
        <v>975</v>
      </c>
      <c r="C23" s="3">
        <v>1.0500000000000001E-2</v>
      </c>
      <c r="D23">
        <v>3</v>
      </c>
      <c r="E23">
        <v>2</v>
      </c>
      <c r="F23">
        <v>0</v>
      </c>
      <c r="G23">
        <v>1</v>
      </c>
      <c r="H23" s="4">
        <v>0.12</v>
      </c>
      <c r="I23" s="7" t="str">
        <f t="shared" si="0"/>
        <v>▶</v>
      </c>
    </row>
    <row r="24" spans="1:9" x14ac:dyDescent="0.3">
      <c r="A24" t="s">
        <v>976</v>
      </c>
      <c r="B24" s="22" t="s">
        <v>977</v>
      </c>
      <c r="C24" s="3">
        <v>1.0200000000000001E-2</v>
      </c>
      <c r="D24">
        <v>9</v>
      </c>
      <c r="E24">
        <v>5</v>
      </c>
      <c r="F24">
        <v>0</v>
      </c>
      <c r="G24">
        <v>4</v>
      </c>
      <c r="H24" s="4">
        <v>0.11</v>
      </c>
      <c r="I24" s="7" t="str">
        <f t="shared" si="0"/>
        <v>▶</v>
      </c>
    </row>
    <row r="25" spans="1:9" x14ac:dyDescent="0.3">
      <c r="A25" t="s">
        <v>978</v>
      </c>
      <c r="B25" s="22" t="s">
        <v>979</v>
      </c>
      <c r="C25" s="3">
        <v>9.1000000000000004E-3</v>
      </c>
      <c r="D25">
        <v>16</v>
      </c>
      <c r="E25">
        <v>6</v>
      </c>
      <c r="F25">
        <v>6</v>
      </c>
      <c r="G25">
        <v>4</v>
      </c>
      <c r="H25" s="4">
        <v>0.1</v>
      </c>
      <c r="I25" s="7" t="str">
        <f t="shared" si="0"/>
        <v>▶</v>
      </c>
    </row>
    <row r="26" spans="1:9" x14ac:dyDescent="0.3">
      <c r="A26" t="s">
        <v>980</v>
      </c>
      <c r="B26" s="22" t="s">
        <v>981</v>
      </c>
      <c r="C26" s="3">
        <v>8.2000000000000007E-3</v>
      </c>
      <c r="D26">
        <v>16</v>
      </c>
      <c r="E26">
        <v>8</v>
      </c>
      <c r="F26">
        <v>0</v>
      </c>
      <c r="G26">
        <v>8</v>
      </c>
      <c r="H26" s="4">
        <v>0.09</v>
      </c>
      <c r="I26" s="7" t="str">
        <f t="shared" si="0"/>
        <v>▶</v>
      </c>
    </row>
    <row r="27" spans="1:9" x14ac:dyDescent="0.3">
      <c r="A27" t="s">
        <v>982</v>
      </c>
      <c r="B27" s="22" t="s">
        <v>983</v>
      </c>
      <c r="C27" s="3">
        <v>7.6E-3</v>
      </c>
      <c r="D27">
        <v>153</v>
      </c>
      <c r="E27">
        <v>52</v>
      </c>
      <c r="F27">
        <v>11</v>
      </c>
      <c r="G27">
        <v>90</v>
      </c>
      <c r="H27" s="4">
        <v>0.08</v>
      </c>
      <c r="I27" s="7" t="str">
        <f t="shared" si="0"/>
        <v>▶</v>
      </c>
    </row>
    <row r="28" spans="1:9" x14ac:dyDescent="0.3">
      <c r="A28" t="s">
        <v>984</v>
      </c>
      <c r="B28" s="22" t="s">
        <v>985</v>
      </c>
      <c r="C28" s="3">
        <v>7.1999999999999998E-3</v>
      </c>
      <c r="D28">
        <v>100</v>
      </c>
      <c r="E28">
        <v>31</v>
      </c>
      <c r="F28">
        <v>9</v>
      </c>
      <c r="G28">
        <v>60</v>
      </c>
      <c r="H28" s="4">
        <v>0.08</v>
      </c>
      <c r="I28" s="7" t="str">
        <f t="shared" si="0"/>
        <v>▶</v>
      </c>
    </row>
    <row r="29" spans="1:9" x14ac:dyDescent="0.3">
      <c r="A29" t="s">
        <v>986</v>
      </c>
      <c r="B29" s="22" t="s">
        <v>987</v>
      </c>
      <c r="C29" s="3">
        <v>6.1999999999999998E-3</v>
      </c>
      <c r="D29">
        <v>15</v>
      </c>
      <c r="E29">
        <v>7</v>
      </c>
      <c r="F29">
        <v>1</v>
      </c>
      <c r="G29">
        <v>7</v>
      </c>
      <c r="H29" s="4">
        <v>7.0000000000000007E-2</v>
      </c>
      <c r="I29" s="7" t="str">
        <f t="shared" si="0"/>
        <v>▶</v>
      </c>
    </row>
    <row r="30" spans="1:9" x14ac:dyDescent="0.3">
      <c r="A30" t="s">
        <v>988</v>
      </c>
      <c r="B30" s="22" t="s">
        <v>989</v>
      </c>
      <c r="C30" s="3">
        <v>6.0000000000000001E-3</v>
      </c>
      <c r="D30">
        <v>1</v>
      </c>
      <c r="E30">
        <v>1</v>
      </c>
      <c r="F30">
        <v>0</v>
      </c>
      <c r="G30">
        <v>0</v>
      </c>
      <c r="H30" s="4">
        <v>7.0000000000000007E-2</v>
      </c>
      <c r="I30" s="7" t="str">
        <f t="shared" si="0"/>
        <v>▶</v>
      </c>
    </row>
    <row r="31" spans="1:9" x14ac:dyDescent="0.3">
      <c r="A31" t="s">
        <v>990</v>
      </c>
      <c r="B31" s="22" t="s">
        <v>991</v>
      </c>
      <c r="C31" s="3">
        <v>5.7000000000000002E-3</v>
      </c>
      <c r="D31">
        <v>97</v>
      </c>
      <c r="E31">
        <v>36</v>
      </c>
      <c r="F31">
        <v>14</v>
      </c>
      <c r="G31">
        <v>47</v>
      </c>
      <c r="H31" s="4">
        <v>0.06</v>
      </c>
      <c r="I31" s="7" t="str">
        <f t="shared" si="0"/>
        <v>▶</v>
      </c>
    </row>
    <row r="32" spans="1:9" x14ac:dyDescent="0.3">
      <c r="A32" t="s">
        <v>992</v>
      </c>
      <c r="B32" s="22" t="s">
        <v>993</v>
      </c>
      <c r="C32" s="3">
        <v>5.1999999999999998E-3</v>
      </c>
      <c r="D32">
        <v>57</v>
      </c>
      <c r="E32">
        <v>18</v>
      </c>
      <c r="F32">
        <v>8</v>
      </c>
      <c r="G32">
        <v>31</v>
      </c>
      <c r="H32" s="4">
        <v>0.06</v>
      </c>
      <c r="I32" s="7" t="str">
        <f t="shared" si="0"/>
        <v>▶</v>
      </c>
    </row>
    <row r="33" spans="1:9" x14ac:dyDescent="0.3">
      <c r="A33" t="s">
        <v>994</v>
      </c>
      <c r="B33" s="22" t="s">
        <v>995</v>
      </c>
      <c r="C33" s="3">
        <v>3.5999999999999999E-3</v>
      </c>
      <c r="D33">
        <v>7</v>
      </c>
      <c r="E33">
        <v>4</v>
      </c>
      <c r="F33">
        <v>0</v>
      </c>
      <c r="G33">
        <v>3</v>
      </c>
      <c r="H33" s="4">
        <v>0.04</v>
      </c>
      <c r="I33" s="7" t="str">
        <f t="shared" si="0"/>
        <v>▶</v>
      </c>
    </row>
    <row r="34" spans="1:9" x14ac:dyDescent="0.3">
      <c r="A34" t="s">
        <v>996</v>
      </c>
      <c r="B34" s="22" t="s">
        <v>997</v>
      </c>
      <c r="C34" s="3">
        <v>3.0999999999999999E-3</v>
      </c>
      <c r="D34">
        <v>10</v>
      </c>
      <c r="E34">
        <v>6</v>
      </c>
      <c r="F34">
        <v>0</v>
      </c>
      <c r="G34">
        <v>4</v>
      </c>
      <c r="H34" s="4">
        <v>0.03</v>
      </c>
      <c r="I34" s="7" t="str">
        <f t="shared" si="0"/>
        <v>▶</v>
      </c>
    </row>
    <row r="35" spans="1:9" x14ac:dyDescent="0.3">
      <c r="A35" t="s">
        <v>998</v>
      </c>
      <c r="B35" s="22" t="s">
        <v>999</v>
      </c>
      <c r="C35" s="3">
        <v>2.3999999999999998E-3</v>
      </c>
      <c r="D35">
        <v>5</v>
      </c>
      <c r="E35">
        <v>2</v>
      </c>
      <c r="F35">
        <v>1</v>
      </c>
      <c r="G35">
        <v>2</v>
      </c>
      <c r="H35" s="4">
        <v>0.02</v>
      </c>
      <c r="I35" s="7" t="str">
        <f t="shared" si="0"/>
        <v>▶</v>
      </c>
    </row>
    <row r="36" spans="1:9" x14ac:dyDescent="0.3">
      <c r="A36" t="s">
        <v>1000</v>
      </c>
      <c r="B36" s="22" t="s">
        <v>1001</v>
      </c>
      <c r="C36" s="3">
        <v>2.3999999999999998E-3</v>
      </c>
      <c r="D36">
        <v>85</v>
      </c>
      <c r="E36">
        <v>22</v>
      </c>
      <c r="F36">
        <v>8</v>
      </c>
      <c r="G36">
        <v>55</v>
      </c>
      <c r="H36" s="4">
        <v>0.02</v>
      </c>
      <c r="I36" s="7" t="str">
        <f t="shared" si="0"/>
        <v>▶</v>
      </c>
    </row>
    <row r="37" spans="1:9" x14ac:dyDescent="0.3">
      <c r="A37" t="s">
        <v>1002</v>
      </c>
      <c r="B37" s="22" t="s">
        <v>1003</v>
      </c>
      <c r="C37" s="3">
        <v>1.9E-3</v>
      </c>
      <c r="D37">
        <v>1</v>
      </c>
      <c r="E37">
        <v>1</v>
      </c>
      <c r="F37">
        <v>0</v>
      </c>
      <c r="G37">
        <v>0</v>
      </c>
      <c r="H37" s="4">
        <v>0.02</v>
      </c>
      <c r="I37" s="7" t="str">
        <f t="shared" si="0"/>
        <v>▶</v>
      </c>
    </row>
    <row r="38" spans="1:9" x14ac:dyDescent="0.3">
      <c r="A38" t="s">
        <v>1004</v>
      </c>
      <c r="B38" s="22" t="s">
        <v>1005</v>
      </c>
      <c r="C38" s="3">
        <v>1.6999999999999999E-3</v>
      </c>
      <c r="D38">
        <v>41</v>
      </c>
      <c r="E38">
        <v>12</v>
      </c>
      <c r="F38">
        <v>7</v>
      </c>
      <c r="G38">
        <v>22</v>
      </c>
      <c r="H38" s="4">
        <v>0.01</v>
      </c>
      <c r="I38" s="7" t="str">
        <f t="shared" si="0"/>
        <v>▶</v>
      </c>
    </row>
    <row r="39" spans="1:9" x14ac:dyDescent="0.3">
      <c r="A39" t="s">
        <v>1006</v>
      </c>
      <c r="B39" s="22" t="s">
        <v>1007</v>
      </c>
      <c r="C39" s="3">
        <v>1.4E-3</v>
      </c>
      <c r="D39">
        <v>89</v>
      </c>
      <c r="E39">
        <v>35</v>
      </c>
      <c r="F39">
        <v>5</v>
      </c>
      <c r="G39">
        <v>49</v>
      </c>
      <c r="H39" s="4">
        <v>0.01</v>
      </c>
      <c r="I39" s="7" t="str">
        <f t="shared" si="0"/>
        <v>▶</v>
      </c>
    </row>
    <row r="40" spans="1:9" x14ac:dyDescent="0.3">
      <c r="A40" t="s">
        <v>1008</v>
      </c>
      <c r="B40" s="22" t="s">
        <v>1009</v>
      </c>
      <c r="C40" s="3">
        <v>8.9999999999999998E-4</v>
      </c>
      <c r="D40">
        <v>120</v>
      </c>
      <c r="E40">
        <v>63</v>
      </c>
      <c r="F40">
        <v>33</v>
      </c>
      <c r="G40">
        <v>24</v>
      </c>
      <c r="H40" s="4">
        <v>0.01</v>
      </c>
      <c r="I40" s="7" t="str">
        <f t="shared" si="0"/>
        <v>▶</v>
      </c>
    </row>
    <row r="41" spans="1:9" x14ac:dyDescent="0.3">
      <c r="A41" t="s">
        <v>1010</v>
      </c>
      <c r="B41" s="22" t="s">
        <v>1011</v>
      </c>
      <c r="C41" s="3">
        <v>8.9999999999999998E-4</v>
      </c>
      <c r="D41">
        <v>19</v>
      </c>
      <c r="E41">
        <v>7</v>
      </c>
      <c r="F41">
        <v>3</v>
      </c>
      <c r="G41">
        <v>9</v>
      </c>
      <c r="H41" s="4">
        <v>0.01</v>
      </c>
      <c r="I41" s="7" t="str">
        <f t="shared" si="0"/>
        <v>▶</v>
      </c>
    </row>
    <row r="42" spans="1:9" x14ac:dyDescent="0.3">
      <c r="A42" t="s">
        <v>1012</v>
      </c>
      <c r="B42" s="22" t="s">
        <v>1013</v>
      </c>
      <c r="C42" s="3">
        <v>8.0000000000000004E-4</v>
      </c>
      <c r="D42">
        <v>108</v>
      </c>
      <c r="E42">
        <v>33</v>
      </c>
      <c r="F42">
        <v>6</v>
      </c>
      <c r="G42">
        <v>69</v>
      </c>
      <c r="H42" s="4">
        <v>0</v>
      </c>
      <c r="I42" s="7" t="str">
        <f t="shared" si="0"/>
        <v>▶</v>
      </c>
    </row>
    <row r="43" spans="1:9" x14ac:dyDescent="0.3">
      <c r="A43" t="s">
        <v>1014</v>
      </c>
      <c r="B43" s="22" t="s">
        <v>1015</v>
      </c>
      <c r="C43" s="3">
        <v>2.0000000000000001E-4</v>
      </c>
      <c r="D43">
        <v>28</v>
      </c>
      <c r="E43">
        <v>15</v>
      </c>
      <c r="F43">
        <v>5</v>
      </c>
      <c r="G43">
        <v>8</v>
      </c>
      <c r="H43" s="4">
        <v>0</v>
      </c>
      <c r="I43" s="7" t="str">
        <f t="shared" si="0"/>
        <v>▶</v>
      </c>
    </row>
    <row r="44" spans="1:9" x14ac:dyDescent="0.3">
      <c r="A44" t="s">
        <v>1016</v>
      </c>
      <c r="B44" s="22" t="s">
        <v>1017</v>
      </c>
      <c r="C44" s="3">
        <v>-2.0000000000000001E-4</v>
      </c>
      <c r="D44">
        <v>20</v>
      </c>
      <c r="E44">
        <v>10</v>
      </c>
      <c r="F44">
        <v>2</v>
      </c>
      <c r="G44">
        <v>8</v>
      </c>
      <c r="H44" s="4">
        <v>0</v>
      </c>
      <c r="I44" s="7" t="str">
        <f t="shared" si="0"/>
        <v>▶</v>
      </c>
    </row>
    <row r="45" spans="1:9" x14ac:dyDescent="0.3">
      <c r="A45" t="s">
        <v>1018</v>
      </c>
      <c r="B45" s="22" t="s">
        <v>1019</v>
      </c>
      <c r="C45" s="3">
        <v>-5.0000000000000001E-4</v>
      </c>
      <c r="D45">
        <v>1347</v>
      </c>
      <c r="E45">
        <v>694</v>
      </c>
      <c r="F45">
        <v>98</v>
      </c>
      <c r="G45">
        <v>555</v>
      </c>
      <c r="H45" s="4">
        <v>0</v>
      </c>
      <c r="I45" s="7" t="str">
        <f t="shared" si="0"/>
        <v>▶</v>
      </c>
    </row>
    <row r="46" spans="1:9" x14ac:dyDescent="0.3">
      <c r="A46" t="s">
        <v>1020</v>
      </c>
      <c r="B46" s="22" t="s">
        <v>1021</v>
      </c>
      <c r="C46" s="3">
        <v>-5.9999999999999995E-4</v>
      </c>
      <c r="D46">
        <v>184</v>
      </c>
      <c r="E46">
        <v>56</v>
      </c>
      <c r="F46">
        <v>16</v>
      </c>
      <c r="G46">
        <v>112</v>
      </c>
      <c r="H46" s="4">
        <v>0</v>
      </c>
      <c r="I46" s="7" t="str">
        <f t="shared" si="0"/>
        <v>▶</v>
      </c>
    </row>
    <row r="47" spans="1:9" x14ac:dyDescent="0.3">
      <c r="A47" t="s">
        <v>1022</v>
      </c>
      <c r="B47" s="22" t="s">
        <v>1023</v>
      </c>
      <c r="C47" s="3">
        <v>-6.9999999999999999E-4</v>
      </c>
      <c r="D47">
        <v>5</v>
      </c>
      <c r="E47">
        <v>2</v>
      </c>
      <c r="F47">
        <v>0</v>
      </c>
      <c r="G47">
        <v>3</v>
      </c>
      <c r="H47" s="4">
        <v>0</v>
      </c>
      <c r="I47" s="7" t="str">
        <f t="shared" si="0"/>
        <v>▶</v>
      </c>
    </row>
    <row r="48" spans="1:9" x14ac:dyDescent="0.3">
      <c r="A48" t="s">
        <v>1024</v>
      </c>
      <c r="B48" s="22" t="s">
        <v>1025</v>
      </c>
      <c r="C48" s="3">
        <v>-6.9999999999999999E-4</v>
      </c>
      <c r="D48">
        <v>16</v>
      </c>
      <c r="E48">
        <v>6</v>
      </c>
      <c r="F48">
        <v>2</v>
      </c>
      <c r="G48">
        <v>8</v>
      </c>
      <c r="H48" s="4">
        <v>0</v>
      </c>
      <c r="I48" s="7" t="str">
        <f t="shared" si="0"/>
        <v>▶</v>
      </c>
    </row>
    <row r="49" spans="1:9" x14ac:dyDescent="0.3">
      <c r="A49" t="s">
        <v>1026</v>
      </c>
      <c r="B49" s="22" t="s">
        <v>1027</v>
      </c>
      <c r="C49" s="3">
        <v>-8.0000000000000004E-4</v>
      </c>
      <c r="D49">
        <v>21</v>
      </c>
      <c r="E49">
        <v>6</v>
      </c>
      <c r="F49">
        <v>2</v>
      </c>
      <c r="G49">
        <v>13</v>
      </c>
      <c r="H49" s="4">
        <v>0</v>
      </c>
      <c r="I49" s="7" t="str">
        <f t="shared" si="0"/>
        <v>▶</v>
      </c>
    </row>
    <row r="50" spans="1:9" x14ac:dyDescent="0.3">
      <c r="A50" t="s">
        <v>1028</v>
      </c>
      <c r="B50" s="22" t="s">
        <v>1029</v>
      </c>
      <c r="C50" s="3">
        <v>-2.0999999999999999E-3</v>
      </c>
      <c r="D50">
        <v>13</v>
      </c>
      <c r="E50">
        <v>4</v>
      </c>
      <c r="F50">
        <v>2</v>
      </c>
      <c r="G50">
        <v>7</v>
      </c>
      <c r="H50" s="4">
        <v>0.02</v>
      </c>
      <c r="I50" s="7" t="str">
        <f t="shared" si="0"/>
        <v>▶</v>
      </c>
    </row>
    <row r="51" spans="1:9" x14ac:dyDescent="0.3">
      <c r="A51" t="s">
        <v>1030</v>
      </c>
      <c r="B51" s="22" t="s">
        <v>1031</v>
      </c>
      <c r="C51" s="3">
        <v>-2.0999999999999999E-3</v>
      </c>
      <c r="D51">
        <v>11</v>
      </c>
      <c r="E51">
        <v>3</v>
      </c>
      <c r="F51">
        <v>3</v>
      </c>
      <c r="G51">
        <v>5</v>
      </c>
      <c r="H51" s="4">
        <v>0.02</v>
      </c>
      <c r="I51" s="7" t="str">
        <f t="shared" si="0"/>
        <v>▶</v>
      </c>
    </row>
    <row r="52" spans="1:9" x14ac:dyDescent="0.3">
      <c r="A52" t="s">
        <v>1032</v>
      </c>
      <c r="B52" s="22" t="s">
        <v>1033</v>
      </c>
      <c r="C52" s="3">
        <v>-3.0999999999999999E-3</v>
      </c>
      <c r="D52">
        <v>121</v>
      </c>
      <c r="E52">
        <v>37</v>
      </c>
      <c r="F52">
        <v>10</v>
      </c>
      <c r="G52">
        <v>74</v>
      </c>
      <c r="H52" s="4">
        <v>0.03</v>
      </c>
      <c r="I52" s="7" t="str">
        <f t="shared" si="0"/>
        <v>▶</v>
      </c>
    </row>
    <row r="53" spans="1:9" x14ac:dyDescent="0.3">
      <c r="A53" t="s">
        <v>1034</v>
      </c>
      <c r="B53" s="22" t="s">
        <v>1035</v>
      </c>
      <c r="C53" s="3">
        <v>-3.3E-3</v>
      </c>
      <c r="D53">
        <v>12</v>
      </c>
      <c r="E53">
        <v>5</v>
      </c>
      <c r="F53">
        <v>1</v>
      </c>
      <c r="G53">
        <v>6</v>
      </c>
      <c r="H53" s="4">
        <v>0.03</v>
      </c>
      <c r="I53" s="7" t="str">
        <f t="shared" si="0"/>
        <v>▶</v>
      </c>
    </row>
    <row r="54" spans="1:9" x14ac:dyDescent="0.3">
      <c r="A54" t="s">
        <v>1036</v>
      </c>
      <c r="B54" s="22" t="s">
        <v>1037</v>
      </c>
      <c r="C54" s="3">
        <v>-3.8E-3</v>
      </c>
      <c r="D54">
        <v>18</v>
      </c>
      <c r="E54">
        <v>3</v>
      </c>
      <c r="F54">
        <v>4</v>
      </c>
      <c r="G54">
        <v>11</v>
      </c>
      <c r="H54" s="4">
        <v>0.04</v>
      </c>
      <c r="I54" s="7" t="str">
        <f t="shared" si="0"/>
        <v>▶</v>
      </c>
    </row>
    <row r="55" spans="1:9" x14ac:dyDescent="0.3">
      <c r="A55" t="s">
        <v>1038</v>
      </c>
      <c r="B55" s="22" t="s">
        <v>1039</v>
      </c>
      <c r="C55" s="3">
        <v>-4.0000000000000001E-3</v>
      </c>
      <c r="D55">
        <v>72</v>
      </c>
      <c r="E55">
        <v>18</v>
      </c>
      <c r="F55">
        <v>7</v>
      </c>
      <c r="G55">
        <v>47</v>
      </c>
      <c r="H55" s="4">
        <v>0.04</v>
      </c>
      <c r="I55" s="7" t="str">
        <f t="shared" si="0"/>
        <v>▶</v>
      </c>
    </row>
    <row r="56" spans="1:9" x14ac:dyDescent="0.3">
      <c r="A56" t="s">
        <v>1040</v>
      </c>
      <c r="B56" s="22" t="s">
        <v>1041</v>
      </c>
      <c r="C56" s="3">
        <v>-5.4999999999999997E-3</v>
      </c>
      <c r="D56">
        <v>24</v>
      </c>
      <c r="E56">
        <v>10</v>
      </c>
      <c r="F56">
        <v>1</v>
      </c>
      <c r="G56">
        <v>13</v>
      </c>
      <c r="H56" s="4">
        <v>0.06</v>
      </c>
      <c r="I56" s="7" t="str">
        <f t="shared" si="0"/>
        <v>▶</v>
      </c>
    </row>
    <row r="57" spans="1:9" x14ac:dyDescent="0.3">
      <c r="A57" t="s">
        <v>1042</v>
      </c>
      <c r="B57" s="22" t="s">
        <v>1043</v>
      </c>
      <c r="C57" s="3">
        <v>-6.1000000000000004E-3</v>
      </c>
      <c r="D57">
        <v>23</v>
      </c>
      <c r="E57">
        <v>5</v>
      </c>
      <c r="F57">
        <v>3</v>
      </c>
      <c r="G57">
        <v>15</v>
      </c>
      <c r="H57" s="4">
        <v>7.0000000000000007E-2</v>
      </c>
      <c r="I57" s="7" t="str">
        <f t="shared" si="0"/>
        <v>▶</v>
      </c>
    </row>
    <row r="58" spans="1:9" x14ac:dyDescent="0.3">
      <c r="A58" t="s">
        <v>1044</v>
      </c>
      <c r="B58" s="22" t="s">
        <v>1045</v>
      </c>
      <c r="C58" s="3">
        <v>-6.4000000000000003E-3</v>
      </c>
      <c r="D58">
        <v>31</v>
      </c>
      <c r="E58">
        <v>9</v>
      </c>
      <c r="F58">
        <v>4</v>
      </c>
      <c r="G58">
        <v>18</v>
      </c>
      <c r="H58" s="4">
        <v>7.0000000000000007E-2</v>
      </c>
      <c r="I58" s="7" t="str">
        <f t="shared" si="0"/>
        <v>▶</v>
      </c>
    </row>
    <row r="59" spans="1:9" x14ac:dyDescent="0.3">
      <c r="A59" t="s">
        <v>1046</v>
      </c>
      <c r="B59" s="22" t="s">
        <v>1047</v>
      </c>
      <c r="C59" s="3">
        <v>-7.0000000000000001E-3</v>
      </c>
      <c r="D59">
        <v>8</v>
      </c>
      <c r="E59">
        <v>1</v>
      </c>
      <c r="F59">
        <v>1</v>
      </c>
      <c r="G59">
        <v>6</v>
      </c>
      <c r="H59" s="4">
        <v>0.08</v>
      </c>
      <c r="I59" s="7" t="str">
        <f t="shared" si="0"/>
        <v>▶</v>
      </c>
    </row>
    <row r="60" spans="1:9" x14ac:dyDescent="0.3">
      <c r="A60" t="s">
        <v>1048</v>
      </c>
      <c r="B60" s="22" t="s">
        <v>1049</v>
      </c>
      <c r="C60" s="3">
        <v>-7.3000000000000001E-3</v>
      </c>
      <c r="D60">
        <v>57</v>
      </c>
      <c r="E60">
        <v>14</v>
      </c>
      <c r="F60">
        <v>2</v>
      </c>
      <c r="G60">
        <v>41</v>
      </c>
      <c r="H60" s="4">
        <v>0.08</v>
      </c>
      <c r="I60" s="7" t="str">
        <f t="shared" si="0"/>
        <v>▶</v>
      </c>
    </row>
    <row r="61" spans="1:9" x14ac:dyDescent="0.3">
      <c r="A61" t="s">
        <v>1050</v>
      </c>
      <c r="B61" s="22" t="s">
        <v>1051</v>
      </c>
      <c r="C61" s="3">
        <v>-7.7000000000000002E-3</v>
      </c>
      <c r="D61">
        <v>25</v>
      </c>
      <c r="E61">
        <v>6</v>
      </c>
      <c r="F61">
        <v>1</v>
      </c>
      <c r="G61">
        <v>18</v>
      </c>
      <c r="H61" s="4">
        <v>0.09</v>
      </c>
      <c r="I61" s="7" t="str">
        <f t="shared" si="0"/>
        <v>▶</v>
      </c>
    </row>
    <row r="62" spans="1:9" x14ac:dyDescent="0.3">
      <c r="A62" t="s">
        <v>1052</v>
      </c>
      <c r="B62" s="22" t="s">
        <v>1053</v>
      </c>
      <c r="C62" s="3">
        <v>-9.5999999999999992E-3</v>
      </c>
      <c r="D62">
        <v>52</v>
      </c>
      <c r="E62">
        <v>14</v>
      </c>
      <c r="F62">
        <v>7</v>
      </c>
      <c r="G62">
        <v>31</v>
      </c>
      <c r="H62" s="4">
        <v>0.11</v>
      </c>
      <c r="I62" s="7" t="str">
        <f t="shared" si="0"/>
        <v>▶</v>
      </c>
    </row>
    <row r="63" spans="1:9" x14ac:dyDescent="0.3">
      <c r="A63" t="s">
        <v>1054</v>
      </c>
      <c r="B63" s="22" t="s">
        <v>1055</v>
      </c>
      <c r="C63" s="3">
        <v>-9.7000000000000003E-3</v>
      </c>
      <c r="D63">
        <v>64</v>
      </c>
      <c r="E63">
        <v>18</v>
      </c>
      <c r="F63">
        <v>3</v>
      </c>
      <c r="G63">
        <v>43</v>
      </c>
      <c r="H63" s="4">
        <v>0.11</v>
      </c>
      <c r="I63" s="7" t="str">
        <f t="shared" si="0"/>
        <v>▶</v>
      </c>
    </row>
    <row r="64" spans="1:9" x14ac:dyDescent="0.3">
      <c r="A64" t="s">
        <v>1056</v>
      </c>
      <c r="B64" s="22" t="s">
        <v>1057</v>
      </c>
      <c r="C64" s="3">
        <v>-1.01E-2</v>
      </c>
      <c r="D64">
        <v>19</v>
      </c>
      <c r="E64">
        <v>3</v>
      </c>
      <c r="F64">
        <v>3</v>
      </c>
      <c r="G64">
        <v>13</v>
      </c>
      <c r="H64" s="4">
        <v>0.11</v>
      </c>
      <c r="I64" s="7" t="str">
        <f t="shared" si="0"/>
        <v>▶</v>
      </c>
    </row>
    <row r="65" spans="1:9" x14ac:dyDescent="0.3">
      <c r="A65" t="s">
        <v>1058</v>
      </c>
      <c r="B65" s="22" t="s">
        <v>1059</v>
      </c>
      <c r="C65" s="3">
        <v>-1.0699999999999999E-2</v>
      </c>
      <c r="D65">
        <v>52</v>
      </c>
      <c r="E65">
        <v>11</v>
      </c>
      <c r="F65">
        <v>2</v>
      </c>
      <c r="G65">
        <v>39</v>
      </c>
      <c r="H65" s="4">
        <v>0.12</v>
      </c>
      <c r="I65" s="7" t="str">
        <f t="shared" si="0"/>
        <v>▶</v>
      </c>
    </row>
    <row r="66" spans="1:9" x14ac:dyDescent="0.3">
      <c r="A66" t="s">
        <v>1060</v>
      </c>
      <c r="B66" s="22" t="s">
        <v>1061</v>
      </c>
      <c r="C66" s="3">
        <v>-1.35E-2</v>
      </c>
      <c r="D66">
        <v>8</v>
      </c>
      <c r="E66">
        <v>2</v>
      </c>
      <c r="F66">
        <v>0</v>
      </c>
      <c r="G66">
        <v>6</v>
      </c>
      <c r="H66" s="4">
        <v>0.15</v>
      </c>
      <c r="I66" s="7" t="str">
        <f t="shared" si="0"/>
        <v>▶</v>
      </c>
    </row>
    <row r="67" spans="1:9" x14ac:dyDescent="0.3">
      <c r="A67" t="s">
        <v>1062</v>
      </c>
      <c r="B67" s="22" t="s">
        <v>1063</v>
      </c>
      <c r="C67" s="3">
        <v>-1.38E-2</v>
      </c>
      <c r="D67">
        <v>80</v>
      </c>
      <c r="E67">
        <v>15</v>
      </c>
      <c r="F67">
        <v>9</v>
      </c>
      <c r="G67">
        <v>56</v>
      </c>
      <c r="H67" s="4">
        <v>0.16</v>
      </c>
      <c r="I67" s="7" t="str">
        <f t="shared" ref="I67:I130" si="1">IF(ISBLANK($B67),"",HYPERLINK($B67,"▶"))</f>
        <v>▶</v>
      </c>
    </row>
    <row r="68" spans="1:9" x14ac:dyDescent="0.3">
      <c r="A68" t="s">
        <v>1064</v>
      </c>
      <c r="B68" s="22" t="s">
        <v>1065</v>
      </c>
      <c r="C68" s="3">
        <v>-1.47E-2</v>
      </c>
      <c r="D68">
        <v>12</v>
      </c>
      <c r="E68">
        <v>5</v>
      </c>
      <c r="F68">
        <v>1</v>
      </c>
      <c r="G68">
        <v>6</v>
      </c>
      <c r="H68" s="4">
        <v>0.17</v>
      </c>
      <c r="I68" s="7" t="str">
        <f t="shared" si="1"/>
        <v>▶</v>
      </c>
    </row>
    <row r="69" spans="1:9" x14ac:dyDescent="0.3">
      <c r="A69" t="s">
        <v>1066</v>
      </c>
      <c r="B69" s="22" t="s">
        <v>1067</v>
      </c>
      <c r="C69" s="3">
        <v>-1.6500000000000001E-2</v>
      </c>
      <c r="D69">
        <v>27</v>
      </c>
      <c r="E69">
        <v>7</v>
      </c>
      <c r="F69">
        <v>1</v>
      </c>
      <c r="G69">
        <v>19</v>
      </c>
      <c r="H69" s="4">
        <v>0.19</v>
      </c>
      <c r="I69" s="7" t="str">
        <f t="shared" si="1"/>
        <v>▶</v>
      </c>
    </row>
    <row r="70" spans="1:9" x14ac:dyDescent="0.3">
      <c r="A70" t="s">
        <v>1068</v>
      </c>
      <c r="B70" s="22" t="s">
        <v>1069</v>
      </c>
      <c r="C70" s="3">
        <v>-1.7500000000000002E-2</v>
      </c>
      <c r="D70">
        <v>76</v>
      </c>
      <c r="E70">
        <v>19</v>
      </c>
      <c r="F70">
        <v>5</v>
      </c>
      <c r="G70">
        <v>52</v>
      </c>
      <c r="H70" s="4">
        <v>0.2</v>
      </c>
      <c r="I70" s="7" t="str">
        <f t="shared" si="1"/>
        <v>▶</v>
      </c>
    </row>
    <row r="71" spans="1:9" x14ac:dyDescent="0.3">
      <c r="A71" t="s">
        <v>1070</v>
      </c>
      <c r="B71" s="22" t="s">
        <v>1071</v>
      </c>
      <c r="C71" s="3">
        <v>-1.9099999999999999E-2</v>
      </c>
      <c r="D71">
        <v>27</v>
      </c>
      <c r="E71">
        <v>2</v>
      </c>
      <c r="F71">
        <v>1</v>
      </c>
      <c r="G71">
        <v>24</v>
      </c>
      <c r="H71" s="4">
        <v>0.22</v>
      </c>
      <c r="I71" s="7" t="str">
        <f t="shared" si="1"/>
        <v>▶</v>
      </c>
    </row>
    <row r="72" spans="1:9" x14ac:dyDescent="0.3">
      <c r="A72" t="s">
        <v>1072</v>
      </c>
      <c r="B72" s="22" t="s">
        <v>1073</v>
      </c>
      <c r="C72" s="3">
        <v>-1.9599999999999999E-2</v>
      </c>
      <c r="D72">
        <v>6</v>
      </c>
      <c r="E72">
        <v>1</v>
      </c>
      <c r="F72">
        <v>2</v>
      </c>
      <c r="G72">
        <v>3</v>
      </c>
      <c r="H72" s="4">
        <v>0.22</v>
      </c>
      <c r="I72" s="7" t="str">
        <f t="shared" si="1"/>
        <v>▶</v>
      </c>
    </row>
    <row r="73" spans="1:9" x14ac:dyDescent="0.3">
      <c r="A73" t="s">
        <v>1074</v>
      </c>
      <c r="B73" s="22" t="s">
        <v>1075</v>
      </c>
      <c r="C73" s="3">
        <v>-2.06E-2</v>
      </c>
      <c r="D73">
        <v>5</v>
      </c>
      <c r="E73">
        <v>1</v>
      </c>
      <c r="F73">
        <v>0</v>
      </c>
      <c r="G73">
        <v>4</v>
      </c>
      <c r="H73" s="4">
        <v>0.24</v>
      </c>
      <c r="I73" s="7" t="str">
        <f t="shared" si="1"/>
        <v>▶</v>
      </c>
    </row>
    <row r="74" spans="1:9" x14ac:dyDescent="0.3">
      <c r="A74" t="s">
        <v>1076</v>
      </c>
      <c r="B74" s="22" t="s">
        <v>1077</v>
      </c>
      <c r="C74" s="3">
        <v>-2.1100000000000001E-2</v>
      </c>
      <c r="D74">
        <v>43</v>
      </c>
      <c r="E74">
        <v>11</v>
      </c>
      <c r="F74">
        <v>3</v>
      </c>
      <c r="G74">
        <v>29</v>
      </c>
      <c r="H74" s="4">
        <v>0.24</v>
      </c>
      <c r="I74" s="7" t="str">
        <f t="shared" si="1"/>
        <v>▶</v>
      </c>
    </row>
    <row r="75" spans="1:9" x14ac:dyDescent="0.3">
      <c r="A75" t="s">
        <v>1078</v>
      </c>
      <c r="B75" s="22" t="s">
        <v>1079</v>
      </c>
      <c r="C75" s="3">
        <v>-2.2499999999999999E-2</v>
      </c>
      <c r="D75">
        <v>12</v>
      </c>
      <c r="E75">
        <v>5</v>
      </c>
      <c r="F75">
        <v>0</v>
      </c>
      <c r="G75">
        <v>7</v>
      </c>
      <c r="H75" s="4">
        <v>0.26</v>
      </c>
      <c r="I75" s="7" t="str">
        <f t="shared" si="1"/>
        <v>▶</v>
      </c>
    </row>
    <row r="76" spans="1:9" x14ac:dyDescent="0.3">
      <c r="A76" t="s">
        <v>1080</v>
      </c>
      <c r="B76" s="22" t="s">
        <v>1081</v>
      </c>
      <c r="C76" s="3">
        <v>-2.3099999999999999E-2</v>
      </c>
      <c r="D76">
        <v>13</v>
      </c>
      <c r="E76">
        <v>1</v>
      </c>
      <c r="F76">
        <v>2</v>
      </c>
      <c r="G76">
        <v>10</v>
      </c>
      <c r="H76" s="4">
        <v>0.27</v>
      </c>
      <c r="I76" s="7" t="str">
        <f t="shared" si="1"/>
        <v>▶</v>
      </c>
    </row>
    <row r="77" spans="1:9" x14ac:dyDescent="0.3">
      <c r="A77" t="s">
        <v>1082</v>
      </c>
      <c r="B77" s="22" t="s">
        <v>1083</v>
      </c>
      <c r="C77" s="3">
        <v>-2.3900000000000001E-2</v>
      </c>
      <c r="D77">
        <v>28</v>
      </c>
      <c r="E77">
        <v>10</v>
      </c>
      <c r="F77">
        <v>2</v>
      </c>
      <c r="G77">
        <v>16</v>
      </c>
      <c r="H77" s="4">
        <v>0.28000000000000003</v>
      </c>
      <c r="I77" s="7" t="str">
        <f t="shared" si="1"/>
        <v>▶</v>
      </c>
    </row>
    <row r="78" spans="1:9" x14ac:dyDescent="0.3">
      <c r="A78" t="s">
        <v>1084</v>
      </c>
      <c r="B78" s="22" t="s">
        <v>1085</v>
      </c>
      <c r="C78" s="3">
        <v>-0.03</v>
      </c>
      <c r="D78">
        <v>1</v>
      </c>
      <c r="E78">
        <v>0</v>
      </c>
      <c r="F78">
        <v>0</v>
      </c>
      <c r="G78">
        <v>1</v>
      </c>
      <c r="H78" s="4">
        <v>0.35</v>
      </c>
      <c r="I78" s="7" t="str">
        <f t="shared" si="1"/>
        <v>▶</v>
      </c>
    </row>
    <row r="79" spans="1:9" x14ac:dyDescent="0.3">
      <c r="A79" t="s">
        <v>1086</v>
      </c>
      <c r="B79" s="22" t="s">
        <v>1087</v>
      </c>
      <c r="C79" s="3">
        <v>-4.5900000000000003E-2</v>
      </c>
      <c r="D79">
        <v>160</v>
      </c>
      <c r="E79">
        <v>24</v>
      </c>
      <c r="F79">
        <v>8</v>
      </c>
      <c r="G79">
        <v>128</v>
      </c>
      <c r="H79" s="4">
        <v>0.53</v>
      </c>
      <c r="I79" s="7" t="str">
        <f t="shared" si="1"/>
        <v>▶</v>
      </c>
    </row>
    <row r="80" spans="1:9" x14ac:dyDescent="0.3">
      <c r="A80" t="s">
        <v>1088</v>
      </c>
      <c r="B80" s="22" t="s">
        <v>1089</v>
      </c>
      <c r="C80" s="3">
        <v>-7.0199999999999999E-2</v>
      </c>
      <c r="D80">
        <v>31</v>
      </c>
      <c r="E80">
        <v>0</v>
      </c>
      <c r="F80">
        <v>4</v>
      </c>
      <c r="G80">
        <v>27</v>
      </c>
      <c r="H80" s="4">
        <v>0.82</v>
      </c>
      <c r="I80" s="7" t="str">
        <f t="shared" si="1"/>
        <v>▶</v>
      </c>
    </row>
    <row r="81" spans="9:9" x14ac:dyDescent="0.3">
      <c r="I81" s="7" t="str">
        <f t="shared" si="1"/>
        <v/>
      </c>
    </row>
    <row r="82" spans="9:9" x14ac:dyDescent="0.3">
      <c r="I82" s="7" t="str">
        <f t="shared" si="1"/>
        <v/>
      </c>
    </row>
    <row r="83" spans="9:9" x14ac:dyDescent="0.3">
      <c r="I83" s="7" t="str">
        <f t="shared" si="1"/>
        <v/>
      </c>
    </row>
    <row r="84" spans="9:9" x14ac:dyDescent="0.3">
      <c r="I84" s="7" t="str">
        <f t="shared" si="1"/>
        <v/>
      </c>
    </row>
    <row r="85" spans="9:9" x14ac:dyDescent="0.3">
      <c r="I85" s="7" t="str">
        <f t="shared" si="1"/>
        <v/>
      </c>
    </row>
    <row r="86" spans="9:9" x14ac:dyDescent="0.3">
      <c r="I86" s="7" t="str">
        <f t="shared" si="1"/>
        <v/>
      </c>
    </row>
    <row r="87" spans="9:9" x14ac:dyDescent="0.3">
      <c r="I87" s="7" t="str">
        <f t="shared" si="1"/>
        <v/>
      </c>
    </row>
    <row r="88" spans="9:9" x14ac:dyDescent="0.3">
      <c r="I88" s="7" t="str">
        <f t="shared" si="1"/>
        <v/>
      </c>
    </row>
    <row r="89" spans="9:9" x14ac:dyDescent="0.3">
      <c r="I89" s="7" t="str">
        <f t="shared" si="1"/>
        <v/>
      </c>
    </row>
    <row r="90" spans="9:9" x14ac:dyDescent="0.3">
      <c r="I90" s="7" t="str">
        <f t="shared" si="1"/>
        <v/>
      </c>
    </row>
    <row r="91" spans="9:9" x14ac:dyDescent="0.3">
      <c r="I91" s="7" t="str">
        <f t="shared" si="1"/>
        <v/>
      </c>
    </row>
    <row r="92" spans="9:9" x14ac:dyDescent="0.3">
      <c r="I92" s="7" t="str">
        <f t="shared" si="1"/>
        <v/>
      </c>
    </row>
    <row r="93" spans="9:9" x14ac:dyDescent="0.3">
      <c r="I93" s="7" t="str">
        <f t="shared" si="1"/>
        <v/>
      </c>
    </row>
    <row r="94" spans="9:9" x14ac:dyDescent="0.3">
      <c r="I94" s="7" t="str">
        <f t="shared" si="1"/>
        <v/>
      </c>
    </row>
    <row r="95" spans="9:9" x14ac:dyDescent="0.3">
      <c r="I95" s="7" t="str">
        <f t="shared" si="1"/>
        <v/>
      </c>
    </row>
    <row r="96" spans="9:9" x14ac:dyDescent="0.3">
      <c r="I96" s="7" t="str">
        <f t="shared" si="1"/>
        <v/>
      </c>
    </row>
    <row r="97" spans="9:9" x14ac:dyDescent="0.3">
      <c r="I97" s="7" t="str">
        <f t="shared" si="1"/>
        <v/>
      </c>
    </row>
    <row r="98" spans="9:9" x14ac:dyDescent="0.3">
      <c r="I98" s="7" t="str">
        <f t="shared" si="1"/>
        <v/>
      </c>
    </row>
    <row r="99" spans="9:9" x14ac:dyDescent="0.3">
      <c r="I99" s="7" t="str">
        <f t="shared" si="1"/>
        <v/>
      </c>
    </row>
    <row r="100" spans="9:9" x14ac:dyDescent="0.3">
      <c r="I100" s="7" t="str">
        <f t="shared" si="1"/>
        <v/>
      </c>
    </row>
    <row r="101" spans="9:9" x14ac:dyDescent="0.3">
      <c r="I101" s="7" t="str">
        <f t="shared" si="1"/>
        <v/>
      </c>
    </row>
    <row r="102" spans="9:9" x14ac:dyDescent="0.3">
      <c r="I102" s="7" t="str">
        <f t="shared" si="1"/>
        <v/>
      </c>
    </row>
    <row r="103" spans="9:9" x14ac:dyDescent="0.3">
      <c r="I103" s="7" t="str">
        <f t="shared" si="1"/>
        <v/>
      </c>
    </row>
    <row r="104" spans="9:9" x14ac:dyDescent="0.3">
      <c r="I104" s="7" t="str">
        <f t="shared" si="1"/>
        <v/>
      </c>
    </row>
    <row r="105" spans="9:9" x14ac:dyDescent="0.3">
      <c r="I105" s="7" t="str">
        <f t="shared" si="1"/>
        <v/>
      </c>
    </row>
    <row r="106" spans="9:9" x14ac:dyDescent="0.3">
      <c r="I106" s="7" t="str">
        <f t="shared" si="1"/>
        <v/>
      </c>
    </row>
    <row r="107" spans="9:9" x14ac:dyDescent="0.3">
      <c r="I107" s="7" t="str">
        <f t="shared" si="1"/>
        <v/>
      </c>
    </row>
    <row r="108" spans="9:9" x14ac:dyDescent="0.3">
      <c r="I108" s="7" t="str">
        <f t="shared" si="1"/>
        <v/>
      </c>
    </row>
    <row r="109" spans="9:9" x14ac:dyDescent="0.3">
      <c r="I109" s="7" t="str">
        <f t="shared" si="1"/>
        <v/>
      </c>
    </row>
    <row r="110" spans="9:9" x14ac:dyDescent="0.3">
      <c r="I110" s="7" t="str">
        <f t="shared" si="1"/>
        <v/>
      </c>
    </row>
    <row r="111" spans="9:9" x14ac:dyDescent="0.3">
      <c r="I111" s="7" t="str">
        <f t="shared" si="1"/>
        <v/>
      </c>
    </row>
    <row r="112" spans="9:9" x14ac:dyDescent="0.3">
      <c r="I112" s="7" t="str">
        <f t="shared" si="1"/>
        <v/>
      </c>
    </row>
    <row r="113" spans="9:9" x14ac:dyDescent="0.3">
      <c r="I113" s="7" t="str">
        <f t="shared" si="1"/>
        <v/>
      </c>
    </row>
    <row r="114" spans="9:9" x14ac:dyDescent="0.3">
      <c r="I114" s="7" t="str">
        <f t="shared" si="1"/>
        <v/>
      </c>
    </row>
    <row r="115" spans="9:9" x14ac:dyDescent="0.3">
      <c r="I115" s="7" t="str">
        <f t="shared" si="1"/>
        <v/>
      </c>
    </row>
    <row r="116" spans="9:9" x14ac:dyDescent="0.3">
      <c r="I116" s="7" t="str">
        <f t="shared" si="1"/>
        <v/>
      </c>
    </row>
    <row r="117" spans="9:9" x14ac:dyDescent="0.3">
      <c r="I117" s="7" t="str">
        <f t="shared" si="1"/>
        <v/>
      </c>
    </row>
    <row r="118" spans="9:9" x14ac:dyDescent="0.3">
      <c r="I118" s="7" t="str">
        <f t="shared" si="1"/>
        <v/>
      </c>
    </row>
    <row r="119" spans="9:9" x14ac:dyDescent="0.3">
      <c r="I119" s="7" t="str">
        <f t="shared" si="1"/>
        <v/>
      </c>
    </row>
    <row r="120" spans="9:9" x14ac:dyDescent="0.3">
      <c r="I120" s="7" t="str">
        <f t="shared" si="1"/>
        <v/>
      </c>
    </row>
    <row r="121" spans="9:9" x14ac:dyDescent="0.3">
      <c r="I121" s="7" t="str">
        <f t="shared" si="1"/>
        <v/>
      </c>
    </row>
    <row r="122" spans="9:9" x14ac:dyDescent="0.3">
      <c r="I122" s="7" t="str">
        <f t="shared" si="1"/>
        <v/>
      </c>
    </row>
    <row r="123" spans="9:9" x14ac:dyDescent="0.3">
      <c r="I123" s="7" t="str">
        <f t="shared" si="1"/>
        <v/>
      </c>
    </row>
    <row r="124" spans="9:9" x14ac:dyDescent="0.3">
      <c r="I124" s="7" t="str">
        <f t="shared" si="1"/>
        <v/>
      </c>
    </row>
    <row r="125" spans="9:9" x14ac:dyDescent="0.3">
      <c r="I125" s="7" t="str">
        <f t="shared" si="1"/>
        <v/>
      </c>
    </row>
    <row r="126" spans="9:9" x14ac:dyDescent="0.3">
      <c r="I126" s="7" t="str">
        <f t="shared" si="1"/>
        <v/>
      </c>
    </row>
    <row r="127" spans="9:9" x14ac:dyDescent="0.3">
      <c r="I127" s="7" t="str">
        <f t="shared" si="1"/>
        <v/>
      </c>
    </row>
    <row r="128" spans="9:9" x14ac:dyDescent="0.3">
      <c r="I128" s="7" t="str">
        <f t="shared" si="1"/>
        <v/>
      </c>
    </row>
    <row r="129" spans="9:9" x14ac:dyDescent="0.3">
      <c r="I129" s="7" t="str">
        <f t="shared" si="1"/>
        <v/>
      </c>
    </row>
    <row r="130" spans="9:9" x14ac:dyDescent="0.3">
      <c r="I130" s="7" t="str">
        <f t="shared" si="1"/>
        <v/>
      </c>
    </row>
    <row r="131" spans="9:9" x14ac:dyDescent="0.3">
      <c r="I131" s="7" t="str">
        <f t="shared" ref="I131:I194" si="2">IF(ISBLANK($B131),"",HYPERLINK($B131,"▶"))</f>
        <v/>
      </c>
    </row>
    <row r="132" spans="9:9" x14ac:dyDescent="0.3">
      <c r="I132" s="7" t="str">
        <f t="shared" si="2"/>
        <v/>
      </c>
    </row>
    <row r="133" spans="9:9" x14ac:dyDescent="0.3">
      <c r="I133" s="7" t="str">
        <f t="shared" si="2"/>
        <v/>
      </c>
    </row>
    <row r="134" spans="9:9" x14ac:dyDescent="0.3">
      <c r="I134" s="7" t="str">
        <f t="shared" si="2"/>
        <v/>
      </c>
    </row>
    <row r="135" spans="9:9" x14ac:dyDescent="0.3">
      <c r="I135" s="7" t="str">
        <f t="shared" si="2"/>
        <v/>
      </c>
    </row>
    <row r="136" spans="9:9" x14ac:dyDescent="0.3">
      <c r="I136" s="7" t="str">
        <f t="shared" si="2"/>
        <v/>
      </c>
    </row>
    <row r="137" spans="9:9" x14ac:dyDescent="0.3">
      <c r="I137" s="7" t="str">
        <f t="shared" si="2"/>
        <v/>
      </c>
    </row>
    <row r="138" spans="9:9" x14ac:dyDescent="0.3">
      <c r="I138" s="7" t="str">
        <f t="shared" si="2"/>
        <v/>
      </c>
    </row>
    <row r="139" spans="9:9" x14ac:dyDescent="0.3">
      <c r="I139" s="7" t="str">
        <f t="shared" si="2"/>
        <v/>
      </c>
    </row>
    <row r="140" spans="9:9" x14ac:dyDescent="0.3">
      <c r="I140" s="7" t="str">
        <f t="shared" si="2"/>
        <v/>
      </c>
    </row>
    <row r="141" spans="9:9" x14ac:dyDescent="0.3">
      <c r="I141" s="7" t="str">
        <f t="shared" si="2"/>
        <v/>
      </c>
    </row>
    <row r="142" spans="9:9" x14ac:dyDescent="0.3">
      <c r="I142" s="7" t="str">
        <f t="shared" si="2"/>
        <v/>
      </c>
    </row>
    <row r="143" spans="9:9" x14ac:dyDescent="0.3">
      <c r="I143" s="7" t="str">
        <f t="shared" si="2"/>
        <v/>
      </c>
    </row>
    <row r="144" spans="9:9" x14ac:dyDescent="0.3">
      <c r="I144" s="7" t="str">
        <f t="shared" si="2"/>
        <v/>
      </c>
    </row>
    <row r="145" spans="9:9" x14ac:dyDescent="0.3">
      <c r="I145" s="7" t="str">
        <f t="shared" si="2"/>
        <v/>
      </c>
    </row>
    <row r="146" spans="9:9" x14ac:dyDescent="0.3">
      <c r="I146" s="7" t="str">
        <f t="shared" si="2"/>
        <v/>
      </c>
    </row>
    <row r="147" spans="9:9" x14ac:dyDescent="0.3">
      <c r="I147" s="7" t="str">
        <f t="shared" si="2"/>
        <v/>
      </c>
    </row>
    <row r="148" spans="9:9" x14ac:dyDescent="0.3">
      <c r="I148" s="7" t="str">
        <f t="shared" si="2"/>
        <v/>
      </c>
    </row>
    <row r="149" spans="9:9" x14ac:dyDescent="0.3">
      <c r="I149" s="7" t="str">
        <f t="shared" si="2"/>
        <v/>
      </c>
    </row>
    <row r="150" spans="9:9" x14ac:dyDescent="0.3">
      <c r="I150" s="7" t="str">
        <f t="shared" si="2"/>
        <v/>
      </c>
    </row>
    <row r="151" spans="9:9" x14ac:dyDescent="0.3">
      <c r="I151" s="7" t="str">
        <f t="shared" si="2"/>
        <v/>
      </c>
    </row>
    <row r="152" spans="9:9" x14ac:dyDescent="0.3">
      <c r="I152" s="7" t="str">
        <f t="shared" si="2"/>
        <v/>
      </c>
    </row>
    <row r="153" spans="9:9" x14ac:dyDescent="0.3">
      <c r="I153" s="7" t="str">
        <f t="shared" si="2"/>
        <v/>
      </c>
    </row>
    <row r="154" spans="9:9" x14ac:dyDescent="0.3">
      <c r="I154" s="7" t="str">
        <f t="shared" si="2"/>
        <v/>
      </c>
    </row>
    <row r="155" spans="9:9" x14ac:dyDescent="0.3">
      <c r="I155" s="7" t="str">
        <f t="shared" si="2"/>
        <v/>
      </c>
    </row>
    <row r="156" spans="9:9" x14ac:dyDescent="0.3">
      <c r="I156" s="7" t="str">
        <f t="shared" si="2"/>
        <v/>
      </c>
    </row>
    <row r="157" spans="9:9" x14ac:dyDescent="0.3">
      <c r="I157" s="7" t="str">
        <f t="shared" si="2"/>
        <v/>
      </c>
    </row>
    <row r="158" spans="9:9" x14ac:dyDescent="0.3">
      <c r="I158" s="7" t="str">
        <f t="shared" si="2"/>
        <v/>
      </c>
    </row>
    <row r="159" spans="9:9" x14ac:dyDescent="0.3">
      <c r="I159" s="7" t="str">
        <f t="shared" si="2"/>
        <v/>
      </c>
    </row>
    <row r="160" spans="9:9" x14ac:dyDescent="0.3">
      <c r="I160" s="7" t="str">
        <f t="shared" si="2"/>
        <v/>
      </c>
    </row>
    <row r="161" spans="9:9" x14ac:dyDescent="0.3">
      <c r="I161" s="7" t="str">
        <f t="shared" si="2"/>
        <v/>
      </c>
    </row>
    <row r="162" spans="9:9" x14ac:dyDescent="0.3">
      <c r="I162" s="7" t="str">
        <f t="shared" si="2"/>
        <v/>
      </c>
    </row>
    <row r="163" spans="9:9" x14ac:dyDescent="0.3">
      <c r="I163" s="7" t="str">
        <f t="shared" si="2"/>
        <v/>
      </c>
    </row>
    <row r="164" spans="9:9" x14ac:dyDescent="0.3">
      <c r="I164" s="7" t="str">
        <f t="shared" si="2"/>
        <v/>
      </c>
    </row>
    <row r="165" spans="9:9" x14ac:dyDescent="0.3">
      <c r="I165" s="7" t="str">
        <f t="shared" si="2"/>
        <v/>
      </c>
    </row>
    <row r="166" spans="9:9" x14ac:dyDescent="0.3">
      <c r="I166" s="7" t="str">
        <f t="shared" si="2"/>
        <v/>
      </c>
    </row>
    <row r="167" spans="9:9" x14ac:dyDescent="0.3">
      <c r="I167" s="7" t="str">
        <f t="shared" si="2"/>
        <v/>
      </c>
    </row>
    <row r="168" spans="9:9" x14ac:dyDescent="0.3">
      <c r="I168" s="7" t="str">
        <f t="shared" si="2"/>
        <v/>
      </c>
    </row>
    <row r="169" spans="9:9" x14ac:dyDescent="0.3">
      <c r="I169" s="7" t="str">
        <f t="shared" si="2"/>
        <v/>
      </c>
    </row>
    <row r="170" spans="9:9" x14ac:dyDescent="0.3">
      <c r="I170" s="7" t="str">
        <f t="shared" si="2"/>
        <v/>
      </c>
    </row>
    <row r="171" spans="9:9" x14ac:dyDescent="0.3">
      <c r="I171" s="7" t="str">
        <f t="shared" si="2"/>
        <v/>
      </c>
    </row>
    <row r="172" spans="9:9" x14ac:dyDescent="0.3">
      <c r="I172" s="7" t="str">
        <f t="shared" si="2"/>
        <v/>
      </c>
    </row>
    <row r="173" spans="9:9" x14ac:dyDescent="0.3">
      <c r="I173" s="7" t="str">
        <f t="shared" si="2"/>
        <v/>
      </c>
    </row>
    <row r="174" spans="9:9" x14ac:dyDescent="0.3">
      <c r="I174" s="7" t="str">
        <f t="shared" si="2"/>
        <v/>
      </c>
    </row>
    <row r="175" spans="9:9" x14ac:dyDescent="0.3">
      <c r="I175" s="7" t="str">
        <f t="shared" si="2"/>
        <v/>
      </c>
    </row>
    <row r="176" spans="9:9" x14ac:dyDescent="0.3">
      <c r="I176" s="7" t="str">
        <f t="shared" si="2"/>
        <v/>
      </c>
    </row>
    <row r="177" spans="9:9" x14ac:dyDescent="0.3">
      <c r="I177" s="7" t="str">
        <f t="shared" si="2"/>
        <v/>
      </c>
    </row>
    <row r="178" spans="9:9" x14ac:dyDescent="0.3">
      <c r="I178" s="7" t="str">
        <f t="shared" si="2"/>
        <v/>
      </c>
    </row>
    <row r="179" spans="9:9" x14ac:dyDescent="0.3">
      <c r="I179" s="7" t="str">
        <f t="shared" si="2"/>
        <v/>
      </c>
    </row>
    <row r="180" spans="9:9" x14ac:dyDescent="0.3">
      <c r="I180" s="7" t="str">
        <f t="shared" si="2"/>
        <v/>
      </c>
    </row>
    <row r="181" spans="9:9" x14ac:dyDescent="0.3">
      <c r="I181" s="7" t="str">
        <f t="shared" si="2"/>
        <v/>
      </c>
    </row>
    <row r="182" spans="9:9" x14ac:dyDescent="0.3">
      <c r="I182" s="7" t="str">
        <f t="shared" si="2"/>
        <v/>
      </c>
    </row>
    <row r="183" spans="9:9" x14ac:dyDescent="0.3">
      <c r="I183" s="7" t="str">
        <f t="shared" si="2"/>
        <v/>
      </c>
    </row>
    <row r="184" spans="9:9" x14ac:dyDescent="0.3">
      <c r="I184" s="7" t="str">
        <f t="shared" si="2"/>
        <v/>
      </c>
    </row>
    <row r="185" spans="9:9" x14ac:dyDescent="0.3">
      <c r="I185" s="7" t="str">
        <f t="shared" si="2"/>
        <v/>
      </c>
    </row>
    <row r="186" spans="9:9" x14ac:dyDescent="0.3">
      <c r="I186" s="7" t="str">
        <f t="shared" si="2"/>
        <v/>
      </c>
    </row>
    <row r="187" spans="9:9" x14ac:dyDescent="0.3">
      <c r="I187" s="7" t="str">
        <f t="shared" si="2"/>
        <v/>
      </c>
    </row>
    <row r="188" spans="9:9" x14ac:dyDescent="0.3">
      <c r="I188" s="7" t="str">
        <f t="shared" si="2"/>
        <v/>
      </c>
    </row>
    <row r="189" spans="9:9" x14ac:dyDescent="0.3">
      <c r="I189" s="7" t="str">
        <f t="shared" si="2"/>
        <v/>
      </c>
    </row>
    <row r="190" spans="9:9" x14ac:dyDescent="0.3">
      <c r="I190" s="7" t="str">
        <f t="shared" si="2"/>
        <v/>
      </c>
    </row>
    <row r="191" spans="9:9" x14ac:dyDescent="0.3">
      <c r="I191" s="7" t="str">
        <f t="shared" si="2"/>
        <v/>
      </c>
    </row>
    <row r="192" spans="9:9" x14ac:dyDescent="0.3">
      <c r="I192" s="7" t="str">
        <f t="shared" si="2"/>
        <v/>
      </c>
    </row>
    <row r="193" spans="9:9" x14ac:dyDescent="0.3">
      <c r="I193" s="7" t="str">
        <f t="shared" si="2"/>
        <v/>
      </c>
    </row>
    <row r="194" spans="9:9" x14ac:dyDescent="0.3">
      <c r="I194" s="7" t="str">
        <f t="shared" si="2"/>
        <v/>
      </c>
    </row>
    <row r="195" spans="9:9" x14ac:dyDescent="0.3">
      <c r="I195" s="7" t="str">
        <f t="shared" ref="I195:I200" si="3">IF(ISBLANK($B195),"",HYPERLINK($B195,"▶"))</f>
        <v/>
      </c>
    </row>
    <row r="196" spans="9:9" x14ac:dyDescent="0.3">
      <c r="I196" s="7" t="str">
        <f t="shared" si="3"/>
        <v/>
      </c>
    </row>
    <row r="197" spans="9:9" x14ac:dyDescent="0.3">
      <c r="I197" s="7" t="str">
        <f t="shared" si="3"/>
        <v/>
      </c>
    </row>
    <row r="198" spans="9:9" x14ac:dyDescent="0.3">
      <c r="I198" s="7" t="str">
        <f t="shared" si="3"/>
        <v/>
      </c>
    </row>
    <row r="199" spans="9:9" x14ac:dyDescent="0.3">
      <c r="I199" s="7" t="str">
        <f t="shared" si="3"/>
        <v/>
      </c>
    </row>
    <row r="200" spans="9:9" x14ac:dyDescent="0.3">
      <c r="I200" s="7" t="str">
        <f t="shared" si="3"/>
        <v/>
      </c>
    </row>
  </sheetData>
  <phoneticPr fontId="1" type="noConversion"/>
  <conditionalFormatting sqref="C2:C200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02C90-702A-40E3-8EA5-1027C0AA17D0}">
  <dimension ref="A1:F4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" sqref="F1"/>
    </sheetView>
  </sheetViews>
  <sheetFormatPr defaultRowHeight="16.5" x14ac:dyDescent="0.3"/>
  <cols>
    <col min="1" max="1" width="41.5" style="17" customWidth="1"/>
    <col min="2" max="2" width="0.875" style="23" customWidth="1"/>
    <col min="3" max="3" width="67.25" style="17" customWidth="1"/>
    <col min="4" max="4" width="17.25" style="16" customWidth="1"/>
    <col min="5" max="5" width="17.25" customWidth="1"/>
    <col min="6" max="6" width="9" style="6"/>
  </cols>
  <sheetData>
    <row r="1" spans="1:6" s="14" customFormat="1" ht="17.25" thickBot="1" x14ac:dyDescent="0.35">
      <c r="A1" s="15" t="s">
        <v>26</v>
      </c>
      <c r="B1" s="21" t="s">
        <v>5</v>
      </c>
      <c r="C1" s="15" t="s">
        <v>40</v>
      </c>
      <c r="D1" s="15" t="s">
        <v>41</v>
      </c>
      <c r="E1" s="13" t="s">
        <v>42</v>
      </c>
      <c r="F1" s="13" t="s">
        <v>39</v>
      </c>
    </row>
    <row r="2" spans="1:6" ht="50.25" thickTop="1" x14ac:dyDescent="0.3">
      <c r="A2" s="17" t="s">
        <v>83</v>
      </c>
      <c r="B2" s="26" t="s">
        <v>84</v>
      </c>
      <c r="C2" s="17" t="s">
        <v>85</v>
      </c>
      <c r="D2" s="16" t="s">
        <v>86</v>
      </c>
      <c r="E2" s="12">
        <v>45690.785509259258</v>
      </c>
      <c r="F2" s="7" t="str">
        <f>IF(ISBLANK($B2),"",HYPERLINK($B2,"▶"))</f>
        <v>▶</v>
      </c>
    </row>
    <row r="3" spans="1:6" ht="33" x14ac:dyDescent="0.3">
      <c r="A3" s="17" t="s">
        <v>87</v>
      </c>
      <c r="B3" s="23" t="s">
        <v>88</v>
      </c>
      <c r="C3" s="17" t="s">
        <v>89</v>
      </c>
      <c r="D3" s="16" t="s">
        <v>90</v>
      </c>
      <c r="E3" s="12">
        <v>45690.775775462964</v>
      </c>
      <c r="F3" s="7" t="str">
        <f t="shared" ref="F3:F66" si="0">IF(ISBLANK($B3),"",HYPERLINK($B3,"▶"))</f>
        <v>▶</v>
      </c>
    </row>
    <row r="4" spans="1:6" ht="33" x14ac:dyDescent="0.3">
      <c r="A4" s="17" t="s">
        <v>91</v>
      </c>
      <c r="B4" s="26" t="s">
        <v>92</v>
      </c>
      <c r="C4" s="17" t="s">
        <v>93</v>
      </c>
      <c r="D4" s="16" t="s">
        <v>94</v>
      </c>
      <c r="E4" s="12">
        <v>45690.765532407408</v>
      </c>
      <c r="F4" s="7" t="str">
        <f t="shared" si="0"/>
        <v>▶</v>
      </c>
    </row>
    <row r="5" spans="1:6" ht="33" x14ac:dyDescent="0.3">
      <c r="A5" s="18" t="s">
        <v>95</v>
      </c>
      <c r="B5" s="23" t="s">
        <v>96</v>
      </c>
      <c r="C5" s="17" t="s">
        <v>97</v>
      </c>
      <c r="D5" s="16" t="s">
        <v>94</v>
      </c>
      <c r="E5" s="12">
        <v>45690.765509259261</v>
      </c>
      <c r="F5" s="7" t="str">
        <f t="shared" si="0"/>
        <v>▶</v>
      </c>
    </row>
    <row r="6" spans="1:6" ht="33" x14ac:dyDescent="0.3">
      <c r="A6" s="17" t="s">
        <v>98</v>
      </c>
      <c r="B6" s="23" t="s">
        <v>99</v>
      </c>
      <c r="C6" s="17" t="s">
        <v>100</v>
      </c>
      <c r="D6" s="16" t="s">
        <v>94</v>
      </c>
      <c r="E6" s="12">
        <v>45690.765486111108</v>
      </c>
      <c r="F6" s="7" t="str">
        <f t="shared" si="0"/>
        <v>▶</v>
      </c>
    </row>
    <row r="7" spans="1:6" ht="33" x14ac:dyDescent="0.3">
      <c r="A7" s="17" t="s">
        <v>101</v>
      </c>
      <c r="B7" s="23" t="s">
        <v>102</v>
      </c>
      <c r="C7" s="17" t="s">
        <v>103</v>
      </c>
      <c r="D7" s="16" t="s">
        <v>94</v>
      </c>
      <c r="E7" s="12">
        <v>45690.762708333335</v>
      </c>
      <c r="F7" s="7" t="str">
        <f t="shared" si="0"/>
        <v>▶</v>
      </c>
    </row>
    <row r="8" spans="1:6" ht="33" x14ac:dyDescent="0.3">
      <c r="A8" s="17" t="s">
        <v>104</v>
      </c>
      <c r="B8" s="23" t="s">
        <v>105</v>
      </c>
      <c r="C8" s="17" t="s">
        <v>106</v>
      </c>
      <c r="D8" s="16" t="s">
        <v>107</v>
      </c>
      <c r="E8" s="12">
        <v>45690.762662037036</v>
      </c>
      <c r="F8" s="7" t="str">
        <f t="shared" si="0"/>
        <v>▶</v>
      </c>
    </row>
    <row r="9" spans="1:6" ht="33" x14ac:dyDescent="0.3">
      <c r="A9" s="18" t="s">
        <v>108</v>
      </c>
      <c r="B9" s="23" t="s">
        <v>109</v>
      </c>
      <c r="C9" s="17" t="s">
        <v>110</v>
      </c>
      <c r="D9" s="16" t="s">
        <v>94</v>
      </c>
      <c r="E9" s="12">
        <v>45690.762662037036</v>
      </c>
      <c r="F9" s="7" t="str">
        <f t="shared" si="0"/>
        <v>▶</v>
      </c>
    </row>
    <row r="10" spans="1:6" ht="33" x14ac:dyDescent="0.3">
      <c r="A10" s="18" t="s">
        <v>111</v>
      </c>
      <c r="B10" s="23" t="s">
        <v>112</v>
      </c>
      <c r="C10" s="17" t="s">
        <v>113</v>
      </c>
      <c r="D10" s="16" t="s">
        <v>107</v>
      </c>
      <c r="E10" s="12">
        <v>45690.761296296296</v>
      </c>
      <c r="F10" s="7" t="str">
        <f t="shared" si="0"/>
        <v>▶</v>
      </c>
    </row>
    <row r="11" spans="1:6" ht="33" x14ac:dyDescent="0.3">
      <c r="A11" s="18" t="s">
        <v>114</v>
      </c>
      <c r="B11" s="23" t="s">
        <v>115</v>
      </c>
      <c r="C11" s="17" t="s">
        <v>116</v>
      </c>
      <c r="D11" s="16" t="s">
        <v>107</v>
      </c>
      <c r="E11" s="12">
        <v>45690.761273148149</v>
      </c>
      <c r="F11" s="7" t="str">
        <f t="shared" si="0"/>
        <v>▶</v>
      </c>
    </row>
    <row r="12" spans="1:6" ht="33" x14ac:dyDescent="0.3">
      <c r="A12" s="18" t="s">
        <v>117</v>
      </c>
      <c r="B12" s="23" t="s">
        <v>118</v>
      </c>
      <c r="C12" s="17" t="s">
        <v>119</v>
      </c>
      <c r="D12" s="16" t="s">
        <v>94</v>
      </c>
      <c r="E12" s="12">
        <v>45690.755729166667</v>
      </c>
      <c r="F12" s="7" t="str">
        <f t="shared" si="0"/>
        <v>▶</v>
      </c>
    </row>
    <row r="13" spans="1:6" ht="33" x14ac:dyDescent="0.3">
      <c r="A13" s="17" t="s">
        <v>120</v>
      </c>
      <c r="B13" s="23" t="s">
        <v>121</v>
      </c>
      <c r="C13" s="17" t="s">
        <v>122</v>
      </c>
      <c r="D13" s="16" t="s">
        <v>123</v>
      </c>
      <c r="E13" s="12">
        <v>45690.755011574074</v>
      </c>
      <c r="F13" s="7" t="str">
        <f t="shared" si="0"/>
        <v>▶</v>
      </c>
    </row>
    <row r="14" spans="1:6" ht="33" x14ac:dyDescent="0.3">
      <c r="A14" s="18" t="s">
        <v>124</v>
      </c>
      <c r="B14" s="23" t="s">
        <v>125</v>
      </c>
      <c r="C14" s="17" t="s">
        <v>126</v>
      </c>
      <c r="D14" s="16" t="s">
        <v>123</v>
      </c>
      <c r="E14" s="12">
        <v>45690.754363425927</v>
      </c>
      <c r="F14" s="7" t="str">
        <f t="shared" si="0"/>
        <v>▶</v>
      </c>
    </row>
    <row r="15" spans="1:6" ht="33" x14ac:dyDescent="0.3">
      <c r="A15" s="18" t="s">
        <v>127</v>
      </c>
      <c r="B15" s="23" t="s">
        <v>128</v>
      </c>
      <c r="C15" s="17" t="s">
        <v>129</v>
      </c>
      <c r="D15" s="16" t="s">
        <v>107</v>
      </c>
      <c r="E15" s="12">
        <v>45690.753622685188</v>
      </c>
      <c r="F15" s="7" t="str">
        <f t="shared" si="0"/>
        <v>▶</v>
      </c>
    </row>
    <row r="16" spans="1:6" ht="33" x14ac:dyDescent="0.3">
      <c r="A16" s="18" t="s">
        <v>130</v>
      </c>
      <c r="B16" s="23" t="s">
        <v>131</v>
      </c>
      <c r="C16" s="17" t="s">
        <v>132</v>
      </c>
      <c r="D16" s="16" t="s">
        <v>123</v>
      </c>
      <c r="E16" s="12">
        <v>45690.752245370371</v>
      </c>
      <c r="F16" s="7" t="str">
        <f t="shared" si="0"/>
        <v>▶</v>
      </c>
    </row>
    <row r="17" spans="1:6" ht="33" x14ac:dyDescent="0.3">
      <c r="A17" s="17" t="s">
        <v>133</v>
      </c>
      <c r="B17" s="23" t="s">
        <v>134</v>
      </c>
      <c r="C17" s="17" t="s">
        <v>135</v>
      </c>
      <c r="D17" s="16" t="s">
        <v>123</v>
      </c>
      <c r="E17" s="12">
        <v>45690.751516203702</v>
      </c>
      <c r="F17" s="7" t="str">
        <f t="shared" si="0"/>
        <v>▶</v>
      </c>
    </row>
    <row r="18" spans="1:6" ht="33" x14ac:dyDescent="0.3">
      <c r="A18" s="17" t="s">
        <v>136</v>
      </c>
      <c r="B18" s="23" t="s">
        <v>137</v>
      </c>
      <c r="C18" s="17" t="s">
        <v>138</v>
      </c>
      <c r="D18" s="16" t="s">
        <v>90</v>
      </c>
      <c r="E18" s="12">
        <v>45690.750092592592</v>
      </c>
      <c r="F18" s="7" t="str">
        <f t="shared" si="0"/>
        <v>▶</v>
      </c>
    </row>
    <row r="19" spans="1:6" ht="33" x14ac:dyDescent="0.3">
      <c r="A19" s="18" t="s">
        <v>139</v>
      </c>
      <c r="B19" s="23" t="s">
        <v>140</v>
      </c>
      <c r="C19" s="17" t="s">
        <v>141</v>
      </c>
      <c r="D19" s="16" t="s">
        <v>123</v>
      </c>
      <c r="E19" s="12">
        <v>45690.748784722222</v>
      </c>
      <c r="F19" s="7" t="str">
        <f t="shared" si="0"/>
        <v>▶</v>
      </c>
    </row>
    <row r="20" spans="1:6" ht="33" x14ac:dyDescent="0.3">
      <c r="A20" s="18" t="s">
        <v>142</v>
      </c>
      <c r="B20" s="23" t="s">
        <v>143</v>
      </c>
      <c r="C20" s="17" t="s">
        <v>144</v>
      </c>
      <c r="D20" s="16" t="s">
        <v>123</v>
      </c>
      <c r="E20" s="12">
        <v>45690.748101851852</v>
      </c>
      <c r="F20" s="7" t="str">
        <f t="shared" si="0"/>
        <v>▶</v>
      </c>
    </row>
    <row r="21" spans="1:6" ht="33" x14ac:dyDescent="0.3">
      <c r="A21" s="17" t="s">
        <v>145</v>
      </c>
      <c r="B21" s="23" t="s">
        <v>146</v>
      </c>
      <c r="C21" s="17" t="s">
        <v>147</v>
      </c>
      <c r="D21" s="16" t="s">
        <v>148</v>
      </c>
      <c r="E21" s="12">
        <v>45690.737581018519</v>
      </c>
      <c r="F21" s="7" t="str">
        <f t="shared" si="0"/>
        <v>▶</v>
      </c>
    </row>
    <row r="22" spans="1:6" ht="33" x14ac:dyDescent="0.3">
      <c r="A22" s="17" t="s">
        <v>149</v>
      </c>
      <c r="B22" s="23" t="s">
        <v>150</v>
      </c>
      <c r="C22" s="17" t="s">
        <v>151</v>
      </c>
      <c r="D22" s="16" t="s">
        <v>86</v>
      </c>
      <c r="E22" s="12">
        <v>45690.734965277778</v>
      </c>
      <c r="F22" s="7" t="str">
        <f t="shared" si="0"/>
        <v>▶</v>
      </c>
    </row>
    <row r="23" spans="1:6" ht="33" x14ac:dyDescent="0.3">
      <c r="A23" s="17" t="s">
        <v>152</v>
      </c>
      <c r="B23" s="23" t="s">
        <v>153</v>
      </c>
      <c r="C23" s="17" t="s">
        <v>154</v>
      </c>
      <c r="D23" s="16" t="s">
        <v>86</v>
      </c>
      <c r="E23" s="12">
        <v>45690.734907407408</v>
      </c>
      <c r="F23" s="7" t="str">
        <f t="shared" si="0"/>
        <v>▶</v>
      </c>
    </row>
    <row r="24" spans="1:6" ht="33" x14ac:dyDescent="0.3">
      <c r="A24" s="18" t="s">
        <v>155</v>
      </c>
      <c r="B24" s="23" t="s">
        <v>156</v>
      </c>
      <c r="C24" s="17" t="s">
        <v>157</v>
      </c>
      <c r="D24" s="16" t="s">
        <v>90</v>
      </c>
      <c r="E24" s="12">
        <v>45690.732766203706</v>
      </c>
      <c r="F24" s="7" t="str">
        <f t="shared" si="0"/>
        <v>▶</v>
      </c>
    </row>
    <row r="25" spans="1:6" ht="33" x14ac:dyDescent="0.3">
      <c r="A25" s="17" t="s">
        <v>158</v>
      </c>
      <c r="B25" s="23" t="s">
        <v>159</v>
      </c>
      <c r="C25" s="17" t="s">
        <v>160</v>
      </c>
      <c r="D25" s="16" t="s">
        <v>86</v>
      </c>
      <c r="E25" s="12">
        <v>45690.73</v>
      </c>
      <c r="F25" s="7" t="str">
        <f t="shared" si="0"/>
        <v>▶</v>
      </c>
    </row>
    <row r="26" spans="1:6" ht="33" x14ac:dyDescent="0.3">
      <c r="A26" s="17" t="s">
        <v>161</v>
      </c>
      <c r="B26" s="23" t="s">
        <v>162</v>
      </c>
      <c r="C26" s="17" t="s">
        <v>163</v>
      </c>
      <c r="D26" s="16" t="s">
        <v>86</v>
      </c>
      <c r="E26" s="12">
        <v>45690.72997685185</v>
      </c>
      <c r="F26" s="7" t="str">
        <f t="shared" si="0"/>
        <v>▶</v>
      </c>
    </row>
    <row r="27" spans="1:6" ht="33" x14ac:dyDescent="0.3">
      <c r="A27" s="17" t="s">
        <v>164</v>
      </c>
      <c r="B27" s="23" t="s">
        <v>165</v>
      </c>
      <c r="C27" s="17" t="s">
        <v>166</v>
      </c>
      <c r="D27" s="16" t="s">
        <v>86</v>
      </c>
      <c r="E27" s="12">
        <v>45690.713993055557</v>
      </c>
      <c r="F27" s="7" t="str">
        <f t="shared" si="0"/>
        <v>▶</v>
      </c>
    </row>
    <row r="28" spans="1:6" ht="33" x14ac:dyDescent="0.3">
      <c r="A28" s="17" t="s">
        <v>167</v>
      </c>
      <c r="B28" s="23" t="s">
        <v>168</v>
      </c>
      <c r="C28" s="17" t="s">
        <v>169</v>
      </c>
      <c r="D28" s="16" t="s">
        <v>170</v>
      </c>
      <c r="E28" s="12">
        <v>45690.708333333336</v>
      </c>
      <c r="F28" s="7" t="str">
        <f t="shared" si="0"/>
        <v>▶</v>
      </c>
    </row>
    <row r="29" spans="1:6" ht="33" x14ac:dyDescent="0.3">
      <c r="A29" s="17" t="s">
        <v>171</v>
      </c>
      <c r="B29" s="23" t="s">
        <v>172</v>
      </c>
      <c r="C29" s="17" t="s">
        <v>173</v>
      </c>
      <c r="D29" s="16" t="s">
        <v>123</v>
      </c>
      <c r="E29" s="12">
        <v>45690.693206018521</v>
      </c>
      <c r="F29" s="7" t="str">
        <f t="shared" si="0"/>
        <v>▶</v>
      </c>
    </row>
    <row r="30" spans="1:6" ht="33" x14ac:dyDescent="0.3">
      <c r="A30" s="17" t="s">
        <v>174</v>
      </c>
      <c r="B30" s="23" t="s">
        <v>175</v>
      </c>
      <c r="C30" s="17" t="s">
        <v>176</v>
      </c>
      <c r="D30" s="16" t="s">
        <v>123</v>
      </c>
      <c r="E30" s="12">
        <v>45690.693171296298</v>
      </c>
      <c r="F30" s="7" t="str">
        <f t="shared" si="0"/>
        <v>▶</v>
      </c>
    </row>
    <row r="31" spans="1:6" ht="33" x14ac:dyDescent="0.3">
      <c r="A31" s="18" t="s">
        <v>177</v>
      </c>
      <c r="B31" s="23" t="s">
        <v>178</v>
      </c>
      <c r="C31" s="17" t="s">
        <v>179</v>
      </c>
      <c r="D31" s="16" t="s">
        <v>123</v>
      </c>
      <c r="E31" s="12">
        <v>45690.682106481479</v>
      </c>
      <c r="F31" s="7" t="str">
        <f t="shared" si="0"/>
        <v>▶</v>
      </c>
    </row>
    <row r="32" spans="1:6" ht="33" x14ac:dyDescent="0.3">
      <c r="A32" s="17" t="s">
        <v>180</v>
      </c>
      <c r="B32" s="23" t="s">
        <v>181</v>
      </c>
      <c r="C32" s="17" t="s">
        <v>182</v>
      </c>
      <c r="D32" s="16" t="s">
        <v>94</v>
      </c>
      <c r="E32" s="12">
        <v>45690.663321759261</v>
      </c>
      <c r="F32" s="7" t="str">
        <f t="shared" si="0"/>
        <v>▶</v>
      </c>
    </row>
    <row r="33" spans="1:6" ht="33" x14ac:dyDescent="0.3">
      <c r="A33" s="17" t="s">
        <v>183</v>
      </c>
      <c r="B33" s="23" t="s">
        <v>184</v>
      </c>
      <c r="C33" s="17" t="s">
        <v>185</v>
      </c>
      <c r="D33" s="16" t="s">
        <v>107</v>
      </c>
      <c r="E33" s="12">
        <v>45690.659918981481</v>
      </c>
      <c r="F33" s="7" t="str">
        <f t="shared" si="0"/>
        <v>▶</v>
      </c>
    </row>
    <row r="34" spans="1:6" ht="33" x14ac:dyDescent="0.3">
      <c r="A34" s="17" t="s">
        <v>186</v>
      </c>
      <c r="B34" s="23" t="s">
        <v>187</v>
      </c>
      <c r="C34" s="17" t="s">
        <v>188</v>
      </c>
      <c r="D34" s="16" t="s">
        <v>148</v>
      </c>
      <c r="E34" s="12">
        <v>45690.659884259258</v>
      </c>
      <c r="F34" s="7" t="str">
        <f t="shared" si="0"/>
        <v>▶</v>
      </c>
    </row>
    <row r="35" spans="1:6" ht="33" x14ac:dyDescent="0.3">
      <c r="A35" s="17" t="s">
        <v>189</v>
      </c>
      <c r="B35" s="23" t="s">
        <v>190</v>
      </c>
      <c r="C35" s="17" t="s">
        <v>191</v>
      </c>
      <c r="D35" s="16" t="s">
        <v>148</v>
      </c>
      <c r="E35" s="12">
        <v>45690.651469907411</v>
      </c>
      <c r="F35" s="7" t="str">
        <f t="shared" si="0"/>
        <v>▶</v>
      </c>
    </row>
    <row r="36" spans="1:6" ht="33" x14ac:dyDescent="0.3">
      <c r="A36" s="17" t="s">
        <v>192</v>
      </c>
      <c r="B36" s="23" t="s">
        <v>193</v>
      </c>
      <c r="C36" s="17" t="s">
        <v>194</v>
      </c>
      <c r="D36" s="16" t="s">
        <v>123</v>
      </c>
      <c r="E36" s="12">
        <v>45690.650173611109</v>
      </c>
      <c r="F36" s="7" t="str">
        <f t="shared" si="0"/>
        <v>▶</v>
      </c>
    </row>
    <row r="37" spans="1:6" ht="33" x14ac:dyDescent="0.3">
      <c r="A37" s="17" t="s">
        <v>195</v>
      </c>
      <c r="B37" s="23" t="s">
        <v>196</v>
      </c>
      <c r="C37" s="17" t="s">
        <v>197</v>
      </c>
      <c r="D37" s="16" t="s">
        <v>198</v>
      </c>
      <c r="E37" s="12">
        <v>45690.645925925928</v>
      </c>
      <c r="F37" s="7" t="str">
        <f t="shared" si="0"/>
        <v>▶</v>
      </c>
    </row>
    <row r="38" spans="1:6" ht="33" x14ac:dyDescent="0.3">
      <c r="A38" s="17" t="s">
        <v>199</v>
      </c>
      <c r="B38" s="23" t="s">
        <v>200</v>
      </c>
      <c r="C38" s="17" t="s">
        <v>201</v>
      </c>
      <c r="D38" s="16" t="s">
        <v>202</v>
      </c>
      <c r="E38" s="12">
        <v>45690.636111111111</v>
      </c>
      <c r="F38" s="7" t="str">
        <f t="shared" si="0"/>
        <v>▶</v>
      </c>
    </row>
    <row r="39" spans="1:6" ht="33" x14ac:dyDescent="0.3">
      <c r="A39" s="17" t="s">
        <v>203</v>
      </c>
      <c r="B39" s="23" t="s">
        <v>204</v>
      </c>
      <c r="C39" s="17" t="s">
        <v>205</v>
      </c>
      <c r="D39" s="16" t="s">
        <v>206</v>
      </c>
      <c r="E39" s="12">
        <v>45690.624224537038</v>
      </c>
      <c r="F39" s="7" t="str">
        <f t="shared" si="0"/>
        <v>▶</v>
      </c>
    </row>
    <row r="40" spans="1:6" ht="33" x14ac:dyDescent="0.3">
      <c r="A40" s="17" t="s">
        <v>207</v>
      </c>
      <c r="B40" s="23" t="s">
        <v>208</v>
      </c>
      <c r="C40" s="17" t="s">
        <v>110</v>
      </c>
      <c r="D40" s="16" t="s">
        <v>94</v>
      </c>
      <c r="E40" s="12">
        <v>45690.616805555554</v>
      </c>
      <c r="F40" s="7" t="str">
        <f t="shared" si="0"/>
        <v>▶</v>
      </c>
    </row>
    <row r="41" spans="1:6" ht="33" x14ac:dyDescent="0.3">
      <c r="A41" s="17" t="s">
        <v>209</v>
      </c>
      <c r="B41" s="23" t="s">
        <v>210</v>
      </c>
      <c r="C41" s="17" t="s">
        <v>211</v>
      </c>
      <c r="D41" s="16" t="s">
        <v>212</v>
      </c>
      <c r="E41" s="12">
        <v>45690.614664351851</v>
      </c>
      <c r="F41" s="7" t="str">
        <f t="shared" si="0"/>
        <v>▶</v>
      </c>
    </row>
    <row r="42" spans="1:6" ht="33" x14ac:dyDescent="0.3">
      <c r="A42" s="17" t="s">
        <v>213</v>
      </c>
      <c r="B42" s="23" t="s">
        <v>214</v>
      </c>
      <c r="C42" s="17" t="s">
        <v>215</v>
      </c>
      <c r="D42" s="16" t="s">
        <v>94</v>
      </c>
      <c r="E42" s="12">
        <v>45690.609872685185</v>
      </c>
      <c r="F42" s="7" t="str">
        <f t="shared" si="0"/>
        <v>▶</v>
      </c>
    </row>
    <row r="43" spans="1:6" ht="33" x14ac:dyDescent="0.3">
      <c r="A43" s="17" t="s">
        <v>216</v>
      </c>
      <c r="B43" s="23" t="s">
        <v>217</v>
      </c>
      <c r="C43" s="17" t="s">
        <v>103</v>
      </c>
      <c r="D43" s="16" t="s">
        <v>94</v>
      </c>
      <c r="E43" s="12">
        <v>45690.609849537039</v>
      </c>
      <c r="F43" s="7" t="str">
        <f t="shared" si="0"/>
        <v>▶</v>
      </c>
    </row>
    <row r="44" spans="1:6" ht="33" x14ac:dyDescent="0.3">
      <c r="A44" s="17" t="s">
        <v>218</v>
      </c>
      <c r="B44" s="23" t="s">
        <v>219</v>
      </c>
      <c r="C44" s="17" t="s">
        <v>220</v>
      </c>
      <c r="D44" s="16" t="s">
        <v>86</v>
      </c>
      <c r="E44" s="12">
        <v>45690.607719907406</v>
      </c>
      <c r="F44" s="7" t="str">
        <f t="shared" si="0"/>
        <v>▶</v>
      </c>
    </row>
    <row r="45" spans="1:6" ht="33" x14ac:dyDescent="0.3">
      <c r="A45" s="17" t="s">
        <v>221</v>
      </c>
      <c r="B45" s="23" t="s">
        <v>222</v>
      </c>
      <c r="C45" s="17" t="s">
        <v>223</v>
      </c>
      <c r="D45" s="16" t="s">
        <v>94</v>
      </c>
      <c r="E45" s="12">
        <v>45690.60297453704</v>
      </c>
      <c r="F45" s="7" t="str">
        <f t="shared" si="0"/>
        <v>▶</v>
      </c>
    </row>
    <row r="46" spans="1:6" ht="33" x14ac:dyDescent="0.3">
      <c r="A46" s="17" t="s">
        <v>224</v>
      </c>
      <c r="B46" s="23" t="s">
        <v>225</v>
      </c>
      <c r="C46" s="17" t="s">
        <v>226</v>
      </c>
      <c r="D46" s="16" t="s">
        <v>86</v>
      </c>
      <c r="E46" s="12">
        <v>45690.600127314814</v>
      </c>
      <c r="F46" s="7" t="str">
        <f t="shared" si="0"/>
        <v>▶</v>
      </c>
    </row>
    <row r="47" spans="1:6" ht="33" x14ac:dyDescent="0.3">
      <c r="A47" s="17" t="s">
        <v>227</v>
      </c>
      <c r="B47" s="23" t="s">
        <v>228</v>
      </c>
      <c r="C47" s="17" t="s">
        <v>229</v>
      </c>
      <c r="D47" s="16" t="s">
        <v>230</v>
      </c>
      <c r="E47" s="12">
        <v>45690.591956018521</v>
      </c>
      <c r="F47" s="7" t="str">
        <f t="shared" si="0"/>
        <v>▶</v>
      </c>
    </row>
    <row r="48" spans="1:6" ht="33" x14ac:dyDescent="0.3">
      <c r="A48" s="17" t="s">
        <v>231</v>
      </c>
      <c r="B48" s="23" t="s">
        <v>232</v>
      </c>
      <c r="C48" s="17" t="s">
        <v>233</v>
      </c>
      <c r="D48" s="16" t="s">
        <v>86</v>
      </c>
      <c r="E48" s="12">
        <v>45690.591805555552</v>
      </c>
      <c r="F48" s="7" t="str">
        <f t="shared" si="0"/>
        <v>▶</v>
      </c>
    </row>
    <row r="49" spans="1:6" ht="33" x14ac:dyDescent="0.3">
      <c r="A49" s="17" t="s">
        <v>234</v>
      </c>
      <c r="B49" s="23" t="s">
        <v>235</v>
      </c>
      <c r="C49" s="17" t="s">
        <v>236</v>
      </c>
      <c r="D49" s="16" t="s">
        <v>237</v>
      </c>
      <c r="E49" s="12">
        <v>45690.583333333336</v>
      </c>
      <c r="F49" s="7" t="str">
        <f t="shared" si="0"/>
        <v>▶</v>
      </c>
    </row>
    <row r="50" spans="1:6" ht="33" x14ac:dyDescent="0.3">
      <c r="A50" s="17" t="s">
        <v>238</v>
      </c>
      <c r="B50" s="23" t="s">
        <v>239</v>
      </c>
      <c r="C50" s="17" t="s">
        <v>240</v>
      </c>
      <c r="D50" s="16" t="s">
        <v>237</v>
      </c>
      <c r="E50" s="12">
        <v>45690.583333333336</v>
      </c>
      <c r="F50" s="7" t="str">
        <f t="shared" si="0"/>
        <v>▶</v>
      </c>
    </row>
    <row r="51" spans="1:6" ht="33" x14ac:dyDescent="0.3">
      <c r="A51" s="17" t="s">
        <v>241</v>
      </c>
      <c r="B51" s="23" t="s">
        <v>242</v>
      </c>
      <c r="C51" s="17" t="s">
        <v>243</v>
      </c>
      <c r="D51" s="16" t="s">
        <v>202</v>
      </c>
      <c r="E51" s="12">
        <v>45690.573750000003</v>
      </c>
      <c r="F51" s="7" t="str">
        <f t="shared" si="0"/>
        <v>▶</v>
      </c>
    </row>
    <row r="52" spans="1:6" ht="33" x14ac:dyDescent="0.3">
      <c r="A52" s="17" t="s">
        <v>244</v>
      </c>
      <c r="B52" s="23" t="s">
        <v>245</v>
      </c>
      <c r="C52" s="17" t="s">
        <v>246</v>
      </c>
      <c r="D52" s="16" t="s">
        <v>90</v>
      </c>
      <c r="E52" s="12">
        <v>45690.568206018521</v>
      </c>
      <c r="F52" s="7" t="str">
        <f t="shared" si="0"/>
        <v>▶</v>
      </c>
    </row>
    <row r="53" spans="1:6" ht="33" x14ac:dyDescent="0.3">
      <c r="A53" s="18" t="s">
        <v>247</v>
      </c>
      <c r="B53" s="23" t="s">
        <v>248</v>
      </c>
      <c r="C53" s="17" t="s">
        <v>249</v>
      </c>
      <c r="D53" s="16" t="s">
        <v>94</v>
      </c>
      <c r="E53" s="12">
        <v>45690.565462962964</v>
      </c>
      <c r="F53" s="7" t="str">
        <f t="shared" si="0"/>
        <v>▶</v>
      </c>
    </row>
    <row r="54" spans="1:6" ht="33" x14ac:dyDescent="0.3">
      <c r="A54" s="17" t="s">
        <v>250</v>
      </c>
      <c r="B54" s="23" t="s">
        <v>251</v>
      </c>
      <c r="C54" s="17" t="s">
        <v>252</v>
      </c>
      <c r="D54" s="16" t="s">
        <v>90</v>
      </c>
      <c r="E54" s="12">
        <v>45690.558483796296</v>
      </c>
      <c r="F54" s="7" t="str">
        <f t="shared" si="0"/>
        <v>▶</v>
      </c>
    </row>
    <row r="55" spans="1:6" ht="33" x14ac:dyDescent="0.3">
      <c r="A55" s="17" t="s">
        <v>253</v>
      </c>
      <c r="B55" s="23" t="s">
        <v>254</v>
      </c>
      <c r="C55" s="17" t="s">
        <v>255</v>
      </c>
      <c r="D55" s="16" t="s">
        <v>90</v>
      </c>
      <c r="E55" s="12">
        <v>45690.557129629633</v>
      </c>
      <c r="F55" s="7" t="str">
        <f t="shared" si="0"/>
        <v>▶</v>
      </c>
    </row>
    <row r="56" spans="1:6" ht="33" x14ac:dyDescent="0.3">
      <c r="A56" s="17" t="s">
        <v>256</v>
      </c>
      <c r="B56" s="23" t="s">
        <v>257</v>
      </c>
      <c r="C56" s="17" t="s">
        <v>258</v>
      </c>
      <c r="D56" s="16" t="s">
        <v>86</v>
      </c>
      <c r="E56" s="12">
        <v>45690.552939814814</v>
      </c>
      <c r="F56" s="7" t="str">
        <f t="shared" si="0"/>
        <v>▶</v>
      </c>
    </row>
    <row r="57" spans="1:6" ht="33" x14ac:dyDescent="0.3">
      <c r="A57" s="17" t="s">
        <v>259</v>
      </c>
      <c r="B57" s="23" t="s">
        <v>260</v>
      </c>
      <c r="C57" s="17" t="s">
        <v>261</v>
      </c>
      <c r="D57" s="16" t="s">
        <v>107</v>
      </c>
      <c r="E57" s="12">
        <v>45690.550798611112</v>
      </c>
      <c r="F57" s="7" t="str">
        <f t="shared" si="0"/>
        <v>▶</v>
      </c>
    </row>
    <row r="58" spans="1:6" ht="33" x14ac:dyDescent="0.3">
      <c r="A58" s="17" t="s">
        <v>262</v>
      </c>
      <c r="B58" s="23" t="s">
        <v>263</v>
      </c>
      <c r="C58" s="17" t="s">
        <v>97</v>
      </c>
      <c r="D58" s="16" t="s">
        <v>94</v>
      </c>
      <c r="E58" s="12">
        <v>45690.544606481482</v>
      </c>
      <c r="F58" s="7" t="str">
        <f t="shared" si="0"/>
        <v>▶</v>
      </c>
    </row>
    <row r="59" spans="1:6" ht="33" x14ac:dyDescent="0.3">
      <c r="A59" s="17" t="s">
        <v>264</v>
      </c>
      <c r="B59" s="23" t="s">
        <v>265</v>
      </c>
      <c r="C59" s="17" t="s">
        <v>266</v>
      </c>
      <c r="D59" s="16" t="s">
        <v>90</v>
      </c>
      <c r="E59" s="12">
        <v>45690.544571759259</v>
      </c>
      <c r="F59" s="7" t="str">
        <f t="shared" si="0"/>
        <v>▶</v>
      </c>
    </row>
    <row r="60" spans="1:6" ht="33" x14ac:dyDescent="0.3">
      <c r="A60" s="17" t="s">
        <v>267</v>
      </c>
      <c r="B60" s="23" t="s">
        <v>268</v>
      </c>
      <c r="C60" s="17" t="s">
        <v>269</v>
      </c>
      <c r="D60" s="16" t="s">
        <v>148</v>
      </c>
      <c r="E60" s="12">
        <v>45690.541041666664</v>
      </c>
      <c r="F60" s="7" t="str">
        <f t="shared" si="0"/>
        <v>▶</v>
      </c>
    </row>
    <row r="61" spans="1:6" ht="33" x14ac:dyDescent="0.3">
      <c r="A61" s="17" t="s">
        <v>270</v>
      </c>
      <c r="B61" s="23" t="s">
        <v>271</v>
      </c>
      <c r="C61" s="17" t="s">
        <v>272</v>
      </c>
      <c r="D61" s="16" t="s">
        <v>90</v>
      </c>
      <c r="E61" s="12">
        <v>45690.500833333332</v>
      </c>
      <c r="F61" s="7" t="str">
        <f t="shared" si="0"/>
        <v>▶</v>
      </c>
    </row>
    <row r="62" spans="1:6" ht="33" x14ac:dyDescent="0.3">
      <c r="A62" s="17" t="s">
        <v>273</v>
      </c>
      <c r="B62" s="23" t="s">
        <v>274</v>
      </c>
      <c r="C62" s="17" t="s">
        <v>275</v>
      </c>
      <c r="D62" s="16" t="s">
        <v>276</v>
      </c>
      <c r="E62" s="12">
        <v>45690.500057870369</v>
      </c>
      <c r="F62" s="7" t="str">
        <f t="shared" si="0"/>
        <v>▶</v>
      </c>
    </row>
    <row r="63" spans="1:6" ht="33" x14ac:dyDescent="0.3">
      <c r="A63" s="17" t="s">
        <v>277</v>
      </c>
      <c r="B63" s="23" t="s">
        <v>278</v>
      </c>
      <c r="C63" s="17" t="s">
        <v>279</v>
      </c>
      <c r="D63" s="16" t="s">
        <v>202</v>
      </c>
      <c r="E63" s="12">
        <v>45690.5</v>
      </c>
      <c r="F63" s="7" t="str">
        <f t="shared" si="0"/>
        <v>▶</v>
      </c>
    </row>
    <row r="64" spans="1:6" ht="33" x14ac:dyDescent="0.3">
      <c r="A64" s="17" t="s">
        <v>280</v>
      </c>
      <c r="B64" s="23" t="s">
        <v>281</v>
      </c>
      <c r="C64" s="17" t="s">
        <v>282</v>
      </c>
      <c r="D64" s="16" t="s">
        <v>237</v>
      </c>
      <c r="E64" s="12">
        <v>45690.5</v>
      </c>
      <c r="F64" s="7" t="str">
        <f t="shared" si="0"/>
        <v>▶</v>
      </c>
    </row>
    <row r="65" spans="1:6" ht="33" x14ac:dyDescent="0.3">
      <c r="A65" s="17" t="s">
        <v>283</v>
      </c>
      <c r="B65" s="23" t="s">
        <v>284</v>
      </c>
      <c r="C65" s="17" t="s">
        <v>285</v>
      </c>
      <c r="D65" s="16" t="s">
        <v>237</v>
      </c>
      <c r="E65" s="12">
        <v>45690.5</v>
      </c>
      <c r="F65" s="7" t="str">
        <f t="shared" si="0"/>
        <v>▶</v>
      </c>
    </row>
    <row r="66" spans="1:6" ht="33" x14ac:dyDescent="0.3">
      <c r="A66" s="17" t="s">
        <v>286</v>
      </c>
      <c r="B66" s="23" t="s">
        <v>287</v>
      </c>
      <c r="C66" s="17" t="s">
        <v>288</v>
      </c>
      <c r="D66" s="16" t="s">
        <v>212</v>
      </c>
      <c r="E66" s="12">
        <v>45690.480717592596</v>
      </c>
      <c r="F66" s="7" t="str">
        <f t="shared" si="0"/>
        <v>▶</v>
      </c>
    </row>
    <row r="67" spans="1:6" ht="33" x14ac:dyDescent="0.3">
      <c r="A67" s="17" t="s">
        <v>289</v>
      </c>
      <c r="B67" s="23" t="s">
        <v>290</v>
      </c>
      <c r="C67" s="17" t="s">
        <v>291</v>
      </c>
      <c r="D67" s="16" t="s">
        <v>107</v>
      </c>
      <c r="E67" s="12">
        <v>45690.473749999997</v>
      </c>
      <c r="F67" s="7" t="str">
        <f t="shared" ref="F67:F130" si="1">IF(ISBLANK($B67),"",HYPERLINK($B67,"▶"))</f>
        <v>▶</v>
      </c>
    </row>
    <row r="68" spans="1:6" ht="33" x14ac:dyDescent="0.3">
      <c r="A68" s="17" t="s">
        <v>292</v>
      </c>
      <c r="B68" s="23" t="s">
        <v>293</v>
      </c>
      <c r="C68" s="17" t="s">
        <v>294</v>
      </c>
      <c r="D68" s="16" t="s">
        <v>123</v>
      </c>
      <c r="E68" s="12">
        <v>45690.459143518521</v>
      </c>
      <c r="F68" s="7" t="str">
        <f t="shared" si="1"/>
        <v>▶</v>
      </c>
    </row>
    <row r="69" spans="1:6" ht="33" x14ac:dyDescent="0.3">
      <c r="A69" s="17" t="s">
        <v>295</v>
      </c>
      <c r="B69" s="23" t="s">
        <v>296</v>
      </c>
      <c r="C69" s="17" t="s">
        <v>297</v>
      </c>
      <c r="D69" s="16" t="s">
        <v>298</v>
      </c>
      <c r="E69" s="12">
        <v>45690.416770833333</v>
      </c>
      <c r="F69" s="7" t="str">
        <f t="shared" si="1"/>
        <v>▶</v>
      </c>
    </row>
    <row r="70" spans="1:6" ht="33" x14ac:dyDescent="0.3">
      <c r="A70" s="17" t="s">
        <v>299</v>
      </c>
      <c r="B70" s="23" t="s">
        <v>300</v>
      </c>
      <c r="C70" s="17" t="s">
        <v>301</v>
      </c>
      <c r="D70" s="16" t="s">
        <v>148</v>
      </c>
      <c r="E70" s="12">
        <v>45690.411192129628</v>
      </c>
      <c r="F70" s="7" t="str">
        <f t="shared" si="1"/>
        <v>▶</v>
      </c>
    </row>
    <row r="71" spans="1:6" ht="33" x14ac:dyDescent="0.3">
      <c r="A71" s="17" t="s">
        <v>302</v>
      </c>
      <c r="B71" s="23" t="s">
        <v>303</v>
      </c>
      <c r="C71" s="17" t="s">
        <v>304</v>
      </c>
      <c r="D71" s="16" t="s">
        <v>148</v>
      </c>
      <c r="E71" s="12">
        <v>45690.404942129629</v>
      </c>
      <c r="F71" s="7" t="str">
        <f t="shared" si="1"/>
        <v>▶</v>
      </c>
    </row>
    <row r="72" spans="1:6" ht="33" x14ac:dyDescent="0.3">
      <c r="A72" s="17" t="s">
        <v>305</v>
      </c>
      <c r="B72" s="23" t="s">
        <v>306</v>
      </c>
      <c r="C72" s="17" t="s">
        <v>307</v>
      </c>
      <c r="D72" s="16" t="s">
        <v>90</v>
      </c>
      <c r="E72" s="12">
        <v>45690.398715277777</v>
      </c>
      <c r="F72" s="7" t="str">
        <f t="shared" si="1"/>
        <v>▶</v>
      </c>
    </row>
    <row r="73" spans="1:6" ht="49.5" x14ac:dyDescent="0.3">
      <c r="A73" s="17" t="s">
        <v>308</v>
      </c>
      <c r="B73" s="23" t="s">
        <v>309</v>
      </c>
      <c r="C73" s="17" t="s">
        <v>310</v>
      </c>
      <c r="D73" s="16" t="s">
        <v>123</v>
      </c>
      <c r="E73" s="12">
        <v>45690.396655092591</v>
      </c>
      <c r="F73" s="7" t="str">
        <f t="shared" si="1"/>
        <v>▶</v>
      </c>
    </row>
    <row r="74" spans="1:6" ht="49.5" x14ac:dyDescent="0.3">
      <c r="A74" s="17" t="s">
        <v>311</v>
      </c>
      <c r="B74" s="23" t="s">
        <v>312</v>
      </c>
      <c r="C74" s="17" t="s">
        <v>313</v>
      </c>
      <c r="D74" s="16" t="s">
        <v>123</v>
      </c>
      <c r="E74" s="12">
        <v>45690.396631944444</v>
      </c>
      <c r="F74" s="7" t="str">
        <f t="shared" si="1"/>
        <v>▶</v>
      </c>
    </row>
    <row r="75" spans="1:6" ht="33" x14ac:dyDescent="0.3">
      <c r="A75" s="17" t="s">
        <v>314</v>
      </c>
      <c r="B75" s="23" t="s">
        <v>315</v>
      </c>
      <c r="C75" s="17" t="s">
        <v>316</v>
      </c>
      <c r="D75" s="16" t="s">
        <v>90</v>
      </c>
      <c r="E75" s="12">
        <v>45690.375196759262</v>
      </c>
      <c r="F75" s="7" t="str">
        <f t="shared" si="1"/>
        <v>▶</v>
      </c>
    </row>
    <row r="76" spans="1:6" ht="33" x14ac:dyDescent="0.3">
      <c r="A76" s="17" t="s">
        <v>317</v>
      </c>
      <c r="B76" s="23" t="s">
        <v>318</v>
      </c>
      <c r="C76" s="17" t="s">
        <v>319</v>
      </c>
      <c r="D76" s="16" t="s">
        <v>107</v>
      </c>
      <c r="E76" s="12">
        <v>45690.334143518521</v>
      </c>
      <c r="F76" s="7" t="str">
        <f t="shared" si="1"/>
        <v>▶</v>
      </c>
    </row>
    <row r="77" spans="1:6" ht="33" x14ac:dyDescent="0.3">
      <c r="A77" s="17" t="s">
        <v>320</v>
      </c>
      <c r="B77" s="23" t="s">
        <v>321</v>
      </c>
      <c r="C77" s="17" t="s">
        <v>322</v>
      </c>
      <c r="D77" s="16" t="s">
        <v>323</v>
      </c>
      <c r="E77" s="12">
        <v>45690.334120370368</v>
      </c>
      <c r="F77" s="7" t="str">
        <f t="shared" si="1"/>
        <v>▶</v>
      </c>
    </row>
    <row r="78" spans="1:6" ht="33" x14ac:dyDescent="0.3">
      <c r="A78" s="17" t="s">
        <v>324</v>
      </c>
      <c r="B78" s="23" t="s">
        <v>325</v>
      </c>
      <c r="C78" s="17" t="s">
        <v>326</v>
      </c>
      <c r="D78" s="16" t="s">
        <v>327</v>
      </c>
      <c r="E78" s="12">
        <v>45690.334108796298</v>
      </c>
      <c r="F78" s="7" t="str">
        <f t="shared" si="1"/>
        <v>▶</v>
      </c>
    </row>
    <row r="79" spans="1:6" ht="33" x14ac:dyDescent="0.3">
      <c r="A79" s="17" t="s">
        <v>328</v>
      </c>
      <c r="B79" s="23" t="s">
        <v>329</v>
      </c>
      <c r="C79" s="17" t="s">
        <v>330</v>
      </c>
      <c r="D79" s="16" t="s">
        <v>323</v>
      </c>
      <c r="E79" s="12">
        <v>45690.33353009259</v>
      </c>
      <c r="F79" s="7" t="str">
        <f t="shared" si="1"/>
        <v>▶</v>
      </c>
    </row>
    <row r="80" spans="1:6" ht="33" x14ac:dyDescent="0.3">
      <c r="A80" s="17" t="s">
        <v>331</v>
      </c>
      <c r="B80" s="23" t="s">
        <v>332</v>
      </c>
      <c r="C80" s="17" t="s">
        <v>333</v>
      </c>
      <c r="D80" s="16" t="s">
        <v>298</v>
      </c>
      <c r="E80" s="12">
        <v>45690.333437499998</v>
      </c>
      <c r="F80" s="7" t="str">
        <f t="shared" si="1"/>
        <v>▶</v>
      </c>
    </row>
    <row r="81" spans="1:6" ht="33" x14ac:dyDescent="0.3">
      <c r="A81" s="17" t="s">
        <v>334</v>
      </c>
      <c r="B81" s="23" t="s">
        <v>335</v>
      </c>
      <c r="C81" s="17" t="s">
        <v>336</v>
      </c>
      <c r="D81" s="16" t="s">
        <v>230</v>
      </c>
      <c r="E81" s="12">
        <v>45690.3125</v>
      </c>
      <c r="F81" s="7" t="str">
        <f t="shared" si="1"/>
        <v>▶</v>
      </c>
    </row>
    <row r="82" spans="1:6" ht="33" x14ac:dyDescent="0.3">
      <c r="A82" s="18" t="s">
        <v>337</v>
      </c>
      <c r="B82" s="23" t="s">
        <v>338</v>
      </c>
      <c r="C82" s="17" t="s">
        <v>339</v>
      </c>
      <c r="D82" s="16" t="s">
        <v>123</v>
      </c>
      <c r="E82" s="12">
        <v>45690.29247685185</v>
      </c>
      <c r="F82" s="7" t="str">
        <f t="shared" si="1"/>
        <v>▶</v>
      </c>
    </row>
    <row r="83" spans="1:6" ht="33" x14ac:dyDescent="0.3">
      <c r="A83" s="17" t="s">
        <v>340</v>
      </c>
      <c r="B83" s="23" t="s">
        <v>341</v>
      </c>
      <c r="C83" s="17" t="s">
        <v>342</v>
      </c>
      <c r="D83" s="16" t="s">
        <v>90</v>
      </c>
      <c r="E83" s="12">
        <v>45690.29247685185</v>
      </c>
      <c r="F83" s="7" t="str">
        <f t="shared" si="1"/>
        <v>▶</v>
      </c>
    </row>
    <row r="84" spans="1:6" ht="33" x14ac:dyDescent="0.3">
      <c r="A84" s="17" t="s">
        <v>343</v>
      </c>
      <c r="B84" s="23" t="s">
        <v>344</v>
      </c>
      <c r="C84" s="17" t="s">
        <v>345</v>
      </c>
      <c r="D84" s="16" t="s">
        <v>107</v>
      </c>
      <c r="E84" s="12">
        <v>45690.29246527778</v>
      </c>
      <c r="F84" s="7" t="str">
        <f t="shared" si="1"/>
        <v>▶</v>
      </c>
    </row>
    <row r="85" spans="1:6" ht="33" x14ac:dyDescent="0.3">
      <c r="A85" s="17" t="s">
        <v>346</v>
      </c>
      <c r="B85" s="23" t="s">
        <v>347</v>
      </c>
      <c r="C85" s="17" t="s">
        <v>348</v>
      </c>
      <c r="D85" s="16" t="s">
        <v>327</v>
      </c>
      <c r="E85" s="12">
        <v>45690.292453703703</v>
      </c>
      <c r="F85" s="7" t="str">
        <f t="shared" si="1"/>
        <v>▶</v>
      </c>
    </row>
    <row r="86" spans="1:6" ht="33" x14ac:dyDescent="0.3">
      <c r="A86" s="17" t="s">
        <v>349</v>
      </c>
      <c r="B86" s="23" t="s">
        <v>350</v>
      </c>
      <c r="C86" s="17" t="s">
        <v>351</v>
      </c>
      <c r="D86" s="16" t="s">
        <v>90</v>
      </c>
      <c r="E86" s="12">
        <v>45690.292442129627</v>
      </c>
      <c r="F86" s="7" t="str">
        <f t="shared" si="1"/>
        <v>▶</v>
      </c>
    </row>
    <row r="87" spans="1:6" ht="33" x14ac:dyDescent="0.3">
      <c r="A87" s="17" t="s">
        <v>352</v>
      </c>
      <c r="B87" s="23" t="s">
        <v>353</v>
      </c>
      <c r="C87" s="17" t="s">
        <v>354</v>
      </c>
      <c r="D87" s="16" t="s">
        <v>198</v>
      </c>
      <c r="E87" s="12">
        <v>45690.291863425926</v>
      </c>
      <c r="F87" s="7" t="str">
        <f t="shared" si="1"/>
        <v>▶</v>
      </c>
    </row>
    <row r="88" spans="1:6" ht="33" x14ac:dyDescent="0.3">
      <c r="A88" s="17" t="s">
        <v>355</v>
      </c>
      <c r="B88" s="23" t="s">
        <v>356</v>
      </c>
      <c r="C88" s="17" t="s">
        <v>357</v>
      </c>
      <c r="D88" s="16" t="s">
        <v>323</v>
      </c>
      <c r="E88" s="12">
        <v>45690.291863425926</v>
      </c>
      <c r="F88" s="7" t="str">
        <f t="shared" si="1"/>
        <v>▶</v>
      </c>
    </row>
    <row r="89" spans="1:6" ht="33" x14ac:dyDescent="0.3">
      <c r="A89" s="17" t="s">
        <v>358</v>
      </c>
      <c r="B89" s="23" t="s">
        <v>359</v>
      </c>
      <c r="C89" s="17" t="s">
        <v>360</v>
      </c>
      <c r="D89" s="16" t="s">
        <v>323</v>
      </c>
      <c r="E89" s="12">
        <v>45690.291828703703</v>
      </c>
      <c r="F89" s="7" t="str">
        <f t="shared" si="1"/>
        <v>▶</v>
      </c>
    </row>
    <row r="90" spans="1:6" ht="33" x14ac:dyDescent="0.3">
      <c r="A90" s="17" t="s">
        <v>361</v>
      </c>
      <c r="B90" s="23" t="s">
        <v>362</v>
      </c>
      <c r="C90" s="17" t="s">
        <v>363</v>
      </c>
      <c r="D90" s="16" t="s">
        <v>276</v>
      </c>
      <c r="E90" s="12">
        <v>45690.291666666664</v>
      </c>
      <c r="F90" s="7" t="str">
        <f t="shared" si="1"/>
        <v>▶</v>
      </c>
    </row>
    <row r="91" spans="1:6" ht="33" x14ac:dyDescent="0.3">
      <c r="A91" s="17" t="s">
        <v>364</v>
      </c>
      <c r="B91" s="23" t="s">
        <v>365</v>
      </c>
      <c r="C91" s="17" t="s">
        <v>366</v>
      </c>
      <c r="D91" s="16" t="s">
        <v>230</v>
      </c>
      <c r="E91" s="12">
        <v>45690.284722222219</v>
      </c>
      <c r="F91" s="7" t="str">
        <f t="shared" si="1"/>
        <v>▶</v>
      </c>
    </row>
    <row r="92" spans="1:6" ht="33" x14ac:dyDescent="0.3">
      <c r="A92" s="18" t="s">
        <v>367</v>
      </c>
      <c r="B92" s="23" t="s">
        <v>368</v>
      </c>
      <c r="C92" s="17" t="s">
        <v>369</v>
      </c>
      <c r="D92" s="16" t="s">
        <v>370</v>
      </c>
      <c r="E92" s="12">
        <v>45690.254166666666</v>
      </c>
      <c r="F92" s="7" t="str">
        <f t="shared" si="1"/>
        <v>▶</v>
      </c>
    </row>
    <row r="93" spans="1:6" ht="33" x14ac:dyDescent="0.3">
      <c r="A93" s="17" t="s">
        <v>371</v>
      </c>
      <c r="B93" s="23" t="s">
        <v>372</v>
      </c>
      <c r="C93" s="17" t="s">
        <v>373</v>
      </c>
      <c r="D93" s="16" t="s">
        <v>276</v>
      </c>
      <c r="E93" s="12">
        <v>45690.253472222219</v>
      </c>
      <c r="F93" s="7" t="str">
        <f t="shared" si="1"/>
        <v>▶</v>
      </c>
    </row>
    <row r="94" spans="1:6" ht="33" x14ac:dyDescent="0.3">
      <c r="A94" s="17" t="s">
        <v>374</v>
      </c>
      <c r="B94" s="23" t="s">
        <v>375</v>
      </c>
      <c r="C94" s="17" t="s">
        <v>376</v>
      </c>
      <c r="D94" s="16" t="s">
        <v>212</v>
      </c>
      <c r="E94" s="12">
        <v>45690.250763888886</v>
      </c>
      <c r="F94" s="7" t="str">
        <f t="shared" si="1"/>
        <v>▶</v>
      </c>
    </row>
    <row r="95" spans="1:6" ht="33" x14ac:dyDescent="0.3">
      <c r="A95" s="17" t="s">
        <v>377</v>
      </c>
      <c r="B95" s="23" t="s">
        <v>378</v>
      </c>
      <c r="C95" s="17" t="s">
        <v>379</v>
      </c>
      <c r="D95" s="16" t="s">
        <v>276</v>
      </c>
      <c r="E95" s="12">
        <v>45690.250694444447</v>
      </c>
      <c r="F95" s="7" t="str">
        <f t="shared" si="1"/>
        <v>▶</v>
      </c>
    </row>
    <row r="96" spans="1:6" ht="33" x14ac:dyDescent="0.3">
      <c r="A96" s="17" t="s">
        <v>380</v>
      </c>
      <c r="B96" s="23" t="s">
        <v>381</v>
      </c>
      <c r="C96" s="17" t="s">
        <v>382</v>
      </c>
      <c r="D96" s="16" t="s">
        <v>327</v>
      </c>
      <c r="E96" s="12">
        <v>45690.250150462962</v>
      </c>
      <c r="F96" s="7" t="str">
        <f t="shared" si="1"/>
        <v>▶</v>
      </c>
    </row>
    <row r="97" spans="1:6" ht="33" x14ac:dyDescent="0.3">
      <c r="A97" s="17" t="s">
        <v>383</v>
      </c>
      <c r="B97" s="23" t="s">
        <v>384</v>
      </c>
      <c r="C97" s="17" t="s">
        <v>385</v>
      </c>
      <c r="D97" s="16" t="s">
        <v>202</v>
      </c>
      <c r="E97" s="12">
        <v>45690.245833333334</v>
      </c>
      <c r="F97" s="7" t="str">
        <f t="shared" si="1"/>
        <v>▶</v>
      </c>
    </row>
    <row r="98" spans="1:6" ht="33" x14ac:dyDescent="0.3">
      <c r="A98" s="17" t="s">
        <v>386</v>
      </c>
      <c r="B98" s="23" t="s">
        <v>387</v>
      </c>
      <c r="C98" s="17" t="s">
        <v>388</v>
      </c>
      <c r="D98" s="16" t="s">
        <v>202</v>
      </c>
      <c r="E98" s="12">
        <v>45690.229166666664</v>
      </c>
      <c r="F98" s="7" t="str">
        <f t="shared" si="1"/>
        <v>▶</v>
      </c>
    </row>
    <row r="99" spans="1:6" ht="33" x14ac:dyDescent="0.3">
      <c r="A99" s="17" t="s">
        <v>389</v>
      </c>
      <c r="B99" s="23" t="s">
        <v>390</v>
      </c>
      <c r="C99" s="17" t="s">
        <v>100</v>
      </c>
      <c r="D99" s="16" t="s">
        <v>94</v>
      </c>
      <c r="E99" s="12">
        <v>45690.208495370367</v>
      </c>
      <c r="F99" s="7" t="str">
        <f t="shared" si="1"/>
        <v>▶</v>
      </c>
    </row>
    <row r="100" spans="1:6" ht="33" x14ac:dyDescent="0.3">
      <c r="A100" s="17" t="s">
        <v>391</v>
      </c>
      <c r="B100" s="23" t="s">
        <v>392</v>
      </c>
      <c r="C100" s="17" t="s">
        <v>393</v>
      </c>
      <c r="D100" s="16" t="s">
        <v>370</v>
      </c>
      <c r="E100" s="12">
        <v>45690.166666666664</v>
      </c>
      <c r="F100" s="7" t="str">
        <f t="shared" si="1"/>
        <v>▶</v>
      </c>
    </row>
    <row r="101" spans="1:6" x14ac:dyDescent="0.3">
      <c r="F101" s="7" t="str">
        <f t="shared" si="1"/>
        <v/>
      </c>
    </row>
    <row r="102" spans="1:6" x14ac:dyDescent="0.3">
      <c r="F102" s="7" t="str">
        <f t="shared" si="1"/>
        <v/>
      </c>
    </row>
    <row r="103" spans="1:6" x14ac:dyDescent="0.3">
      <c r="F103" s="7" t="str">
        <f t="shared" si="1"/>
        <v/>
      </c>
    </row>
    <row r="104" spans="1:6" x14ac:dyDescent="0.3">
      <c r="F104" s="7" t="str">
        <f t="shared" si="1"/>
        <v/>
      </c>
    </row>
    <row r="105" spans="1:6" x14ac:dyDescent="0.3">
      <c r="F105" s="7" t="str">
        <f t="shared" si="1"/>
        <v/>
      </c>
    </row>
    <row r="106" spans="1:6" x14ac:dyDescent="0.3">
      <c r="F106" s="7" t="str">
        <f t="shared" si="1"/>
        <v/>
      </c>
    </row>
    <row r="107" spans="1:6" x14ac:dyDescent="0.3">
      <c r="F107" s="7" t="str">
        <f t="shared" si="1"/>
        <v/>
      </c>
    </row>
    <row r="108" spans="1:6" x14ac:dyDescent="0.3">
      <c r="F108" s="7" t="str">
        <f t="shared" si="1"/>
        <v/>
      </c>
    </row>
    <row r="109" spans="1:6" x14ac:dyDescent="0.3">
      <c r="F109" s="7" t="str">
        <f t="shared" si="1"/>
        <v/>
      </c>
    </row>
    <row r="110" spans="1:6" x14ac:dyDescent="0.3">
      <c r="F110" s="7" t="str">
        <f t="shared" si="1"/>
        <v/>
      </c>
    </row>
    <row r="111" spans="1:6" x14ac:dyDescent="0.3">
      <c r="F111" s="7" t="str">
        <f t="shared" si="1"/>
        <v/>
      </c>
    </row>
    <row r="112" spans="1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IF(ISBLANK($B131),"",HYPERLINK($B131,"▶"))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58" si="3">IF(ISBLANK($B195),"",HYPERLINK($B195,"▶"))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  <row r="201" spans="6:6" x14ac:dyDescent="0.3">
      <c r="F201" s="7" t="str">
        <f t="shared" si="3"/>
        <v/>
      </c>
    </row>
    <row r="202" spans="6:6" x14ac:dyDescent="0.3">
      <c r="F202" s="7" t="str">
        <f t="shared" si="3"/>
        <v/>
      </c>
    </row>
    <row r="203" spans="6:6" x14ac:dyDescent="0.3">
      <c r="F203" s="7" t="str">
        <f t="shared" si="3"/>
        <v/>
      </c>
    </row>
    <row r="204" spans="6:6" x14ac:dyDescent="0.3">
      <c r="F204" s="7" t="str">
        <f t="shared" si="3"/>
        <v/>
      </c>
    </row>
    <row r="205" spans="6:6" x14ac:dyDescent="0.3">
      <c r="F205" s="7" t="str">
        <f t="shared" si="3"/>
        <v/>
      </c>
    </row>
    <row r="206" spans="6:6" x14ac:dyDescent="0.3">
      <c r="F206" s="7" t="str">
        <f t="shared" si="3"/>
        <v/>
      </c>
    </row>
    <row r="207" spans="6:6" x14ac:dyDescent="0.3">
      <c r="F207" s="7" t="str">
        <f t="shared" si="3"/>
        <v/>
      </c>
    </row>
    <row r="208" spans="6:6" x14ac:dyDescent="0.3">
      <c r="F208" s="7" t="str">
        <f t="shared" si="3"/>
        <v/>
      </c>
    </row>
    <row r="209" spans="6:6" x14ac:dyDescent="0.3">
      <c r="F209" s="7" t="str">
        <f t="shared" si="3"/>
        <v/>
      </c>
    </row>
    <row r="210" spans="6:6" x14ac:dyDescent="0.3">
      <c r="F210" s="7" t="str">
        <f t="shared" si="3"/>
        <v/>
      </c>
    </row>
    <row r="211" spans="6:6" x14ac:dyDescent="0.3">
      <c r="F211" s="7" t="str">
        <f t="shared" si="3"/>
        <v/>
      </c>
    </row>
    <row r="212" spans="6:6" x14ac:dyDescent="0.3">
      <c r="F212" s="7" t="str">
        <f t="shared" si="3"/>
        <v/>
      </c>
    </row>
    <row r="213" spans="6:6" x14ac:dyDescent="0.3">
      <c r="F213" s="7" t="str">
        <f t="shared" si="3"/>
        <v/>
      </c>
    </row>
    <row r="214" spans="6:6" x14ac:dyDescent="0.3">
      <c r="F214" s="7" t="str">
        <f t="shared" si="3"/>
        <v/>
      </c>
    </row>
    <row r="215" spans="6:6" x14ac:dyDescent="0.3">
      <c r="F215" s="7" t="str">
        <f t="shared" si="3"/>
        <v/>
      </c>
    </row>
    <row r="216" spans="6:6" x14ac:dyDescent="0.3">
      <c r="F216" s="7" t="str">
        <f t="shared" si="3"/>
        <v/>
      </c>
    </row>
    <row r="217" spans="6:6" x14ac:dyDescent="0.3">
      <c r="F217" s="7" t="str">
        <f t="shared" si="3"/>
        <v/>
      </c>
    </row>
    <row r="218" spans="6:6" x14ac:dyDescent="0.3">
      <c r="F218" s="7" t="str">
        <f t="shared" si="3"/>
        <v/>
      </c>
    </row>
    <row r="219" spans="6:6" x14ac:dyDescent="0.3">
      <c r="F219" s="7" t="str">
        <f t="shared" si="3"/>
        <v/>
      </c>
    </row>
    <row r="220" spans="6:6" x14ac:dyDescent="0.3">
      <c r="F220" s="7" t="str">
        <f t="shared" si="3"/>
        <v/>
      </c>
    </row>
    <row r="221" spans="6:6" x14ac:dyDescent="0.3">
      <c r="F221" s="7" t="str">
        <f t="shared" si="3"/>
        <v/>
      </c>
    </row>
    <row r="222" spans="6:6" x14ac:dyDescent="0.3">
      <c r="F222" s="7" t="str">
        <f t="shared" si="3"/>
        <v/>
      </c>
    </row>
    <row r="223" spans="6:6" x14ac:dyDescent="0.3">
      <c r="F223" s="7" t="str">
        <f t="shared" si="3"/>
        <v/>
      </c>
    </row>
    <row r="224" spans="6:6" x14ac:dyDescent="0.3">
      <c r="F224" s="7" t="str">
        <f t="shared" si="3"/>
        <v/>
      </c>
    </row>
    <row r="225" spans="6:6" x14ac:dyDescent="0.3">
      <c r="F225" s="7" t="str">
        <f t="shared" si="3"/>
        <v/>
      </c>
    </row>
    <row r="226" spans="6:6" x14ac:dyDescent="0.3">
      <c r="F226" s="7" t="str">
        <f t="shared" si="3"/>
        <v/>
      </c>
    </row>
    <row r="227" spans="6:6" x14ac:dyDescent="0.3">
      <c r="F227" s="7" t="str">
        <f t="shared" si="3"/>
        <v/>
      </c>
    </row>
    <row r="228" spans="6:6" x14ac:dyDescent="0.3">
      <c r="F228" s="7" t="str">
        <f t="shared" si="3"/>
        <v/>
      </c>
    </row>
    <row r="229" spans="6:6" x14ac:dyDescent="0.3">
      <c r="F229" s="7" t="str">
        <f t="shared" si="3"/>
        <v/>
      </c>
    </row>
    <row r="230" spans="6:6" x14ac:dyDescent="0.3">
      <c r="F230" s="7" t="str">
        <f t="shared" si="3"/>
        <v/>
      </c>
    </row>
    <row r="231" spans="6:6" x14ac:dyDescent="0.3">
      <c r="F231" s="7" t="str">
        <f t="shared" si="3"/>
        <v/>
      </c>
    </row>
    <row r="232" spans="6:6" x14ac:dyDescent="0.3">
      <c r="F232" s="7" t="str">
        <f t="shared" si="3"/>
        <v/>
      </c>
    </row>
    <row r="233" spans="6:6" x14ac:dyDescent="0.3">
      <c r="F233" s="7" t="str">
        <f t="shared" si="3"/>
        <v/>
      </c>
    </row>
    <row r="234" spans="6:6" x14ac:dyDescent="0.3">
      <c r="F234" s="7" t="str">
        <f t="shared" si="3"/>
        <v/>
      </c>
    </row>
    <row r="235" spans="6:6" x14ac:dyDescent="0.3">
      <c r="F235" s="7" t="str">
        <f t="shared" si="3"/>
        <v/>
      </c>
    </row>
    <row r="236" spans="6:6" x14ac:dyDescent="0.3">
      <c r="F236" s="7" t="str">
        <f t="shared" si="3"/>
        <v/>
      </c>
    </row>
    <row r="237" spans="6:6" x14ac:dyDescent="0.3">
      <c r="F237" s="7" t="str">
        <f t="shared" si="3"/>
        <v/>
      </c>
    </row>
    <row r="238" spans="6:6" x14ac:dyDescent="0.3">
      <c r="F238" s="7" t="str">
        <f t="shared" si="3"/>
        <v/>
      </c>
    </row>
    <row r="239" spans="6:6" x14ac:dyDescent="0.3">
      <c r="F239" s="7" t="str">
        <f t="shared" si="3"/>
        <v/>
      </c>
    </row>
    <row r="240" spans="6:6" x14ac:dyDescent="0.3">
      <c r="F240" s="7" t="str">
        <f t="shared" si="3"/>
        <v/>
      </c>
    </row>
    <row r="241" spans="6:6" x14ac:dyDescent="0.3">
      <c r="F241" s="7" t="str">
        <f t="shared" si="3"/>
        <v/>
      </c>
    </row>
    <row r="242" spans="6:6" x14ac:dyDescent="0.3">
      <c r="F242" s="7" t="str">
        <f t="shared" si="3"/>
        <v/>
      </c>
    </row>
    <row r="243" spans="6:6" x14ac:dyDescent="0.3">
      <c r="F243" s="7" t="str">
        <f t="shared" si="3"/>
        <v/>
      </c>
    </row>
    <row r="244" spans="6:6" x14ac:dyDescent="0.3">
      <c r="F244" s="7" t="str">
        <f t="shared" si="3"/>
        <v/>
      </c>
    </row>
    <row r="245" spans="6:6" x14ac:dyDescent="0.3">
      <c r="F245" s="7" t="str">
        <f t="shared" si="3"/>
        <v/>
      </c>
    </row>
    <row r="246" spans="6:6" x14ac:dyDescent="0.3">
      <c r="F246" s="7" t="str">
        <f t="shared" si="3"/>
        <v/>
      </c>
    </row>
    <row r="247" spans="6:6" x14ac:dyDescent="0.3">
      <c r="F247" s="7" t="str">
        <f t="shared" si="3"/>
        <v/>
      </c>
    </row>
    <row r="248" spans="6:6" x14ac:dyDescent="0.3">
      <c r="F248" s="7" t="str">
        <f t="shared" si="3"/>
        <v/>
      </c>
    </row>
    <row r="249" spans="6:6" x14ac:dyDescent="0.3">
      <c r="F249" s="7" t="str">
        <f t="shared" si="3"/>
        <v/>
      </c>
    </row>
    <row r="250" spans="6:6" x14ac:dyDescent="0.3">
      <c r="F250" s="7" t="str">
        <f t="shared" si="3"/>
        <v/>
      </c>
    </row>
    <row r="251" spans="6:6" x14ac:dyDescent="0.3">
      <c r="F251" s="7" t="str">
        <f t="shared" si="3"/>
        <v/>
      </c>
    </row>
    <row r="252" spans="6:6" x14ac:dyDescent="0.3">
      <c r="F252" s="7" t="str">
        <f t="shared" si="3"/>
        <v/>
      </c>
    </row>
    <row r="253" spans="6:6" x14ac:dyDescent="0.3">
      <c r="F253" s="7" t="str">
        <f t="shared" si="3"/>
        <v/>
      </c>
    </row>
    <row r="254" spans="6:6" x14ac:dyDescent="0.3">
      <c r="F254" s="7" t="str">
        <f t="shared" si="3"/>
        <v/>
      </c>
    </row>
    <row r="255" spans="6:6" x14ac:dyDescent="0.3">
      <c r="F255" s="7" t="str">
        <f t="shared" si="3"/>
        <v/>
      </c>
    </row>
    <row r="256" spans="6:6" x14ac:dyDescent="0.3">
      <c r="F256" s="7" t="str">
        <f t="shared" si="3"/>
        <v/>
      </c>
    </row>
    <row r="257" spans="6:6" x14ac:dyDescent="0.3">
      <c r="F257" s="7" t="str">
        <f t="shared" si="3"/>
        <v/>
      </c>
    </row>
    <row r="258" spans="6:6" x14ac:dyDescent="0.3">
      <c r="F258" s="7" t="str">
        <f t="shared" si="3"/>
        <v/>
      </c>
    </row>
    <row r="259" spans="6:6" x14ac:dyDescent="0.3">
      <c r="F259" s="7" t="str">
        <f t="shared" ref="F259:F322" si="4">IF(ISBLANK($B259),"",HYPERLINK($B259,"▶"))</f>
        <v/>
      </c>
    </row>
    <row r="260" spans="6:6" x14ac:dyDescent="0.3">
      <c r="F260" s="7" t="str">
        <f t="shared" si="4"/>
        <v/>
      </c>
    </row>
    <row r="261" spans="6:6" x14ac:dyDescent="0.3">
      <c r="F261" s="7" t="str">
        <f t="shared" si="4"/>
        <v/>
      </c>
    </row>
    <row r="262" spans="6:6" x14ac:dyDescent="0.3">
      <c r="F262" s="7" t="str">
        <f t="shared" si="4"/>
        <v/>
      </c>
    </row>
    <row r="263" spans="6:6" x14ac:dyDescent="0.3">
      <c r="F263" s="7" t="str">
        <f t="shared" si="4"/>
        <v/>
      </c>
    </row>
    <row r="264" spans="6:6" x14ac:dyDescent="0.3">
      <c r="F264" s="7" t="str">
        <f t="shared" si="4"/>
        <v/>
      </c>
    </row>
    <row r="265" spans="6:6" x14ac:dyDescent="0.3">
      <c r="F265" s="7" t="str">
        <f t="shared" si="4"/>
        <v/>
      </c>
    </row>
    <row r="266" spans="6:6" x14ac:dyDescent="0.3">
      <c r="F266" s="7" t="str">
        <f t="shared" si="4"/>
        <v/>
      </c>
    </row>
    <row r="267" spans="6:6" x14ac:dyDescent="0.3">
      <c r="F267" s="7" t="str">
        <f t="shared" si="4"/>
        <v/>
      </c>
    </row>
    <row r="268" spans="6:6" x14ac:dyDescent="0.3">
      <c r="F268" s="7" t="str">
        <f t="shared" si="4"/>
        <v/>
      </c>
    </row>
    <row r="269" spans="6:6" x14ac:dyDescent="0.3">
      <c r="F269" s="7" t="str">
        <f t="shared" si="4"/>
        <v/>
      </c>
    </row>
    <row r="270" spans="6:6" x14ac:dyDescent="0.3">
      <c r="F270" s="7" t="str">
        <f t="shared" si="4"/>
        <v/>
      </c>
    </row>
    <row r="271" spans="6:6" x14ac:dyDescent="0.3">
      <c r="F271" s="7" t="str">
        <f t="shared" si="4"/>
        <v/>
      </c>
    </row>
    <row r="272" spans="6:6" x14ac:dyDescent="0.3">
      <c r="F272" s="7" t="str">
        <f t="shared" si="4"/>
        <v/>
      </c>
    </row>
    <row r="273" spans="6:6" x14ac:dyDescent="0.3">
      <c r="F273" s="7" t="str">
        <f t="shared" si="4"/>
        <v/>
      </c>
    </row>
    <row r="274" spans="6:6" x14ac:dyDescent="0.3">
      <c r="F274" s="7" t="str">
        <f t="shared" si="4"/>
        <v/>
      </c>
    </row>
    <row r="275" spans="6:6" x14ac:dyDescent="0.3">
      <c r="F275" s="7" t="str">
        <f t="shared" si="4"/>
        <v/>
      </c>
    </row>
    <row r="276" spans="6:6" x14ac:dyDescent="0.3">
      <c r="F276" s="7" t="str">
        <f t="shared" si="4"/>
        <v/>
      </c>
    </row>
    <row r="277" spans="6:6" x14ac:dyDescent="0.3">
      <c r="F277" s="7" t="str">
        <f t="shared" si="4"/>
        <v/>
      </c>
    </row>
    <row r="278" spans="6:6" x14ac:dyDescent="0.3">
      <c r="F278" s="7" t="str">
        <f t="shared" si="4"/>
        <v/>
      </c>
    </row>
    <row r="279" spans="6:6" x14ac:dyDescent="0.3">
      <c r="F279" s="7" t="str">
        <f t="shared" si="4"/>
        <v/>
      </c>
    </row>
    <row r="280" spans="6:6" x14ac:dyDescent="0.3">
      <c r="F280" s="7" t="str">
        <f t="shared" si="4"/>
        <v/>
      </c>
    </row>
    <row r="281" spans="6:6" x14ac:dyDescent="0.3">
      <c r="F281" s="7" t="str">
        <f t="shared" si="4"/>
        <v/>
      </c>
    </row>
    <row r="282" spans="6:6" x14ac:dyDescent="0.3">
      <c r="F282" s="7" t="str">
        <f t="shared" si="4"/>
        <v/>
      </c>
    </row>
    <row r="283" spans="6:6" x14ac:dyDescent="0.3">
      <c r="F283" s="7" t="str">
        <f t="shared" si="4"/>
        <v/>
      </c>
    </row>
    <row r="284" spans="6:6" x14ac:dyDescent="0.3">
      <c r="F284" s="7" t="str">
        <f t="shared" si="4"/>
        <v/>
      </c>
    </row>
    <row r="285" spans="6:6" x14ac:dyDescent="0.3">
      <c r="F285" s="7" t="str">
        <f t="shared" si="4"/>
        <v/>
      </c>
    </row>
    <row r="286" spans="6:6" x14ac:dyDescent="0.3">
      <c r="F286" s="7" t="str">
        <f t="shared" si="4"/>
        <v/>
      </c>
    </row>
    <row r="287" spans="6:6" x14ac:dyDescent="0.3">
      <c r="F287" s="7" t="str">
        <f t="shared" si="4"/>
        <v/>
      </c>
    </row>
    <row r="288" spans="6:6" x14ac:dyDescent="0.3">
      <c r="F288" s="7" t="str">
        <f t="shared" si="4"/>
        <v/>
      </c>
    </row>
    <row r="289" spans="6:6" x14ac:dyDescent="0.3">
      <c r="F289" s="7" t="str">
        <f t="shared" si="4"/>
        <v/>
      </c>
    </row>
    <row r="290" spans="6:6" x14ac:dyDescent="0.3">
      <c r="F290" s="7" t="str">
        <f t="shared" si="4"/>
        <v/>
      </c>
    </row>
    <row r="291" spans="6:6" x14ac:dyDescent="0.3">
      <c r="F291" s="7" t="str">
        <f t="shared" si="4"/>
        <v/>
      </c>
    </row>
    <row r="292" spans="6:6" x14ac:dyDescent="0.3">
      <c r="F292" s="7" t="str">
        <f t="shared" si="4"/>
        <v/>
      </c>
    </row>
    <row r="293" spans="6:6" x14ac:dyDescent="0.3">
      <c r="F293" s="7" t="str">
        <f t="shared" si="4"/>
        <v/>
      </c>
    </row>
    <row r="294" spans="6:6" x14ac:dyDescent="0.3">
      <c r="F294" s="7" t="str">
        <f t="shared" si="4"/>
        <v/>
      </c>
    </row>
    <row r="295" spans="6:6" x14ac:dyDescent="0.3">
      <c r="F295" s="7" t="str">
        <f t="shared" si="4"/>
        <v/>
      </c>
    </row>
    <row r="296" spans="6:6" x14ac:dyDescent="0.3">
      <c r="F296" s="7" t="str">
        <f t="shared" si="4"/>
        <v/>
      </c>
    </row>
    <row r="297" spans="6:6" x14ac:dyDescent="0.3">
      <c r="F297" s="7" t="str">
        <f t="shared" si="4"/>
        <v/>
      </c>
    </row>
    <row r="298" spans="6:6" x14ac:dyDescent="0.3">
      <c r="F298" s="7" t="str">
        <f t="shared" si="4"/>
        <v/>
      </c>
    </row>
    <row r="299" spans="6:6" x14ac:dyDescent="0.3">
      <c r="F299" s="7" t="str">
        <f t="shared" si="4"/>
        <v/>
      </c>
    </row>
    <row r="300" spans="6:6" x14ac:dyDescent="0.3">
      <c r="F300" s="7" t="str">
        <f t="shared" si="4"/>
        <v/>
      </c>
    </row>
    <row r="301" spans="6:6" x14ac:dyDescent="0.3">
      <c r="F301" s="7" t="str">
        <f t="shared" si="4"/>
        <v/>
      </c>
    </row>
    <row r="302" spans="6:6" x14ac:dyDescent="0.3">
      <c r="F302" s="7" t="str">
        <f t="shared" si="4"/>
        <v/>
      </c>
    </row>
    <row r="303" spans="6:6" x14ac:dyDescent="0.3">
      <c r="F303" s="7" t="str">
        <f t="shared" si="4"/>
        <v/>
      </c>
    </row>
    <row r="304" spans="6:6" x14ac:dyDescent="0.3">
      <c r="F304" s="7" t="str">
        <f t="shared" si="4"/>
        <v/>
      </c>
    </row>
    <row r="305" spans="6:6" x14ac:dyDescent="0.3">
      <c r="F305" s="7" t="str">
        <f t="shared" si="4"/>
        <v/>
      </c>
    </row>
    <row r="306" spans="6:6" x14ac:dyDescent="0.3">
      <c r="F306" s="7" t="str">
        <f t="shared" si="4"/>
        <v/>
      </c>
    </row>
    <row r="307" spans="6:6" x14ac:dyDescent="0.3">
      <c r="F307" s="7" t="str">
        <f t="shared" si="4"/>
        <v/>
      </c>
    </row>
    <row r="308" spans="6:6" x14ac:dyDescent="0.3">
      <c r="F308" s="7" t="str">
        <f t="shared" si="4"/>
        <v/>
      </c>
    </row>
    <row r="309" spans="6:6" x14ac:dyDescent="0.3">
      <c r="F309" s="7" t="str">
        <f t="shared" si="4"/>
        <v/>
      </c>
    </row>
    <row r="310" spans="6:6" x14ac:dyDescent="0.3">
      <c r="F310" s="7" t="str">
        <f t="shared" si="4"/>
        <v/>
      </c>
    </row>
    <row r="311" spans="6:6" x14ac:dyDescent="0.3">
      <c r="F311" s="7" t="str">
        <f t="shared" si="4"/>
        <v/>
      </c>
    </row>
    <row r="312" spans="6:6" x14ac:dyDescent="0.3">
      <c r="F312" s="7" t="str">
        <f t="shared" si="4"/>
        <v/>
      </c>
    </row>
    <row r="313" spans="6:6" x14ac:dyDescent="0.3">
      <c r="F313" s="7" t="str">
        <f t="shared" si="4"/>
        <v/>
      </c>
    </row>
    <row r="314" spans="6:6" x14ac:dyDescent="0.3">
      <c r="F314" s="7" t="str">
        <f t="shared" si="4"/>
        <v/>
      </c>
    </row>
    <row r="315" spans="6:6" x14ac:dyDescent="0.3">
      <c r="F315" s="7" t="str">
        <f t="shared" si="4"/>
        <v/>
      </c>
    </row>
    <row r="316" spans="6:6" x14ac:dyDescent="0.3">
      <c r="F316" s="7" t="str">
        <f t="shared" si="4"/>
        <v/>
      </c>
    </row>
    <row r="317" spans="6:6" x14ac:dyDescent="0.3">
      <c r="F317" s="7" t="str">
        <f t="shared" si="4"/>
        <v/>
      </c>
    </row>
    <row r="318" spans="6:6" x14ac:dyDescent="0.3">
      <c r="F318" s="7" t="str">
        <f t="shared" si="4"/>
        <v/>
      </c>
    </row>
    <row r="319" spans="6:6" x14ac:dyDescent="0.3">
      <c r="F319" s="7" t="str">
        <f t="shared" si="4"/>
        <v/>
      </c>
    </row>
    <row r="320" spans="6:6" x14ac:dyDescent="0.3">
      <c r="F320" s="7" t="str">
        <f t="shared" si="4"/>
        <v/>
      </c>
    </row>
    <row r="321" spans="6:6" x14ac:dyDescent="0.3">
      <c r="F321" s="7" t="str">
        <f t="shared" si="4"/>
        <v/>
      </c>
    </row>
    <row r="322" spans="6:6" x14ac:dyDescent="0.3">
      <c r="F322" s="7" t="str">
        <f t="shared" si="4"/>
        <v/>
      </c>
    </row>
    <row r="323" spans="6:6" x14ac:dyDescent="0.3">
      <c r="F323" s="7" t="str">
        <f t="shared" ref="F323:F386" si="5">IF(ISBLANK($B323),"",HYPERLINK($B323,"▶"))</f>
        <v/>
      </c>
    </row>
    <row r="324" spans="6:6" x14ac:dyDescent="0.3">
      <c r="F324" s="7" t="str">
        <f t="shared" si="5"/>
        <v/>
      </c>
    </row>
    <row r="325" spans="6:6" x14ac:dyDescent="0.3">
      <c r="F325" s="7" t="str">
        <f t="shared" si="5"/>
        <v/>
      </c>
    </row>
    <row r="326" spans="6:6" x14ac:dyDescent="0.3">
      <c r="F326" s="7" t="str">
        <f t="shared" si="5"/>
        <v/>
      </c>
    </row>
    <row r="327" spans="6:6" x14ac:dyDescent="0.3">
      <c r="F327" s="7" t="str">
        <f t="shared" si="5"/>
        <v/>
      </c>
    </row>
    <row r="328" spans="6:6" x14ac:dyDescent="0.3">
      <c r="F328" s="7" t="str">
        <f t="shared" si="5"/>
        <v/>
      </c>
    </row>
    <row r="329" spans="6:6" x14ac:dyDescent="0.3">
      <c r="F329" s="7" t="str">
        <f t="shared" si="5"/>
        <v/>
      </c>
    </row>
    <row r="330" spans="6:6" x14ac:dyDescent="0.3">
      <c r="F330" s="7" t="str">
        <f t="shared" si="5"/>
        <v/>
      </c>
    </row>
    <row r="331" spans="6:6" x14ac:dyDescent="0.3">
      <c r="F331" s="7" t="str">
        <f t="shared" si="5"/>
        <v/>
      </c>
    </row>
    <row r="332" spans="6:6" x14ac:dyDescent="0.3">
      <c r="F332" s="7" t="str">
        <f t="shared" si="5"/>
        <v/>
      </c>
    </row>
    <row r="333" spans="6:6" x14ac:dyDescent="0.3">
      <c r="F333" s="7" t="str">
        <f t="shared" si="5"/>
        <v/>
      </c>
    </row>
    <row r="334" spans="6:6" x14ac:dyDescent="0.3">
      <c r="F334" s="7" t="str">
        <f t="shared" si="5"/>
        <v/>
      </c>
    </row>
    <row r="335" spans="6:6" x14ac:dyDescent="0.3">
      <c r="F335" s="7" t="str">
        <f t="shared" si="5"/>
        <v/>
      </c>
    </row>
    <row r="336" spans="6:6" x14ac:dyDescent="0.3">
      <c r="F336" s="7" t="str">
        <f t="shared" si="5"/>
        <v/>
      </c>
    </row>
    <row r="337" spans="6:6" x14ac:dyDescent="0.3">
      <c r="F337" s="7" t="str">
        <f t="shared" si="5"/>
        <v/>
      </c>
    </row>
    <row r="338" spans="6:6" x14ac:dyDescent="0.3">
      <c r="F338" s="7" t="str">
        <f t="shared" si="5"/>
        <v/>
      </c>
    </row>
    <row r="339" spans="6:6" x14ac:dyDescent="0.3">
      <c r="F339" s="7" t="str">
        <f t="shared" si="5"/>
        <v/>
      </c>
    </row>
    <row r="340" spans="6:6" x14ac:dyDescent="0.3">
      <c r="F340" s="7" t="str">
        <f t="shared" si="5"/>
        <v/>
      </c>
    </row>
    <row r="341" spans="6:6" x14ac:dyDescent="0.3">
      <c r="F341" s="7" t="str">
        <f t="shared" si="5"/>
        <v/>
      </c>
    </row>
    <row r="342" spans="6:6" x14ac:dyDescent="0.3">
      <c r="F342" s="7" t="str">
        <f t="shared" si="5"/>
        <v/>
      </c>
    </row>
    <row r="343" spans="6:6" x14ac:dyDescent="0.3">
      <c r="F343" s="7" t="str">
        <f t="shared" si="5"/>
        <v/>
      </c>
    </row>
    <row r="344" spans="6:6" x14ac:dyDescent="0.3">
      <c r="F344" s="7" t="str">
        <f t="shared" si="5"/>
        <v/>
      </c>
    </row>
    <row r="345" spans="6:6" x14ac:dyDescent="0.3">
      <c r="F345" s="7" t="str">
        <f t="shared" si="5"/>
        <v/>
      </c>
    </row>
    <row r="346" spans="6:6" x14ac:dyDescent="0.3">
      <c r="F346" s="7" t="str">
        <f t="shared" si="5"/>
        <v/>
      </c>
    </row>
    <row r="347" spans="6:6" x14ac:dyDescent="0.3">
      <c r="F347" s="7" t="str">
        <f t="shared" si="5"/>
        <v/>
      </c>
    </row>
    <row r="348" spans="6:6" x14ac:dyDescent="0.3">
      <c r="F348" s="7" t="str">
        <f t="shared" si="5"/>
        <v/>
      </c>
    </row>
    <row r="349" spans="6:6" x14ac:dyDescent="0.3">
      <c r="F349" s="7" t="str">
        <f t="shared" si="5"/>
        <v/>
      </c>
    </row>
    <row r="350" spans="6:6" x14ac:dyDescent="0.3">
      <c r="F350" s="7" t="str">
        <f t="shared" si="5"/>
        <v/>
      </c>
    </row>
    <row r="351" spans="6:6" x14ac:dyDescent="0.3">
      <c r="F351" s="7" t="str">
        <f t="shared" si="5"/>
        <v/>
      </c>
    </row>
    <row r="352" spans="6:6" x14ac:dyDescent="0.3">
      <c r="F352" s="7" t="str">
        <f t="shared" si="5"/>
        <v/>
      </c>
    </row>
    <row r="353" spans="6:6" x14ac:dyDescent="0.3">
      <c r="F353" s="7" t="str">
        <f t="shared" si="5"/>
        <v/>
      </c>
    </row>
    <row r="354" spans="6:6" x14ac:dyDescent="0.3">
      <c r="F354" s="7" t="str">
        <f t="shared" si="5"/>
        <v/>
      </c>
    </row>
    <row r="355" spans="6:6" x14ac:dyDescent="0.3">
      <c r="F355" s="7" t="str">
        <f t="shared" si="5"/>
        <v/>
      </c>
    </row>
    <row r="356" spans="6:6" x14ac:dyDescent="0.3">
      <c r="F356" s="7" t="str">
        <f t="shared" si="5"/>
        <v/>
      </c>
    </row>
    <row r="357" spans="6:6" x14ac:dyDescent="0.3">
      <c r="F357" s="7" t="str">
        <f t="shared" si="5"/>
        <v/>
      </c>
    </row>
    <row r="358" spans="6:6" x14ac:dyDescent="0.3">
      <c r="F358" s="7" t="str">
        <f t="shared" si="5"/>
        <v/>
      </c>
    </row>
    <row r="359" spans="6:6" x14ac:dyDescent="0.3">
      <c r="F359" s="7" t="str">
        <f t="shared" si="5"/>
        <v/>
      </c>
    </row>
    <row r="360" spans="6:6" x14ac:dyDescent="0.3">
      <c r="F360" s="7" t="str">
        <f t="shared" si="5"/>
        <v/>
      </c>
    </row>
    <row r="361" spans="6:6" x14ac:dyDescent="0.3">
      <c r="F361" s="7" t="str">
        <f t="shared" si="5"/>
        <v/>
      </c>
    </row>
    <row r="362" spans="6:6" x14ac:dyDescent="0.3">
      <c r="F362" s="7" t="str">
        <f t="shared" si="5"/>
        <v/>
      </c>
    </row>
    <row r="363" spans="6:6" x14ac:dyDescent="0.3">
      <c r="F363" s="7" t="str">
        <f t="shared" si="5"/>
        <v/>
      </c>
    </row>
    <row r="364" spans="6:6" x14ac:dyDescent="0.3">
      <c r="F364" s="7" t="str">
        <f t="shared" si="5"/>
        <v/>
      </c>
    </row>
    <row r="365" spans="6:6" x14ac:dyDescent="0.3">
      <c r="F365" s="7" t="str">
        <f t="shared" si="5"/>
        <v/>
      </c>
    </row>
    <row r="366" spans="6:6" x14ac:dyDescent="0.3">
      <c r="F366" s="7" t="str">
        <f t="shared" si="5"/>
        <v/>
      </c>
    </row>
    <row r="367" spans="6:6" x14ac:dyDescent="0.3">
      <c r="F367" s="7" t="str">
        <f t="shared" si="5"/>
        <v/>
      </c>
    </row>
    <row r="368" spans="6:6" x14ac:dyDescent="0.3">
      <c r="F368" s="7" t="str">
        <f t="shared" si="5"/>
        <v/>
      </c>
    </row>
    <row r="369" spans="6:6" x14ac:dyDescent="0.3">
      <c r="F369" s="7" t="str">
        <f t="shared" si="5"/>
        <v/>
      </c>
    </row>
    <row r="370" spans="6:6" x14ac:dyDescent="0.3">
      <c r="F370" s="7" t="str">
        <f t="shared" si="5"/>
        <v/>
      </c>
    </row>
    <row r="371" spans="6:6" x14ac:dyDescent="0.3">
      <c r="F371" s="7" t="str">
        <f t="shared" si="5"/>
        <v/>
      </c>
    </row>
    <row r="372" spans="6:6" x14ac:dyDescent="0.3">
      <c r="F372" s="7" t="str">
        <f t="shared" si="5"/>
        <v/>
      </c>
    </row>
    <row r="373" spans="6:6" x14ac:dyDescent="0.3">
      <c r="F373" s="7" t="str">
        <f t="shared" si="5"/>
        <v/>
      </c>
    </row>
    <row r="374" spans="6:6" x14ac:dyDescent="0.3">
      <c r="F374" s="7" t="str">
        <f t="shared" si="5"/>
        <v/>
      </c>
    </row>
    <row r="375" spans="6:6" x14ac:dyDescent="0.3">
      <c r="F375" s="7" t="str">
        <f t="shared" si="5"/>
        <v/>
      </c>
    </row>
    <row r="376" spans="6:6" x14ac:dyDescent="0.3">
      <c r="F376" s="7" t="str">
        <f t="shared" si="5"/>
        <v/>
      </c>
    </row>
    <row r="377" spans="6:6" x14ac:dyDescent="0.3">
      <c r="F377" s="7" t="str">
        <f t="shared" si="5"/>
        <v/>
      </c>
    </row>
    <row r="378" spans="6:6" x14ac:dyDescent="0.3">
      <c r="F378" s="7" t="str">
        <f t="shared" si="5"/>
        <v/>
      </c>
    </row>
    <row r="379" spans="6:6" x14ac:dyDescent="0.3">
      <c r="F379" s="7" t="str">
        <f t="shared" si="5"/>
        <v/>
      </c>
    </row>
    <row r="380" spans="6:6" x14ac:dyDescent="0.3">
      <c r="F380" s="7" t="str">
        <f t="shared" si="5"/>
        <v/>
      </c>
    </row>
    <row r="381" spans="6:6" x14ac:dyDescent="0.3">
      <c r="F381" s="7" t="str">
        <f t="shared" si="5"/>
        <v/>
      </c>
    </row>
    <row r="382" spans="6:6" x14ac:dyDescent="0.3">
      <c r="F382" s="7" t="str">
        <f t="shared" si="5"/>
        <v/>
      </c>
    </row>
    <row r="383" spans="6:6" x14ac:dyDescent="0.3">
      <c r="F383" s="7" t="str">
        <f t="shared" si="5"/>
        <v/>
      </c>
    </row>
    <row r="384" spans="6:6" x14ac:dyDescent="0.3">
      <c r="F384" s="7" t="str">
        <f t="shared" si="5"/>
        <v/>
      </c>
    </row>
    <row r="385" spans="6:6" x14ac:dyDescent="0.3">
      <c r="F385" s="7" t="str">
        <f t="shared" si="5"/>
        <v/>
      </c>
    </row>
    <row r="386" spans="6:6" x14ac:dyDescent="0.3">
      <c r="F386" s="7" t="str">
        <f t="shared" si="5"/>
        <v/>
      </c>
    </row>
    <row r="387" spans="6:6" x14ac:dyDescent="0.3">
      <c r="F387" s="7" t="str">
        <f t="shared" ref="F387:F400" si="6">IF(ISBLANK($B387),"",HYPERLINK($B387,"▶"))</f>
        <v/>
      </c>
    </row>
    <row r="388" spans="6:6" x14ac:dyDescent="0.3">
      <c r="F388" s="7" t="str">
        <f t="shared" si="6"/>
        <v/>
      </c>
    </row>
    <row r="389" spans="6:6" x14ac:dyDescent="0.3">
      <c r="F389" s="7" t="str">
        <f t="shared" si="6"/>
        <v/>
      </c>
    </row>
    <row r="390" spans="6:6" x14ac:dyDescent="0.3">
      <c r="F390" s="7" t="str">
        <f t="shared" si="6"/>
        <v/>
      </c>
    </row>
    <row r="391" spans="6:6" x14ac:dyDescent="0.3">
      <c r="F391" s="7" t="str">
        <f t="shared" si="6"/>
        <v/>
      </c>
    </row>
    <row r="392" spans="6:6" x14ac:dyDescent="0.3">
      <c r="F392" s="7" t="str">
        <f t="shared" si="6"/>
        <v/>
      </c>
    </row>
    <row r="393" spans="6:6" x14ac:dyDescent="0.3">
      <c r="F393" s="7" t="str">
        <f t="shared" si="6"/>
        <v/>
      </c>
    </row>
    <row r="394" spans="6:6" x14ac:dyDescent="0.3">
      <c r="F394" s="7" t="str">
        <f t="shared" si="6"/>
        <v/>
      </c>
    </row>
    <row r="395" spans="6:6" x14ac:dyDescent="0.3">
      <c r="F395" s="7" t="str">
        <f t="shared" si="6"/>
        <v/>
      </c>
    </row>
    <row r="396" spans="6:6" x14ac:dyDescent="0.3">
      <c r="F396" s="7" t="str">
        <f t="shared" si="6"/>
        <v/>
      </c>
    </row>
    <row r="397" spans="6:6" x14ac:dyDescent="0.3">
      <c r="F397" s="7" t="str">
        <f t="shared" si="6"/>
        <v/>
      </c>
    </row>
    <row r="398" spans="6:6" x14ac:dyDescent="0.3">
      <c r="F398" s="7" t="str">
        <f t="shared" si="6"/>
        <v/>
      </c>
    </row>
    <row r="399" spans="6:6" x14ac:dyDescent="0.3">
      <c r="F399" s="7" t="str">
        <f t="shared" si="6"/>
        <v/>
      </c>
    </row>
    <row r="400" spans="6:6" x14ac:dyDescent="0.3">
      <c r="F400" s="7" t="str">
        <f t="shared" si="6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260F3-909D-40F3-AFC2-9A3B36658D74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5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A2" s="2">
        <v>1</v>
      </c>
      <c r="B2" s="2" t="s">
        <v>1090</v>
      </c>
      <c r="C2" s="20" t="s">
        <v>395</v>
      </c>
      <c r="D2" s="25" t="s">
        <v>1091</v>
      </c>
      <c r="E2" s="17" t="s">
        <v>1092</v>
      </c>
      <c r="F2" s="2" t="s">
        <v>1093</v>
      </c>
      <c r="G2" s="31" t="s">
        <v>1094</v>
      </c>
      <c r="H2" s="7" t="str">
        <f>IF(ISBLANK($D2),"",HYPERLINK($D2,"▶"))</f>
        <v>▶</v>
      </c>
    </row>
    <row r="3" spans="1:8" x14ac:dyDescent="0.3">
      <c r="A3" s="2">
        <v>1</v>
      </c>
      <c r="B3" s="2" t="s">
        <v>1090</v>
      </c>
      <c r="C3" s="20" t="s">
        <v>398</v>
      </c>
      <c r="D3" s="25" t="s">
        <v>1091</v>
      </c>
      <c r="E3" s="17" t="s">
        <v>1092</v>
      </c>
      <c r="F3" s="2" t="s">
        <v>1093</v>
      </c>
      <c r="G3" s="31" t="s">
        <v>1094</v>
      </c>
      <c r="H3" s="7" t="str">
        <f t="shared" ref="H3:H66" si="0">IF(ISBLANK($D3),"",HYPERLINK($D3,"▶"))</f>
        <v>▶</v>
      </c>
    </row>
    <row r="4" spans="1:8" x14ac:dyDescent="0.3">
      <c r="A4" s="2">
        <v>1</v>
      </c>
      <c r="B4" s="2" t="s">
        <v>1090</v>
      </c>
      <c r="C4" s="20" t="s">
        <v>401</v>
      </c>
      <c r="D4" s="25" t="s">
        <v>1091</v>
      </c>
      <c r="E4" s="17" t="s">
        <v>1092</v>
      </c>
      <c r="F4" s="2" t="s">
        <v>1093</v>
      </c>
      <c r="G4" s="31" t="s">
        <v>1094</v>
      </c>
      <c r="H4" s="7" t="str">
        <f t="shared" si="0"/>
        <v>▶</v>
      </c>
    </row>
    <row r="5" spans="1:8" x14ac:dyDescent="0.3">
      <c r="A5" s="2">
        <v>1</v>
      </c>
      <c r="B5" s="2" t="s">
        <v>1090</v>
      </c>
      <c r="C5" s="20" t="s">
        <v>407</v>
      </c>
      <c r="D5" s="25" t="s">
        <v>1105</v>
      </c>
      <c r="E5" s="17" t="s">
        <v>1106</v>
      </c>
      <c r="F5" s="2" t="s">
        <v>1107</v>
      </c>
      <c r="G5" s="31" t="s">
        <v>1108</v>
      </c>
      <c r="H5" s="7" t="str">
        <f t="shared" si="0"/>
        <v>▶</v>
      </c>
    </row>
    <row r="6" spans="1:8" x14ac:dyDescent="0.3">
      <c r="A6" s="2">
        <v>2</v>
      </c>
      <c r="B6" s="2" t="s">
        <v>1090</v>
      </c>
      <c r="C6" s="20" t="s">
        <v>407</v>
      </c>
      <c r="D6" s="25" t="s">
        <v>1109</v>
      </c>
      <c r="E6" s="17" t="s">
        <v>1110</v>
      </c>
      <c r="F6" s="2" t="s">
        <v>1111</v>
      </c>
      <c r="G6" s="31" t="s">
        <v>1112</v>
      </c>
      <c r="H6" s="7" t="str">
        <f t="shared" si="0"/>
        <v>▶</v>
      </c>
    </row>
    <row r="7" spans="1:8" x14ac:dyDescent="0.3">
      <c r="A7" s="2">
        <v>3</v>
      </c>
      <c r="B7" s="2" t="s">
        <v>1090</v>
      </c>
      <c r="C7" s="20" t="s">
        <v>407</v>
      </c>
      <c r="D7" s="25" t="s">
        <v>1113</v>
      </c>
      <c r="E7" s="18" t="s">
        <v>1114</v>
      </c>
      <c r="F7" s="2" t="s">
        <v>1115</v>
      </c>
      <c r="G7" s="31" t="s">
        <v>1116</v>
      </c>
      <c r="H7" s="7" t="str">
        <f t="shared" si="0"/>
        <v>▶</v>
      </c>
    </row>
    <row r="8" spans="1:8" x14ac:dyDescent="0.3">
      <c r="A8" s="2">
        <v>4</v>
      </c>
      <c r="B8" s="2" t="s">
        <v>1090</v>
      </c>
      <c r="C8" s="20" t="s">
        <v>407</v>
      </c>
      <c r="D8" s="25" t="s">
        <v>1117</v>
      </c>
      <c r="E8" s="17" t="s">
        <v>1118</v>
      </c>
      <c r="F8" s="2" t="s">
        <v>1119</v>
      </c>
      <c r="G8" s="31" t="s">
        <v>1120</v>
      </c>
      <c r="H8" s="7" t="str">
        <f t="shared" si="0"/>
        <v>▶</v>
      </c>
    </row>
    <row r="9" spans="1:8" x14ac:dyDescent="0.3">
      <c r="A9" s="2">
        <v>5</v>
      </c>
      <c r="B9" s="2" t="s">
        <v>1090</v>
      </c>
      <c r="C9" s="20" t="s">
        <v>407</v>
      </c>
      <c r="D9" s="25" t="s">
        <v>1121</v>
      </c>
      <c r="E9" s="17" t="s">
        <v>1122</v>
      </c>
      <c r="F9" s="2" t="s">
        <v>1123</v>
      </c>
      <c r="G9" s="31" t="s">
        <v>1124</v>
      </c>
      <c r="H9" s="7" t="str">
        <f t="shared" si="0"/>
        <v>▶</v>
      </c>
    </row>
    <row r="10" spans="1:8" x14ac:dyDescent="0.3">
      <c r="A10" s="2">
        <v>6</v>
      </c>
      <c r="B10" s="2" t="s">
        <v>1090</v>
      </c>
      <c r="C10" s="20" t="s">
        <v>407</v>
      </c>
      <c r="D10" s="25" t="s">
        <v>1125</v>
      </c>
      <c r="E10" s="17" t="s">
        <v>1126</v>
      </c>
      <c r="F10" s="2" t="s">
        <v>1127</v>
      </c>
      <c r="G10" s="31" t="s">
        <v>1128</v>
      </c>
      <c r="H10" s="7" t="str">
        <f t="shared" si="0"/>
        <v>▶</v>
      </c>
    </row>
    <row r="11" spans="1:8" x14ac:dyDescent="0.3">
      <c r="A11" s="2">
        <v>7</v>
      </c>
      <c r="B11" s="2" t="s">
        <v>1090</v>
      </c>
      <c r="C11" s="20" t="s">
        <v>407</v>
      </c>
      <c r="D11" s="25" t="s">
        <v>1129</v>
      </c>
      <c r="E11" s="17" t="s">
        <v>1130</v>
      </c>
      <c r="F11" s="2" t="s">
        <v>1123</v>
      </c>
      <c r="G11" s="31" t="s">
        <v>1131</v>
      </c>
      <c r="H11" s="7" t="str">
        <f t="shared" si="0"/>
        <v>▶</v>
      </c>
    </row>
    <row r="12" spans="1:8" x14ac:dyDescent="0.3">
      <c r="A12" s="2">
        <v>8</v>
      </c>
      <c r="B12" s="2" t="s">
        <v>1090</v>
      </c>
      <c r="C12" s="20" t="s">
        <v>407</v>
      </c>
      <c r="D12" s="25" t="s">
        <v>1132</v>
      </c>
      <c r="E12" s="17" t="s">
        <v>1133</v>
      </c>
      <c r="F12" s="2" t="s">
        <v>1107</v>
      </c>
      <c r="G12" s="31" t="s">
        <v>1134</v>
      </c>
      <c r="H12" s="7" t="str">
        <f t="shared" si="0"/>
        <v>▶</v>
      </c>
    </row>
    <row r="13" spans="1:8" x14ac:dyDescent="0.3">
      <c r="A13" s="2">
        <v>9</v>
      </c>
      <c r="B13" s="2" t="s">
        <v>1090</v>
      </c>
      <c r="C13" s="20" t="s">
        <v>407</v>
      </c>
      <c r="D13" s="25" t="s">
        <v>1135</v>
      </c>
      <c r="E13" s="18" t="s">
        <v>1136</v>
      </c>
      <c r="F13" s="2" t="s">
        <v>1137</v>
      </c>
      <c r="G13" s="31" t="s">
        <v>1138</v>
      </c>
      <c r="H13" s="7" t="str">
        <f t="shared" si="0"/>
        <v>▶</v>
      </c>
    </row>
    <row r="14" spans="1:8" x14ac:dyDescent="0.3">
      <c r="A14" s="2">
        <v>10</v>
      </c>
      <c r="B14" s="2" t="s">
        <v>1090</v>
      </c>
      <c r="C14" s="20" t="s">
        <v>407</v>
      </c>
      <c r="D14" s="25" t="s">
        <v>1139</v>
      </c>
      <c r="E14" s="17" t="s">
        <v>1140</v>
      </c>
      <c r="F14" s="2" t="s">
        <v>1137</v>
      </c>
      <c r="G14" s="31" t="s">
        <v>1141</v>
      </c>
      <c r="H14" s="7" t="str">
        <f t="shared" si="0"/>
        <v>▶</v>
      </c>
    </row>
    <row r="15" spans="1:8" x14ac:dyDescent="0.3">
      <c r="A15" s="2">
        <v>1</v>
      </c>
      <c r="B15" s="2" t="s">
        <v>1090</v>
      </c>
      <c r="C15" s="20" t="s">
        <v>410</v>
      </c>
      <c r="D15" s="25" t="s">
        <v>1091</v>
      </c>
      <c r="E15" s="17" t="s">
        <v>1092</v>
      </c>
      <c r="F15" s="2" t="s">
        <v>1093</v>
      </c>
      <c r="G15" s="31" t="s">
        <v>1094</v>
      </c>
      <c r="H15" s="7" t="str">
        <f t="shared" si="0"/>
        <v>▶</v>
      </c>
    </row>
    <row r="16" spans="1:8" x14ac:dyDescent="0.3">
      <c r="A16" s="2">
        <v>1</v>
      </c>
      <c r="B16" s="2" t="s">
        <v>1090</v>
      </c>
      <c r="C16" s="20" t="s">
        <v>416</v>
      </c>
      <c r="D16" s="25" t="s">
        <v>1169</v>
      </c>
      <c r="E16" s="17" t="s">
        <v>1170</v>
      </c>
      <c r="F16" s="2" t="s">
        <v>1127</v>
      </c>
      <c r="G16" s="31" t="s">
        <v>1171</v>
      </c>
      <c r="H16" s="7" t="str">
        <f t="shared" si="0"/>
        <v>▶</v>
      </c>
    </row>
    <row r="17" spans="1:8" x14ac:dyDescent="0.3">
      <c r="A17" s="2">
        <v>2</v>
      </c>
      <c r="B17" s="2" t="s">
        <v>1090</v>
      </c>
      <c r="C17" s="20" t="s">
        <v>416</v>
      </c>
      <c r="D17" s="25" t="s">
        <v>1172</v>
      </c>
      <c r="E17" s="18" t="s">
        <v>1173</v>
      </c>
      <c r="F17" s="2" t="s">
        <v>1123</v>
      </c>
      <c r="G17" s="31" t="s">
        <v>1174</v>
      </c>
      <c r="H17" s="7" t="str">
        <f t="shared" si="0"/>
        <v>▶</v>
      </c>
    </row>
    <row r="18" spans="1:8" x14ac:dyDescent="0.3">
      <c r="A18" s="2">
        <v>3</v>
      </c>
      <c r="B18" s="2" t="s">
        <v>1090</v>
      </c>
      <c r="C18" s="20" t="s">
        <v>416</v>
      </c>
      <c r="D18" s="25" t="s">
        <v>1113</v>
      </c>
      <c r="E18" s="17" t="s">
        <v>1114</v>
      </c>
      <c r="F18" s="2" t="s">
        <v>1115</v>
      </c>
      <c r="G18" s="31" t="s">
        <v>1116</v>
      </c>
      <c r="H18" s="7" t="str">
        <f t="shared" si="0"/>
        <v>▶</v>
      </c>
    </row>
    <row r="19" spans="1:8" x14ac:dyDescent="0.3">
      <c r="A19" s="2">
        <v>4</v>
      </c>
      <c r="B19" s="2" t="s">
        <v>1090</v>
      </c>
      <c r="C19" s="20" t="s">
        <v>416</v>
      </c>
      <c r="D19" s="25" t="s">
        <v>1175</v>
      </c>
      <c r="E19" s="17" t="s">
        <v>1176</v>
      </c>
      <c r="F19" s="2" t="s">
        <v>1127</v>
      </c>
      <c r="G19" s="31" t="s">
        <v>1177</v>
      </c>
      <c r="H19" s="7" t="str">
        <f t="shared" si="0"/>
        <v>▶</v>
      </c>
    </row>
    <row r="20" spans="1:8" x14ac:dyDescent="0.3">
      <c r="A20" s="2">
        <v>5</v>
      </c>
      <c r="B20" s="2" t="s">
        <v>1090</v>
      </c>
      <c r="C20" s="20" t="s">
        <v>416</v>
      </c>
      <c r="D20" s="25" t="s">
        <v>1178</v>
      </c>
      <c r="E20" s="17" t="s">
        <v>1179</v>
      </c>
      <c r="F20" s="2" t="s">
        <v>1123</v>
      </c>
      <c r="G20" s="31" t="s">
        <v>1180</v>
      </c>
      <c r="H20" s="7" t="str">
        <f t="shared" si="0"/>
        <v>▶</v>
      </c>
    </row>
    <row r="21" spans="1:8" x14ac:dyDescent="0.3">
      <c r="A21" s="2">
        <v>6</v>
      </c>
      <c r="B21" s="2" t="s">
        <v>1090</v>
      </c>
      <c r="C21" s="20" t="s">
        <v>416</v>
      </c>
      <c r="D21" s="25" t="s">
        <v>1181</v>
      </c>
      <c r="E21" s="17" t="s">
        <v>1182</v>
      </c>
      <c r="F21" s="2" t="s">
        <v>1183</v>
      </c>
      <c r="G21" s="31" t="s">
        <v>1184</v>
      </c>
      <c r="H21" s="7" t="str">
        <f t="shared" si="0"/>
        <v>▶</v>
      </c>
    </row>
    <row r="22" spans="1:8" x14ac:dyDescent="0.3">
      <c r="A22" s="2">
        <v>7</v>
      </c>
      <c r="B22" s="2" t="s">
        <v>1090</v>
      </c>
      <c r="C22" s="20" t="s">
        <v>416</v>
      </c>
      <c r="D22" s="25" t="s">
        <v>1121</v>
      </c>
      <c r="E22" s="17" t="s">
        <v>1122</v>
      </c>
      <c r="F22" s="2" t="s">
        <v>1123</v>
      </c>
      <c r="G22" s="32" t="s">
        <v>1124</v>
      </c>
      <c r="H22" s="7" t="str">
        <f t="shared" si="0"/>
        <v>▶</v>
      </c>
    </row>
    <row r="23" spans="1:8" x14ac:dyDescent="0.3">
      <c r="A23" s="2">
        <v>8</v>
      </c>
      <c r="B23" s="2" t="s">
        <v>1090</v>
      </c>
      <c r="C23" s="20" t="s">
        <v>416</v>
      </c>
      <c r="D23" s="25" t="s">
        <v>1185</v>
      </c>
      <c r="E23" s="17" t="s">
        <v>1186</v>
      </c>
      <c r="F23" s="2" t="s">
        <v>1127</v>
      </c>
      <c r="G23" s="32" t="s">
        <v>1187</v>
      </c>
      <c r="H23" s="7" t="str">
        <f t="shared" si="0"/>
        <v>▶</v>
      </c>
    </row>
    <row r="24" spans="1:8" x14ac:dyDescent="0.3">
      <c r="A24" s="2">
        <v>9</v>
      </c>
      <c r="B24" s="2" t="s">
        <v>1090</v>
      </c>
      <c r="C24" s="20" t="s">
        <v>416</v>
      </c>
      <c r="D24" s="25" t="s">
        <v>1188</v>
      </c>
      <c r="E24" s="17" t="s">
        <v>1189</v>
      </c>
      <c r="F24" s="2" t="s">
        <v>1190</v>
      </c>
      <c r="G24" s="32" t="s">
        <v>1191</v>
      </c>
      <c r="H24" s="7" t="str">
        <f t="shared" si="0"/>
        <v>▶</v>
      </c>
    </row>
    <row r="25" spans="1:8" x14ac:dyDescent="0.3">
      <c r="A25" s="2">
        <v>10</v>
      </c>
      <c r="B25" s="2" t="s">
        <v>1090</v>
      </c>
      <c r="C25" s="20" t="s">
        <v>416</v>
      </c>
      <c r="D25" s="25" t="s">
        <v>1132</v>
      </c>
      <c r="E25" s="17" t="s">
        <v>1133</v>
      </c>
      <c r="F25" s="2" t="s">
        <v>1107</v>
      </c>
      <c r="G25" s="32" t="s">
        <v>1134</v>
      </c>
      <c r="H25" s="7" t="str">
        <f t="shared" si="0"/>
        <v>▶</v>
      </c>
    </row>
    <row r="26" spans="1:8" x14ac:dyDescent="0.3">
      <c r="A26" s="2">
        <v>1</v>
      </c>
      <c r="B26" s="2" t="s">
        <v>1090</v>
      </c>
      <c r="C26" s="20" t="s">
        <v>419</v>
      </c>
      <c r="D26" s="25" t="s">
        <v>1200</v>
      </c>
      <c r="E26" s="17" t="s">
        <v>1201</v>
      </c>
      <c r="F26" s="2" t="s">
        <v>1119</v>
      </c>
      <c r="G26" s="32" t="s">
        <v>1202</v>
      </c>
      <c r="H26" s="7" t="str">
        <f t="shared" si="0"/>
        <v>▶</v>
      </c>
    </row>
    <row r="27" spans="1:8" x14ac:dyDescent="0.3">
      <c r="A27" s="2">
        <v>2</v>
      </c>
      <c r="B27" s="2" t="s">
        <v>1090</v>
      </c>
      <c r="C27" s="20" t="s">
        <v>419</v>
      </c>
      <c r="D27" s="25" t="s">
        <v>1203</v>
      </c>
      <c r="E27" s="17" t="s">
        <v>1204</v>
      </c>
      <c r="F27" s="2" t="s">
        <v>1205</v>
      </c>
      <c r="G27" s="32" t="s">
        <v>1206</v>
      </c>
      <c r="H27" s="7" t="str">
        <f t="shared" si="0"/>
        <v>▶</v>
      </c>
    </row>
    <row r="28" spans="1:8" x14ac:dyDescent="0.3">
      <c r="A28" s="2">
        <v>3</v>
      </c>
      <c r="B28" s="2" t="s">
        <v>1090</v>
      </c>
      <c r="C28" s="20" t="s">
        <v>419</v>
      </c>
      <c r="D28" s="25" t="s">
        <v>1207</v>
      </c>
      <c r="E28" s="17" t="s">
        <v>1208</v>
      </c>
      <c r="F28" s="2" t="s">
        <v>1209</v>
      </c>
      <c r="G28" s="32" t="s">
        <v>1210</v>
      </c>
      <c r="H28" s="7" t="str">
        <f t="shared" si="0"/>
        <v>▶</v>
      </c>
    </row>
    <row r="29" spans="1:8" x14ac:dyDescent="0.3">
      <c r="A29" s="2">
        <v>4</v>
      </c>
      <c r="B29" s="2" t="s">
        <v>1090</v>
      </c>
      <c r="C29" s="20" t="s">
        <v>419</v>
      </c>
      <c r="D29" s="25" t="s">
        <v>1211</v>
      </c>
      <c r="E29" s="18" t="s">
        <v>1212</v>
      </c>
      <c r="F29" s="2" t="s">
        <v>1127</v>
      </c>
      <c r="G29" s="32" t="s">
        <v>1213</v>
      </c>
      <c r="H29" s="7" t="str">
        <f t="shared" si="0"/>
        <v>▶</v>
      </c>
    </row>
    <row r="30" spans="1:8" x14ac:dyDescent="0.3">
      <c r="A30" s="2">
        <v>5</v>
      </c>
      <c r="B30" s="2" t="s">
        <v>1090</v>
      </c>
      <c r="C30" s="20" t="s">
        <v>419</v>
      </c>
      <c r="D30" s="25" t="s">
        <v>1214</v>
      </c>
      <c r="E30" s="17" t="s">
        <v>1215</v>
      </c>
      <c r="F30" s="2" t="s">
        <v>1216</v>
      </c>
      <c r="G30" s="32" t="s">
        <v>1217</v>
      </c>
      <c r="H30" s="7" t="str">
        <f t="shared" si="0"/>
        <v>▶</v>
      </c>
    </row>
    <row r="31" spans="1:8" x14ac:dyDescent="0.3">
      <c r="A31" s="2">
        <v>6</v>
      </c>
      <c r="B31" s="2" t="s">
        <v>1090</v>
      </c>
      <c r="C31" s="20" t="s">
        <v>419</v>
      </c>
      <c r="D31" s="25" t="s">
        <v>1218</v>
      </c>
      <c r="E31" s="17" t="s">
        <v>1219</v>
      </c>
      <c r="F31" s="2" t="s">
        <v>1220</v>
      </c>
      <c r="G31" s="32" t="s">
        <v>1221</v>
      </c>
      <c r="H31" s="7" t="str">
        <f t="shared" si="0"/>
        <v>▶</v>
      </c>
    </row>
    <row r="32" spans="1:8" x14ac:dyDescent="0.3">
      <c r="A32" s="2">
        <v>1</v>
      </c>
      <c r="B32" s="2" t="s">
        <v>1090</v>
      </c>
      <c r="C32" s="20" t="s">
        <v>422</v>
      </c>
      <c r="D32" s="25" t="s">
        <v>92</v>
      </c>
      <c r="E32" s="17" t="s">
        <v>1224</v>
      </c>
      <c r="F32" s="2" t="s">
        <v>1137</v>
      </c>
      <c r="G32" s="32" t="s">
        <v>1225</v>
      </c>
      <c r="H32" s="7" t="str">
        <f t="shared" si="0"/>
        <v>▶</v>
      </c>
    </row>
    <row r="33" spans="1:8" x14ac:dyDescent="0.3">
      <c r="A33" s="2">
        <v>1</v>
      </c>
      <c r="B33" s="2" t="s">
        <v>1226</v>
      </c>
      <c r="C33" s="20" t="s">
        <v>584</v>
      </c>
      <c r="D33" s="25" t="s">
        <v>239</v>
      </c>
      <c r="E33" s="17" t="s">
        <v>238</v>
      </c>
      <c r="F33" s="2" t="s">
        <v>1216</v>
      </c>
      <c r="G33" s="32" t="s">
        <v>1227</v>
      </c>
      <c r="H33" s="7" t="str">
        <f t="shared" si="0"/>
        <v>▶</v>
      </c>
    </row>
    <row r="34" spans="1:8" x14ac:dyDescent="0.3">
      <c r="A34" s="2">
        <v>2</v>
      </c>
      <c r="B34" s="2" t="s">
        <v>1226</v>
      </c>
      <c r="C34" s="20" t="s">
        <v>584</v>
      </c>
      <c r="D34" s="25" t="s">
        <v>1228</v>
      </c>
      <c r="E34" s="17" t="s">
        <v>1229</v>
      </c>
      <c r="F34" s="2" t="s">
        <v>1127</v>
      </c>
      <c r="G34" s="32" t="s">
        <v>1230</v>
      </c>
      <c r="H34" s="7" t="str">
        <f t="shared" si="0"/>
        <v>▶</v>
      </c>
    </row>
    <row r="35" spans="1:8" x14ac:dyDescent="0.3">
      <c r="A35" s="2">
        <v>3</v>
      </c>
      <c r="B35" s="2" t="s">
        <v>1226</v>
      </c>
      <c r="C35" s="20" t="s">
        <v>584</v>
      </c>
      <c r="D35" s="25" t="s">
        <v>1231</v>
      </c>
      <c r="E35" s="17" t="s">
        <v>1232</v>
      </c>
      <c r="F35" s="2" t="s">
        <v>1137</v>
      </c>
      <c r="G35" s="32" t="s">
        <v>1138</v>
      </c>
      <c r="H35" s="7" t="str">
        <f t="shared" si="0"/>
        <v>▶</v>
      </c>
    </row>
    <row r="36" spans="1:8" x14ac:dyDescent="0.3">
      <c r="A36" s="2">
        <v>4</v>
      </c>
      <c r="B36" s="2" t="s">
        <v>1226</v>
      </c>
      <c r="C36" s="20" t="s">
        <v>584</v>
      </c>
      <c r="D36" s="25" t="s">
        <v>1233</v>
      </c>
      <c r="E36" s="17" t="s">
        <v>1234</v>
      </c>
      <c r="F36" s="2" t="s">
        <v>1093</v>
      </c>
      <c r="G36" s="32" t="s">
        <v>1235</v>
      </c>
      <c r="H36" s="7" t="str">
        <f t="shared" si="0"/>
        <v>▶</v>
      </c>
    </row>
    <row r="37" spans="1:8" x14ac:dyDescent="0.3">
      <c r="A37" s="2">
        <v>5</v>
      </c>
      <c r="B37" s="2" t="s">
        <v>1226</v>
      </c>
      <c r="C37" s="20" t="s">
        <v>584</v>
      </c>
      <c r="D37" s="25" t="s">
        <v>1236</v>
      </c>
      <c r="E37" s="17" t="s">
        <v>1237</v>
      </c>
      <c r="F37" s="2" t="s">
        <v>1238</v>
      </c>
      <c r="G37" s="32" t="s">
        <v>1239</v>
      </c>
      <c r="H37" s="7" t="str">
        <f t="shared" si="0"/>
        <v>▶</v>
      </c>
    </row>
    <row r="38" spans="1:8" ht="33" x14ac:dyDescent="0.3">
      <c r="A38" s="2">
        <v>6</v>
      </c>
      <c r="B38" s="2" t="s">
        <v>1226</v>
      </c>
      <c r="C38" s="20" t="s">
        <v>584</v>
      </c>
      <c r="D38" s="25" t="s">
        <v>1240</v>
      </c>
      <c r="E38" s="17" t="s">
        <v>1241</v>
      </c>
      <c r="F38" s="2" t="s">
        <v>1242</v>
      </c>
      <c r="G38" s="32" t="s">
        <v>1243</v>
      </c>
      <c r="H38" s="7" t="str">
        <f t="shared" si="0"/>
        <v>▶</v>
      </c>
    </row>
    <row r="39" spans="1:8" x14ac:dyDescent="0.3">
      <c r="A39" s="2">
        <v>7</v>
      </c>
      <c r="B39" s="2" t="s">
        <v>1226</v>
      </c>
      <c r="C39" s="20" t="s">
        <v>584</v>
      </c>
      <c r="D39" s="25" t="s">
        <v>1244</v>
      </c>
      <c r="E39" s="17" t="s">
        <v>1245</v>
      </c>
      <c r="F39" s="2" t="s">
        <v>1093</v>
      </c>
      <c r="G39" s="32" t="s">
        <v>1246</v>
      </c>
      <c r="H39" s="7" t="str">
        <f t="shared" si="0"/>
        <v>▶</v>
      </c>
    </row>
    <row r="40" spans="1:8" ht="33" x14ac:dyDescent="0.3">
      <c r="A40" s="2">
        <v>8</v>
      </c>
      <c r="B40" s="2" t="s">
        <v>1226</v>
      </c>
      <c r="C40" s="20" t="s">
        <v>584</v>
      </c>
      <c r="D40" s="25" t="s">
        <v>1247</v>
      </c>
      <c r="E40" s="17" t="s">
        <v>1248</v>
      </c>
      <c r="F40" s="2" t="s">
        <v>1242</v>
      </c>
      <c r="G40" s="32" t="s">
        <v>1249</v>
      </c>
      <c r="H40" s="7" t="str">
        <f t="shared" si="0"/>
        <v>▶</v>
      </c>
    </row>
    <row r="41" spans="1:8" x14ac:dyDescent="0.3">
      <c r="A41" s="2">
        <v>1</v>
      </c>
      <c r="B41" s="2" t="s">
        <v>1226</v>
      </c>
      <c r="C41" s="20" t="s">
        <v>587</v>
      </c>
      <c r="D41" s="25" t="s">
        <v>239</v>
      </c>
      <c r="E41" s="17" t="s">
        <v>238</v>
      </c>
      <c r="F41" s="2" t="s">
        <v>1216</v>
      </c>
      <c r="G41" s="32" t="s">
        <v>1227</v>
      </c>
      <c r="H41" s="7" t="str">
        <f t="shared" si="0"/>
        <v>▶</v>
      </c>
    </row>
    <row r="42" spans="1:8" x14ac:dyDescent="0.3">
      <c r="A42" s="2">
        <v>2</v>
      </c>
      <c r="B42" s="2" t="s">
        <v>1226</v>
      </c>
      <c r="C42" s="20" t="s">
        <v>587</v>
      </c>
      <c r="D42" s="25" t="s">
        <v>1228</v>
      </c>
      <c r="E42" s="17" t="s">
        <v>1229</v>
      </c>
      <c r="F42" s="2" t="s">
        <v>1127</v>
      </c>
      <c r="G42" s="32" t="s">
        <v>1230</v>
      </c>
      <c r="H42" s="7" t="str">
        <f t="shared" si="0"/>
        <v>▶</v>
      </c>
    </row>
    <row r="43" spans="1:8" x14ac:dyDescent="0.3">
      <c r="A43" s="2">
        <v>3</v>
      </c>
      <c r="B43" s="2" t="s">
        <v>1226</v>
      </c>
      <c r="C43" s="20" t="s">
        <v>587</v>
      </c>
      <c r="D43" s="25" t="s">
        <v>1233</v>
      </c>
      <c r="E43" s="17" t="s">
        <v>1234</v>
      </c>
      <c r="F43" s="2" t="s">
        <v>1093</v>
      </c>
      <c r="G43" s="32" t="s">
        <v>1235</v>
      </c>
      <c r="H43" s="7" t="str">
        <f t="shared" si="0"/>
        <v>▶</v>
      </c>
    </row>
    <row r="44" spans="1:8" x14ac:dyDescent="0.3">
      <c r="A44" s="2">
        <v>4</v>
      </c>
      <c r="B44" s="2" t="s">
        <v>1226</v>
      </c>
      <c r="C44" s="20" t="s">
        <v>587</v>
      </c>
      <c r="D44" s="25" t="s">
        <v>1256</v>
      </c>
      <c r="E44" s="18" t="s">
        <v>1257</v>
      </c>
      <c r="F44" s="2" t="s">
        <v>1111</v>
      </c>
      <c r="G44" s="32" t="s">
        <v>1258</v>
      </c>
      <c r="H44" s="7" t="str">
        <f t="shared" si="0"/>
        <v>▶</v>
      </c>
    </row>
    <row r="45" spans="1:8" x14ac:dyDescent="0.3">
      <c r="A45" s="2">
        <v>5</v>
      </c>
      <c r="B45" s="2" t="s">
        <v>1226</v>
      </c>
      <c r="C45" s="20" t="s">
        <v>587</v>
      </c>
      <c r="D45" s="25" t="s">
        <v>1244</v>
      </c>
      <c r="E45" s="17" t="s">
        <v>1245</v>
      </c>
      <c r="F45" s="2" t="s">
        <v>1093</v>
      </c>
      <c r="G45" s="32" t="s">
        <v>1246</v>
      </c>
      <c r="H45" s="7" t="str">
        <f t="shared" si="0"/>
        <v>▶</v>
      </c>
    </row>
    <row r="46" spans="1:8" x14ac:dyDescent="0.3">
      <c r="A46" s="2">
        <v>1</v>
      </c>
      <c r="B46" s="2" t="s">
        <v>1226</v>
      </c>
      <c r="C46" s="20" t="s">
        <v>590</v>
      </c>
      <c r="D46" s="25" t="s">
        <v>239</v>
      </c>
      <c r="E46" s="17" t="s">
        <v>238</v>
      </c>
      <c r="F46" s="2" t="s">
        <v>1216</v>
      </c>
      <c r="G46" s="32" t="s">
        <v>1227</v>
      </c>
      <c r="H46" s="7" t="str">
        <f t="shared" si="0"/>
        <v>▶</v>
      </c>
    </row>
    <row r="47" spans="1:8" x14ac:dyDescent="0.3">
      <c r="A47" s="2">
        <v>2</v>
      </c>
      <c r="B47" s="2" t="s">
        <v>1226</v>
      </c>
      <c r="C47" s="20" t="s">
        <v>590</v>
      </c>
      <c r="D47" s="25" t="s">
        <v>1228</v>
      </c>
      <c r="E47" s="17" t="s">
        <v>1229</v>
      </c>
      <c r="F47" s="2" t="s">
        <v>1127</v>
      </c>
      <c r="G47" s="32" t="s">
        <v>1230</v>
      </c>
      <c r="H47" s="7" t="str">
        <f t="shared" si="0"/>
        <v>▶</v>
      </c>
    </row>
    <row r="48" spans="1:8" x14ac:dyDescent="0.3">
      <c r="A48" s="2">
        <v>3</v>
      </c>
      <c r="B48" s="2" t="s">
        <v>1226</v>
      </c>
      <c r="C48" s="20" t="s">
        <v>590</v>
      </c>
      <c r="D48" s="25" t="s">
        <v>1231</v>
      </c>
      <c r="E48" s="17" t="s">
        <v>1232</v>
      </c>
      <c r="F48" s="2" t="s">
        <v>1137</v>
      </c>
      <c r="G48" s="32" t="s">
        <v>1138</v>
      </c>
      <c r="H48" s="7" t="str">
        <f t="shared" si="0"/>
        <v>▶</v>
      </c>
    </row>
    <row r="49" spans="1:8" x14ac:dyDescent="0.3">
      <c r="A49" s="2">
        <v>4</v>
      </c>
      <c r="B49" s="2" t="s">
        <v>1226</v>
      </c>
      <c r="C49" s="20" t="s">
        <v>590</v>
      </c>
      <c r="D49" s="25" t="s">
        <v>1233</v>
      </c>
      <c r="E49" s="17" t="s">
        <v>1234</v>
      </c>
      <c r="F49" s="2" t="s">
        <v>1093</v>
      </c>
      <c r="G49" s="32" t="s">
        <v>1235</v>
      </c>
      <c r="H49" s="7" t="str">
        <f t="shared" si="0"/>
        <v>▶</v>
      </c>
    </row>
    <row r="50" spans="1:8" x14ac:dyDescent="0.3">
      <c r="A50" s="2">
        <v>5</v>
      </c>
      <c r="B50" s="2" t="s">
        <v>1226</v>
      </c>
      <c r="C50" s="20" t="s">
        <v>590</v>
      </c>
      <c r="D50" s="25" t="s">
        <v>1236</v>
      </c>
      <c r="E50" s="17" t="s">
        <v>1237</v>
      </c>
      <c r="F50" s="2" t="s">
        <v>1238</v>
      </c>
      <c r="G50" s="32" t="s">
        <v>1239</v>
      </c>
      <c r="H50" s="7" t="str">
        <f t="shared" si="0"/>
        <v>▶</v>
      </c>
    </row>
    <row r="51" spans="1:8" ht="33" x14ac:dyDescent="0.3">
      <c r="A51" s="2">
        <v>6</v>
      </c>
      <c r="B51" s="2" t="s">
        <v>1226</v>
      </c>
      <c r="C51" s="20" t="s">
        <v>590</v>
      </c>
      <c r="D51" s="25" t="s">
        <v>1240</v>
      </c>
      <c r="E51" s="17" t="s">
        <v>1241</v>
      </c>
      <c r="F51" s="2" t="s">
        <v>1242</v>
      </c>
      <c r="G51" s="32" t="s">
        <v>1243</v>
      </c>
      <c r="H51" s="7" t="str">
        <f t="shared" si="0"/>
        <v>▶</v>
      </c>
    </row>
    <row r="52" spans="1:8" x14ac:dyDescent="0.3">
      <c r="A52" s="2">
        <v>7</v>
      </c>
      <c r="B52" s="2" t="s">
        <v>1226</v>
      </c>
      <c r="C52" s="20" t="s">
        <v>590</v>
      </c>
      <c r="D52" s="25" t="s">
        <v>1244</v>
      </c>
      <c r="E52" s="17" t="s">
        <v>1245</v>
      </c>
      <c r="F52" s="2" t="s">
        <v>1093</v>
      </c>
      <c r="G52" s="32" t="s">
        <v>1246</v>
      </c>
      <c r="H52" s="7" t="str">
        <f t="shared" si="0"/>
        <v>▶</v>
      </c>
    </row>
    <row r="53" spans="1:8" x14ac:dyDescent="0.3">
      <c r="A53" s="2">
        <v>1</v>
      </c>
      <c r="B53" s="2" t="s">
        <v>1226</v>
      </c>
      <c r="C53" s="20" t="s">
        <v>593</v>
      </c>
      <c r="D53" s="25" t="s">
        <v>156</v>
      </c>
      <c r="E53" s="18" t="s">
        <v>155</v>
      </c>
      <c r="F53" s="2" t="s">
        <v>1093</v>
      </c>
      <c r="G53" s="32" t="s">
        <v>1270</v>
      </c>
      <c r="H53" s="7" t="str">
        <f t="shared" si="0"/>
        <v>▶</v>
      </c>
    </row>
    <row r="54" spans="1:8" x14ac:dyDescent="0.3">
      <c r="A54" s="2">
        <v>2</v>
      </c>
      <c r="B54" s="2" t="s">
        <v>1226</v>
      </c>
      <c r="C54" s="20" t="s">
        <v>593</v>
      </c>
      <c r="D54" s="25" t="s">
        <v>239</v>
      </c>
      <c r="E54" s="17" t="s">
        <v>238</v>
      </c>
      <c r="F54" s="2" t="s">
        <v>1216</v>
      </c>
      <c r="G54" s="32" t="s">
        <v>1227</v>
      </c>
      <c r="H54" s="7" t="str">
        <f t="shared" si="0"/>
        <v>▶</v>
      </c>
    </row>
    <row r="55" spans="1:8" x14ac:dyDescent="0.3">
      <c r="A55" s="2">
        <v>3</v>
      </c>
      <c r="B55" s="2" t="s">
        <v>1226</v>
      </c>
      <c r="C55" s="20" t="s">
        <v>593</v>
      </c>
      <c r="D55" s="25" t="s">
        <v>1228</v>
      </c>
      <c r="E55" s="17" t="s">
        <v>1229</v>
      </c>
      <c r="F55" s="2" t="s">
        <v>1127</v>
      </c>
      <c r="G55" s="32" t="s">
        <v>1230</v>
      </c>
      <c r="H55" s="7" t="str">
        <f t="shared" si="0"/>
        <v>▶</v>
      </c>
    </row>
    <row r="56" spans="1:8" x14ac:dyDescent="0.3">
      <c r="A56" s="2">
        <v>4</v>
      </c>
      <c r="B56" s="2" t="s">
        <v>1226</v>
      </c>
      <c r="C56" s="20" t="s">
        <v>593</v>
      </c>
      <c r="D56" s="25" t="s">
        <v>1233</v>
      </c>
      <c r="E56" s="17" t="s">
        <v>1234</v>
      </c>
      <c r="F56" s="2" t="s">
        <v>1093</v>
      </c>
      <c r="G56" s="32" t="s">
        <v>1235</v>
      </c>
      <c r="H56" s="7" t="str">
        <f t="shared" si="0"/>
        <v>▶</v>
      </c>
    </row>
    <row r="57" spans="1:8" x14ac:dyDescent="0.3">
      <c r="A57" s="2">
        <v>5</v>
      </c>
      <c r="B57" s="2" t="s">
        <v>1226</v>
      </c>
      <c r="C57" s="20" t="s">
        <v>593</v>
      </c>
      <c r="D57" s="25" t="s">
        <v>1271</v>
      </c>
      <c r="E57" s="18" t="s">
        <v>1272</v>
      </c>
      <c r="F57" s="2" t="s">
        <v>1093</v>
      </c>
      <c r="G57" s="32" t="s">
        <v>1239</v>
      </c>
      <c r="H57" s="7" t="str">
        <f t="shared" si="0"/>
        <v>▶</v>
      </c>
    </row>
    <row r="58" spans="1:8" x14ac:dyDescent="0.3">
      <c r="A58" s="2">
        <v>6</v>
      </c>
      <c r="B58" s="2" t="s">
        <v>1226</v>
      </c>
      <c r="C58" s="20" t="s">
        <v>593</v>
      </c>
      <c r="D58" s="25" t="s">
        <v>1273</v>
      </c>
      <c r="E58" s="17" t="s">
        <v>1274</v>
      </c>
      <c r="F58" s="2" t="s">
        <v>1093</v>
      </c>
      <c r="G58" s="32" t="s">
        <v>1275</v>
      </c>
      <c r="H58" s="7" t="str">
        <f t="shared" si="0"/>
        <v>▶</v>
      </c>
    </row>
    <row r="59" spans="1:8" x14ac:dyDescent="0.3">
      <c r="A59" s="2">
        <v>1</v>
      </c>
      <c r="B59" s="2" t="s">
        <v>1226</v>
      </c>
      <c r="C59" s="20" t="s">
        <v>596</v>
      </c>
      <c r="D59" s="25" t="s">
        <v>239</v>
      </c>
      <c r="E59" s="17" t="s">
        <v>238</v>
      </c>
      <c r="F59" s="2" t="s">
        <v>1216</v>
      </c>
      <c r="G59" s="32" t="s">
        <v>1227</v>
      </c>
      <c r="H59" s="7" t="str">
        <f t="shared" si="0"/>
        <v>▶</v>
      </c>
    </row>
    <row r="60" spans="1:8" x14ac:dyDescent="0.3">
      <c r="A60" s="2">
        <v>2</v>
      </c>
      <c r="B60" s="2" t="s">
        <v>1226</v>
      </c>
      <c r="C60" s="20" t="s">
        <v>596</v>
      </c>
      <c r="D60" s="25" t="s">
        <v>1233</v>
      </c>
      <c r="E60" s="17" t="s">
        <v>1234</v>
      </c>
      <c r="F60" s="2" t="s">
        <v>1093</v>
      </c>
      <c r="G60" s="32" t="s">
        <v>1235</v>
      </c>
      <c r="H60" s="7" t="str">
        <f t="shared" si="0"/>
        <v>▶</v>
      </c>
    </row>
    <row r="61" spans="1:8" x14ac:dyDescent="0.3">
      <c r="A61" s="2">
        <v>3</v>
      </c>
      <c r="B61" s="2" t="s">
        <v>1226</v>
      </c>
      <c r="C61" s="20" t="s">
        <v>596</v>
      </c>
      <c r="D61" s="25" t="s">
        <v>1276</v>
      </c>
      <c r="E61" s="17" t="s">
        <v>1277</v>
      </c>
      <c r="F61" s="2" t="s">
        <v>1137</v>
      </c>
      <c r="G61" s="32" t="s">
        <v>1278</v>
      </c>
      <c r="H61" s="7" t="str">
        <f t="shared" si="0"/>
        <v>▶</v>
      </c>
    </row>
    <row r="62" spans="1:8" x14ac:dyDescent="0.3">
      <c r="A62" s="2">
        <v>1</v>
      </c>
      <c r="B62" s="2" t="s">
        <v>1226</v>
      </c>
      <c r="C62" s="20" t="s">
        <v>599</v>
      </c>
      <c r="D62" s="25" t="s">
        <v>156</v>
      </c>
      <c r="E62" s="18" t="s">
        <v>155</v>
      </c>
      <c r="F62" s="2" t="s">
        <v>1093</v>
      </c>
      <c r="G62" s="32" t="s">
        <v>1270</v>
      </c>
      <c r="H62" s="7" t="str">
        <f t="shared" si="0"/>
        <v>▶</v>
      </c>
    </row>
    <row r="63" spans="1:8" x14ac:dyDescent="0.3">
      <c r="A63" s="2">
        <v>2</v>
      </c>
      <c r="B63" s="2" t="s">
        <v>1226</v>
      </c>
      <c r="C63" s="20" t="s">
        <v>599</v>
      </c>
      <c r="D63" s="25" t="s">
        <v>239</v>
      </c>
      <c r="E63" s="17" t="s">
        <v>238</v>
      </c>
      <c r="F63" s="2" t="s">
        <v>1216</v>
      </c>
      <c r="G63" s="32" t="s">
        <v>1227</v>
      </c>
      <c r="H63" s="7" t="str">
        <f t="shared" si="0"/>
        <v>▶</v>
      </c>
    </row>
    <row r="64" spans="1:8" x14ac:dyDescent="0.3">
      <c r="A64" s="2">
        <v>3</v>
      </c>
      <c r="B64" s="2" t="s">
        <v>1226</v>
      </c>
      <c r="C64" s="20" t="s">
        <v>599</v>
      </c>
      <c r="D64" s="25" t="s">
        <v>1283</v>
      </c>
      <c r="E64" s="17" t="s">
        <v>1284</v>
      </c>
      <c r="F64" s="2" t="s">
        <v>1285</v>
      </c>
      <c r="G64" s="32" t="s">
        <v>1286</v>
      </c>
      <c r="H64" s="7" t="str">
        <f t="shared" si="0"/>
        <v>▶</v>
      </c>
    </row>
    <row r="65" spans="1:8" x14ac:dyDescent="0.3">
      <c r="A65" s="2">
        <v>4</v>
      </c>
      <c r="B65" s="2" t="s">
        <v>1226</v>
      </c>
      <c r="C65" s="20" t="s">
        <v>599</v>
      </c>
      <c r="D65" s="25" t="s">
        <v>1287</v>
      </c>
      <c r="E65" s="17" t="s">
        <v>1288</v>
      </c>
      <c r="F65" s="2" t="s">
        <v>1107</v>
      </c>
      <c r="G65" s="32" t="s">
        <v>1289</v>
      </c>
      <c r="H65" s="7" t="str">
        <f t="shared" si="0"/>
        <v>▶</v>
      </c>
    </row>
    <row r="66" spans="1:8" x14ac:dyDescent="0.3">
      <c r="A66" s="2">
        <v>5</v>
      </c>
      <c r="B66" s="2" t="s">
        <v>1226</v>
      </c>
      <c r="C66" s="20" t="s">
        <v>599</v>
      </c>
      <c r="D66" s="25" t="s">
        <v>1233</v>
      </c>
      <c r="E66" s="17" t="s">
        <v>1234</v>
      </c>
      <c r="F66" s="2" t="s">
        <v>1093</v>
      </c>
      <c r="G66" s="32" t="s">
        <v>1235</v>
      </c>
      <c r="H66" s="7" t="str">
        <f t="shared" si="0"/>
        <v>▶</v>
      </c>
    </row>
    <row r="67" spans="1:8" x14ac:dyDescent="0.3">
      <c r="A67" s="2">
        <v>1</v>
      </c>
      <c r="B67" s="2" t="s">
        <v>1226</v>
      </c>
      <c r="C67" s="20" t="s">
        <v>602</v>
      </c>
      <c r="D67" s="25" t="s">
        <v>1304</v>
      </c>
      <c r="E67" s="17" t="s">
        <v>1305</v>
      </c>
      <c r="F67" s="2" t="s">
        <v>1137</v>
      </c>
      <c r="G67" s="32" t="s">
        <v>1306</v>
      </c>
      <c r="H67" s="7" t="str">
        <f t="shared" ref="H67:H130" si="1">IF(ISBLANK($D67),"",HYPERLINK($D67,"▶"))</f>
        <v>▶</v>
      </c>
    </row>
    <row r="68" spans="1:8" x14ac:dyDescent="0.3">
      <c r="A68" s="2">
        <v>1</v>
      </c>
      <c r="B68" s="2" t="s">
        <v>1226</v>
      </c>
      <c r="C68" s="20" t="s">
        <v>605</v>
      </c>
      <c r="D68" s="25" t="s">
        <v>156</v>
      </c>
      <c r="E68" s="18" t="s">
        <v>155</v>
      </c>
      <c r="F68" s="2" t="s">
        <v>1093</v>
      </c>
      <c r="G68" s="32" t="s">
        <v>1270</v>
      </c>
      <c r="H68" s="7" t="str">
        <f t="shared" si="1"/>
        <v>▶</v>
      </c>
    </row>
    <row r="69" spans="1:8" x14ac:dyDescent="0.3">
      <c r="A69" s="2">
        <v>2</v>
      </c>
      <c r="B69" s="2" t="s">
        <v>1226</v>
      </c>
      <c r="C69" s="20" t="s">
        <v>605</v>
      </c>
      <c r="D69" s="25" t="s">
        <v>239</v>
      </c>
      <c r="E69" s="17" t="s">
        <v>238</v>
      </c>
      <c r="F69" s="2" t="s">
        <v>1216</v>
      </c>
      <c r="G69" s="32" t="s">
        <v>1227</v>
      </c>
      <c r="H69" s="7" t="str">
        <f t="shared" si="1"/>
        <v>▶</v>
      </c>
    </row>
    <row r="70" spans="1:8" x14ac:dyDescent="0.3">
      <c r="A70" s="2">
        <v>3</v>
      </c>
      <c r="B70" s="2" t="s">
        <v>1226</v>
      </c>
      <c r="C70" s="20" t="s">
        <v>605</v>
      </c>
      <c r="D70" s="25" t="s">
        <v>1228</v>
      </c>
      <c r="E70" s="17" t="s">
        <v>1229</v>
      </c>
      <c r="F70" s="2" t="s">
        <v>1127</v>
      </c>
      <c r="G70" s="32" t="s">
        <v>1230</v>
      </c>
      <c r="H70" s="7" t="str">
        <f t="shared" si="1"/>
        <v>▶</v>
      </c>
    </row>
    <row r="71" spans="1:8" x14ac:dyDescent="0.3">
      <c r="A71" s="2">
        <v>4</v>
      </c>
      <c r="B71" s="2" t="s">
        <v>1226</v>
      </c>
      <c r="C71" s="20" t="s">
        <v>605</v>
      </c>
      <c r="D71" s="25" t="s">
        <v>1233</v>
      </c>
      <c r="E71" s="17" t="s">
        <v>1234</v>
      </c>
      <c r="F71" s="2" t="s">
        <v>1093</v>
      </c>
      <c r="G71" s="32" t="s">
        <v>1235</v>
      </c>
      <c r="H71" s="7" t="str">
        <f t="shared" si="1"/>
        <v>▶</v>
      </c>
    </row>
    <row r="72" spans="1:8" x14ac:dyDescent="0.3">
      <c r="A72" s="2">
        <v>5</v>
      </c>
      <c r="B72" s="2" t="s">
        <v>1226</v>
      </c>
      <c r="C72" s="20" t="s">
        <v>605</v>
      </c>
      <c r="D72" s="25" t="s">
        <v>1271</v>
      </c>
      <c r="E72" s="17" t="s">
        <v>1272</v>
      </c>
      <c r="F72" s="2" t="s">
        <v>1093</v>
      </c>
      <c r="G72" s="32" t="s">
        <v>1239</v>
      </c>
      <c r="H72" s="7" t="str">
        <f t="shared" si="1"/>
        <v>▶</v>
      </c>
    </row>
    <row r="73" spans="1:8" x14ac:dyDescent="0.3">
      <c r="A73" s="2">
        <v>6</v>
      </c>
      <c r="B73" s="2" t="s">
        <v>1226</v>
      </c>
      <c r="C73" s="20" t="s">
        <v>605</v>
      </c>
      <c r="D73" s="25" t="s">
        <v>1309</v>
      </c>
      <c r="E73" s="17" t="s">
        <v>1310</v>
      </c>
      <c r="F73" s="2" t="s">
        <v>1123</v>
      </c>
      <c r="G73" s="32" t="s">
        <v>1311</v>
      </c>
      <c r="H73" s="7" t="str">
        <f t="shared" si="1"/>
        <v>▶</v>
      </c>
    </row>
    <row r="74" spans="1:8" x14ac:dyDescent="0.3">
      <c r="A74" s="2">
        <v>7</v>
      </c>
      <c r="B74" s="2" t="s">
        <v>1226</v>
      </c>
      <c r="C74" s="20" t="s">
        <v>605</v>
      </c>
      <c r="D74" s="25" t="s">
        <v>1273</v>
      </c>
      <c r="E74" s="17" t="s">
        <v>1274</v>
      </c>
      <c r="F74" s="2" t="s">
        <v>1093</v>
      </c>
      <c r="G74" s="32" t="s">
        <v>1275</v>
      </c>
      <c r="H74" s="7" t="str">
        <f t="shared" si="1"/>
        <v>▶</v>
      </c>
    </row>
    <row r="75" spans="1:8" x14ac:dyDescent="0.3">
      <c r="A75" s="2">
        <v>1</v>
      </c>
      <c r="B75" s="2" t="s">
        <v>1226</v>
      </c>
      <c r="C75" s="20" t="s">
        <v>608</v>
      </c>
      <c r="D75" s="25" t="s">
        <v>1312</v>
      </c>
      <c r="E75" s="17" t="s">
        <v>1313</v>
      </c>
      <c r="F75" s="2" t="s">
        <v>1314</v>
      </c>
      <c r="G75" s="32" t="s">
        <v>1315</v>
      </c>
      <c r="H75" s="7" t="str">
        <f t="shared" si="1"/>
        <v>▶</v>
      </c>
    </row>
    <row r="76" spans="1:8" x14ac:dyDescent="0.3">
      <c r="A76" s="2">
        <v>2</v>
      </c>
      <c r="B76" s="2" t="s">
        <v>1226</v>
      </c>
      <c r="C76" s="20" t="s">
        <v>608</v>
      </c>
      <c r="D76" s="25" t="s">
        <v>1132</v>
      </c>
      <c r="E76" s="17" t="s">
        <v>1133</v>
      </c>
      <c r="F76" s="2" t="s">
        <v>1107</v>
      </c>
      <c r="G76" s="32" t="s">
        <v>1134</v>
      </c>
      <c r="H76" s="7" t="str">
        <f t="shared" si="1"/>
        <v>▶</v>
      </c>
    </row>
    <row r="77" spans="1:8" x14ac:dyDescent="0.3">
      <c r="A77" s="2">
        <v>3</v>
      </c>
      <c r="B77" s="2" t="s">
        <v>1226</v>
      </c>
      <c r="C77" s="20" t="s">
        <v>608</v>
      </c>
      <c r="D77" s="25" t="s">
        <v>1316</v>
      </c>
      <c r="E77" s="17" t="s">
        <v>1317</v>
      </c>
      <c r="F77" s="2" t="s">
        <v>1205</v>
      </c>
      <c r="G77" s="32" t="s">
        <v>1134</v>
      </c>
      <c r="H77" s="7" t="str">
        <f t="shared" si="1"/>
        <v>▶</v>
      </c>
    </row>
    <row r="78" spans="1:8" x14ac:dyDescent="0.3">
      <c r="A78" s="2">
        <v>1</v>
      </c>
      <c r="B78" s="2" t="s">
        <v>1226</v>
      </c>
      <c r="C78" s="20" t="s">
        <v>611</v>
      </c>
      <c r="D78" s="25" t="s">
        <v>131</v>
      </c>
      <c r="E78" s="18" t="s">
        <v>130</v>
      </c>
      <c r="F78" s="2" t="s">
        <v>1318</v>
      </c>
      <c r="G78" s="32" t="s">
        <v>1319</v>
      </c>
      <c r="H78" s="7" t="str">
        <f t="shared" si="1"/>
        <v>▶</v>
      </c>
    </row>
    <row r="79" spans="1:8" x14ac:dyDescent="0.3">
      <c r="A79" s="2">
        <v>2</v>
      </c>
      <c r="B79" s="2" t="s">
        <v>1226</v>
      </c>
      <c r="C79" s="20" t="s">
        <v>611</v>
      </c>
      <c r="D79" s="25" t="s">
        <v>1320</v>
      </c>
      <c r="E79" s="18" t="s">
        <v>1321</v>
      </c>
      <c r="F79" s="2" t="s">
        <v>1322</v>
      </c>
      <c r="G79" s="32" t="s">
        <v>1323</v>
      </c>
      <c r="H79" s="7" t="str">
        <f t="shared" si="1"/>
        <v>▶</v>
      </c>
    </row>
    <row r="80" spans="1:8" x14ac:dyDescent="0.3">
      <c r="A80" s="2">
        <v>3</v>
      </c>
      <c r="B80" s="2" t="s">
        <v>1226</v>
      </c>
      <c r="C80" s="20" t="s">
        <v>611</v>
      </c>
      <c r="D80" s="25" t="s">
        <v>235</v>
      </c>
      <c r="E80" s="17" t="s">
        <v>1324</v>
      </c>
      <c r="F80" s="2" t="s">
        <v>1216</v>
      </c>
      <c r="G80" s="32" t="s">
        <v>1227</v>
      </c>
      <c r="H80" s="7" t="str">
        <f t="shared" si="1"/>
        <v>▶</v>
      </c>
    </row>
    <row r="81" spans="1:8" x14ac:dyDescent="0.3">
      <c r="A81" s="2">
        <v>4</v>
      </c>
      <c r="B81" s="2" t="s">
        <v>1226</v>
      </c>
      <c r="C81" s="20" t="s">
        <v>611</v>
      </c>
      <c r="D81" s="25" t="s">
        <v>1325</v>
      </c>
      <c r="E81" s="17" t="s">
        <v>1326</v>
      </c>
      <c r="F81" s="2" t="s">
        <v>1093</v>
      </c>
      <c r="G81" s="32" t="s">
        <v>1327</v>
      </c>
      <c r="H81" s="7" t="str">
        <f t="shared" si="1"/>
        <v>▶</v>
      </c>
    </row>
    <row r="82" spans="1:8" x14ac:dyDescent="0.3">
      <c r="A82" s="2">
        <v>5</v>
      </c>
      <c r="B82" s="2" t="s">
        <v>1226</v>
      </c>
      <c r="C82" s="20" t="s">
        <v>611</v>
      </c>
      <c r="D82" s="25" t="s">
        <v>1328</v>
      </c>
      <c r="E82" s="17" t="s">
        <v>1329</v>
      </c>
      <c r="F82" s="2" t="s">
        <v>1330</v>
      </c>
      <c r="G82" s="32" t="s">
        <v>1331</v>
      </c>
      <c r="H82" s="7" t="str">
        <f t="shared" si="1"/>
        <v>▶</v>
      </c>
    </row>
    <row r="83" spans="1:8" x14ac:dyDescent="0.3">
      <c r="A83" s="2">
        <v>6</v>
      </c>
      <c r="B83" s="2" t="s">
        <v>1226</v>
      </c>
      <c r="C83" s="20" t="s">
        <v>611</v>
      </c>
      <c r="D83" s="25" t="s">
        <v>1312</v>
      </c>
      <c r="E83" s="17" t="s">
        <v>1313</v>
      </c>
      <c r="F83" s="2" t="s">
        <v>1314</v>
      </c>
      <c r="G83" s="32" t="s">
        <v>1315</v>
      </c>
      <c r="H83" s="7" t="str">
        <f t="shared" si="1"/>
        <v>▶</v>
      </c>
    </row>
    <row r="84" spans="1:8" x14ac:dyDescent="0.3">
      <c r="A84" s="2">
        <v>7</v>
      </c>
      <c r="B84" s="2" t="s">
        <v>1226</v>
      </c>
      <c r="C84" s="20" t="s">
        <v>611</v>
      </c>
      <c r="D84" s="25" t="s">
        <v>1332</v>
      </c>
      <c r="E84" s="17" t="s">
        <v>1333</v>
      </c>
      <c r="F84" s="2" t="s">
        <v>1334</v>
      </c>
      <c r="G84" s="32" t="s">
        <v>1335</v>
      </c>
      <c r="H84" s="7" t="str">
        <f t="shared" si="1"/>
        <v>▶</v>
      </c>
    </row>
    <row r="85" spans="1:8" x14ac:dyDescent="0.3">
      <c r="A85" s="2">
        <v>8</v>
      </c>
      <c r="B85" s="2" t="s">
        <v>1226</v>
      </c>
      <c r="C85" s="20" t="s">
        <v>611</v>
      </c>
      <c r="D85" s="25" t="s">
        <v>1336</v>
      </c>
      <c r="E85" s="17" t="s">
        <v>1337</v>
      </c>
      <c r="F85" s="2" t="s">
        <v>1209</v>
      </c>
      <c r="G85" s="32" t="s">
        <v>1338</v>
      </c>
      <c r="H85" s="7" t="str">
        <f t="shared" si="1"/>
        <v>▶</v>
      </c>
    </row>
    <row r="86" spans="1:8" x14ac:dyDescent="0.3">
      <c r="A86" s="2">
        <v>9</v>
      </c>
      <c r="B86" s="2" t="s">
        <v>1226</v>
      </c>
      <c r="C86" s="20" t="s">
        <v>611</v>
      </c>
      <c r="D86" s="25" t="s">
        <v>1132</v>
      </c>
      <c r="E86" s="17" t="s">
        <v>1133</v>
      </c>
      <c r="F86" s="2" t="s">
        <v>1107</v>
      </c>
      <c r="G86" s="32" t="s">
        <v>1134</v>
      </c>
      <c r="H86" s="7" t="str">
        <f t="shared" si="1"/>
        <v>▶</v>
      </c>
    </row>
    <row r="87" spans="1:8" x14ac:dyDescent="0.3">
      <c r="A87" s="2">
        <v>10</v>
      </c>
      <c r="B87" s="2" t="s">
        <v>1226</v>
      </c>
      <c r="C87" s="20" t="s">
        <v>611</v>
      </c>
      <c r="D87" s="25" t="s">
        <v>1316</v>
      </c>
      <c r="E87" s="17" t="s">
        <v>1317</v>
      </c>
      <c r="F87" s="2" t="s">
        <v>1205</v>
      </c>
      <c r="G87" s="32" t="s">
        <v>1134</v>
      </c>
      <c r="H87" s="7" t="str">
        <f t="shared" si="1"/>
        <v>▶</v>
      </c>
    </row>
    <row r="88" spans="1:8" x14ac:dyDescent="0.3">
      <c r="H88" s="7" t="str">
        <f t="shared" si="1"/>
        <v/>
      </c>
    </row>
    <row r="89" spans="1:8" x14ac:dyDescent="0.3">
      <c r="H89" s="7" t="str">
        <f t="shared" si="1"/>
        <v/>
      </c>
    </row>
    <row r="90" spans="1:8" x14ac:dyDescent="0.3">
      <c r="H90" s="7" t="str">
        <f t="shared" si="1"/>
        <v/>
      </c>
    </row>
    <row r="91" spans="1:8" x14ac:dyDescent="0.3">
      <c r="H91" s="7" t="str">
        <f t="shared" si="1"/>
        <v/>
      </c>
    </row>
    <row r="92" spans="1:8" x14ac:dyDescent="0.3">
      <c r="H92" s="7" t="str">
        <f t="shared" si="1"/>
        <v/>
      </c>
    </row>
    <row r="93" spans="1:8" x14ac:dyDescent="0.3">
      <c r="H93" s="7" t="str">
        <f t="shared" si="1"/>
        <v/>
      </c>
    </row>
    <row r="94" spans="1:8" x14ac:dyDescent="0.3">
      <c r="H94" s="7" t="str">
        <f t="shared" si="1"/>
        <v/>
      </c>
    </row>
    <row r="95" spans="1:8" x14ac:dyDescent="0.3">
      <c r="H95" s="7" t="str">
        <f t="shared" si="1"/>
        <v/>
      </c>
    </row>
    <row r="96" spans="1:8" x14ac:dyDescent="0.3">
      <c r="H96" s="7" t="str">
        <f t="shared" si="1"/>
        <v/>
      </c>
    </row>
    <row r="97" spans="8:8" x14ac:dyDescent="0.3">
      <c r="H97" s="7" t="str">
        <f t="shared" si="1"/>
        <v/>
      </c>
    </row>
    <row r="98" spans="8:8" x14ac:dyDescent="0.3">
      <c r="H98" s="7" t="str">
        <f t="shared" si="1"/>
        <v/>
      </c>
    </row>
    <row r="99" spans="8:8" x14ac:dyDescent="0.3">
      <c r="H99" s="7" t="str">
        <f t="shared" si="1"/>
        <v/>
      </c>
    </row>
    <row r="100" spans="8:8" x14ac:dyDescent="0.3">
      <c r="H100" s="7" t="str">
        <f t="shared" si="1"/>
        <v/>
      </c>
    </row>
    <row r="101" spans="8:8" x14ac:dyDescent="0.3">
      <c r="H101" s="7" t="str">
        <f t="shared" si="1"/>
        <v/>
      </c>
    </row>
    <row r="102" spans="8:8" x14ac:dyDescent="0.3">
      <c r="H102" s="7" t="str">
        <f t="shared" si="1"/>
        <v/>
      </c>
    </row>
    <row r="103" spans="8:8" x14ac:dyDescent="0.3">
      <c r="H103" s="7" t="str">
        <f t="shared" si="1"/>
        <v/>
      </c>
    </row>
    <row r="104" spans="8:8" x14ac:dyDescent="0.3">
      <c r="H104" s="7" t="str">
        <f t="shared" si="1"/>
        <v/>
      </c>
    </row>
    <row r="105" spans="8:8" x14ac:dyDescent="0.3">
      <c r="H105" s="7" t="str">
        <f t="shared" si="1"/>
        <v/>
      </c>
    </row>
    <row r="106" spans="8:8" x14ac:dyDescent="0.3">
      <c r="H106" s="7" t="str">
        <f t="shared" si="1"/>
        <v/>
      </c>
    </row>
    <row r="107" spans="8:8" x14ac:dyDescent="0.3">
      <c r="H107" s="7" t="str">
        <f t="shared" si="1"/>
        <v/>
      </c>
    </row>
    <row r="108" spans="8:8" x14ac:dyDescent="0.3">
      <c r="H108" s="7" t="str">
        <f t="shared" si="1"/>
        <v/>
      </c>
    </row>
    <row r="109" spans="8:8" x14ac:dyDescent="0.3">
      <c r="H109" s="7" t="str">
        <f t="shared" si="1"/>
        <v/>
      </c>
    </row>
    <row r="110" spans="8:8" x14ac:dyDescent="0.3">
      <c r="H110" s="7" t="str">
        <f t="shared" si="1"/>
        <v/>
      </c>
    </row>
    <row r="111" spans="8:8" x14ac:dyDescent="0.3">
      <c r="H111" s="7" t="str">
        <f t="shared" si="1"/>
        <v/>
      </c>
    </row>
    <row r="112" spans="8:8" x14ac:dyDescent="0.3">
      <c r="H112" s="7" t="str">
        <f t="shared" si="1"/>
        <v/>
      </c>
    </row>
    <row r="113" spans="8:8" x14ac:dyDescent="0.3">
      <c r="H113" s="7" t="str">
        <f t="shared" si="1"/>
        <v/>
      </c>
    </row>
    <row r="114" spans="8:8" x14ac:dyDescent="0.3">
      <c r="H114" s="7" t="str">
        <f t="shared" si="1"/>
        <v/>
      </c>
    </row>
    <row r="115" spans="8:8" x14ac:dyDescent="0.3">
      <c r="H115" s="7" t="str">
        <f t="shared" si="1"/>
        <v/>
      </c>
    </row>
    <row r="116" spans="8:8" x14ac:dyDescent="0.3">
      <c r="H116" s="7" t="str">
        <f t="shared" si="1"/>
        <v/>
      </c>
    </row>
    <row r="117" spans="8:8" x14ac:dyDescent="0.3">
      <c r="H117" s="7" t="str">
        <f t="shared" si="1"/>
        <v/>
      </c>
    </row>
    <row r="118" spans="8:8" x14ac:dyDescent="0.3">
      <c r="H118" s="7" t="str">
        <f t="shared" si="1"/>
        <v/>
      </c>
    </row>
    <row r="119" spans="8:8" x14ac:dyDescent="0.3">
      <c r="H119" s="7" t="str">
        <f t="shared" si="1"/>
        <v/>
      </c>
    </row>
    <row r="120" spans="8:8" x14ac:dyDescent="0.3">
      <c r="H120" s="7" t="str">
        <f t="shared" si="1"/>
        <v/>
      </c>
    </row>
    <row r="121" spans="8:8" x14ac:dyDescent="0.3">
      <c r="H121" s="7" t="str">
        <f t="shared" si="1"/>
        <v/>
      </c>
    </row>
    <row r="122" spans="8:8" x14ac:dyDescent="0.3">
      <c r="H122" s="7" t="str">
        <f t="shared" si="1"/>
        <v/>
      </c>
    </row>
    <row r="123" spans="8:8" x14ac:dyDescent="0.3">
      <c r="H123" s="7" t="str">
        <f t="shared" si="1"/>
        <v/>
      </c>
    </row>
    <row r="124" spans="8:8" x14ac:dyDescent="0.3">
      <c r="H124" s="7" t="str">
        <f t="shared" si="1"/>
        <v/>
      </c>
    </row>
    <row r="125" spans="8:8" x14ac:dyDescent="0.3">
      <c r="H125" s="7" t="str">
        <f t="shared" si="1"/>
        <v/>
      </c>
    </row>
    <row r="126" spans="8:8" x14ac:dyDescent="0.3">
      <c r="H126" s="7" t="str">
        <f t="shared" si="1"/>
        <v/>
      </c>
    </row>
    <row r="127" spans="8:8" x14ac:dyDescent="0.3">
      <c r="H127" s="7" t="str">
        <f t="shared" si="1"/>
        <v/>
      </c>
    </row>
    <row r="128" spans="8:8" x14ac:dyDescent="0.3">
      <c r="H128" s="7" t="str">
        <f t="shared" si="1"/>
        <v/>
      </c>
    </row>
    <row r="129" spans="8:8" x14ac:dyDescent="0.3">
      <c r="H129" s="7" t="str">
        <f t="shared" si="1"/>
        <v/>
      </c>
    </row>
    <row r="130" spans="8:8" x14ac:dyDescent="0.3">
      <c r="H130" s="7" t="str">
        <f t="shared" si="1"/>
        <v/>
      </c>
    </row>
    <row r="131" spans="8:8" x14ac:dyDescent="0.3">
      <c r="H131" s="7" t="str">
        <f t="shared" ref="H131:H194" si="2">IF(ISBLANK($D131),"",HYPERLINK($D131,"▶"))</f>
        <v/>
      </c>
    </row>
    <row r="132" spans="8:8" x14ac:dyDescent="0.3">
      <c r="H132" s="7" t="str">
        <f t="shared" si="2"/>
        <v/>
      </c>
    </row>
    <row r="133" spans="8:8" x14ac:dyDescent="0.3">
      <c r="H133" s="7" t="str">
        <f t="shared" si="2"/>
        <v/>
      </c>
    </row>
    <row r="134" spans="8:8" x14ac:dyDescent="0.3">
      <c r="H134" s="7" t="str">
        <f t="shared" si="2"/>
        <v/>
      </c>
    </row>
    <row r="135" spans="8:8" x14ac:dyDescent="0.3">
      <c r="H135" s="7" t="str">
        <f t="shared" si="2"/>
        <v/>
      </c>
    </row>
    <row r="136" spans="8:8" x14ac:dyDescent="0.3">
      <c r="H136" s="7" t="str">
        <f t="shared" si="2"/>
        <v/>
      </c>
    </row>
    <row r="137" spans="8:8" x14ac:dyDescent="0.3">
      <c r="H137" s="7" t="str">
        <f t="shared" si="2"/>
        <v/>
      </c>
    </row>
    <row r="138" spans="8:8" x14ac:dyDescent="0.3">
      <c r="H138" s="7" t="str">
        <f t="shared" si="2"/>
        <v/>
      </c>
    </row>
    <row r="139" spans="8:8" x14ac:dyDescent="0.3">
      <c r="H139" s="7" t="str">
        <f t="shared" si="2"/>
        <v/>
      </c>
    </row>
    <row r="140" spans="8:8" x14ac:dyDescent="0.3">
      <c r="H140" s="7" t="str">
        <f t="shared" si="2"/>
        <v/>
      </c>
    </row>
    <row r="141" spans="8:8" x14ac:dyDescent="0.3">
      <c r="H141" s="7" t="str">
        <f t="shared" si="2"/>
        <v/>
      </c>
    </row>
    <row r="142" spans="8:8" x14ac:dyDescent="0.3">
      <c r="H142" s="7" t="str">
        <f t="shared" si="2"/>
        <v/>
      </c>
    </row>
    <row r="143" spans="8:8" x14ac:dyDescent="0.3">
      <c r="H143" s="7" t="str">
        <f t="shared" si="2"/>
        <v/>
      </c>
    </row>
    <row r="144" spans="8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8F7260F3-909D-40F3-AFC2-9A3B36658D74}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D3AF0-C543-4FDA-916F-470C27FFA098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76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A2" s="2">
        <v>1</v>
      </c>
      <c r="B2" s="2" t="s">
        <v>1090</v>
      </c>
      <c r="C2" s="20" t="s">
        <v>395</v>
      </c>
      <c r="D2" s="25" t="s">
        <v>1095</v>
      </c>
      <c r="E2" s="17" t="s">
        <v>1096</v>
      </c>
      <c r="F2" s="2" t="s">
        <v>395</v>
      </c>
      <c r="G2" s="31" t="s">
        <v>1097</v>
      </c>
      <c r="H2" s="7" t="str">
        <f>IF(ISBLANK($D2),"",HYPERLINK($D2,"▶"))</f>
        <v>▶</v>
      </c>
    </row>
    <row r="3" spans="1:8" x14ac:dyDescent="0.3">
      <c r="A3" s="2">
        <v>1</v>
      </c>
      <c r="B3" s="2" t="s">
        <v>1090</v>
      </c>
      <c r="C3" s="20" t="s">
        <v>401</v>
      </c>
      <c r="D3" s="25" t="s">
        <v>1098</v>
      </c>
      <c r="E3" s="17" t="s">
        <v>1099</v>
      </c>
      <c r="F3" s="2" t="s">
        <v>401</v>
      </c>
      <c r="G3" s="31" t="s">
        <v>1100</v>
      </c>
      <c r="H3" s="7" t="str">
        <f t="shared" ref="H3:H66" si="0">IF(ISBLANK($D3),"",HYPERLINK($D3,"▶"))</f>
        <v>▶</v>
      </c>
    </row>
    <row r="4" spans="1:8" x14ac:dyDescent="0.3">
      <c r="A4" s="2">
        <v>1</v>
      </c>
      <c r="B4" s="2" t="s">
        <v>1090</v>
      </c>
      <c r="C4" s="20" t="s">
        <v>404</v>
      </c>
      <c r="D4" s="25" t="s">
        <v>1101</v>
      </c>
      <c r="E4" s="17" t="s">
        <v>1102</v>
      </c>
      <c r="F4" s="2" t="s">
        <v>1103</v>
      </c>
      <c r="G4" s="31" t="s">
        <v>1104</v>
      </c>
      <c r="H4" s="7" t="str">
        <f t="shared" si="0"/>
        <v>▶</v>
      </c>
    </row>
    <row r="5" spans="1:8" x14ac:dyDescent="0.3">
      <c r="A5" s="2">
        <v>1</v>
      </c>
      <c r="B5" s="2" t="s">
        <v>1090</v>
      </c>
      <c r="C5" s="20" t="s">
        <v>407</v>
      </c>
      <c r="D5" s="25" t="s">
        <v>1142</v>
      </c>
      <c r="E5" s="17" t="s">
        <v>1143</v>
      </c>
      <c r="F5" s="2" t="s">
        <v>1144</v>
      </c>
      <c r="G5" s="31" t="s">
        <v>1145</v>
      </c>
      <c r="H5" s="7" t="str">
        <f t="shared" si="0"/>
        <v>▶</v>
      </c>
    </row>
    <row r="6" spans="1:8" x14ac:dyDescent="0.3">
      <c r="A6" s="2">
        <v>2</v>
      </c>
      <c r="B6" s="2" t="s">
        <v>1090</v>
      </c>
      <c r="C6" s="20" t="s">
        <v>407</v>
      </c>
      <c r="D6" s="25" t="s">
        <v>1146</v>
      </c>
      <c r="E6" s="17" t="s">
        <v>1147</v>
      </c>
      <c r="F6" s="2" t="s">
        <v>1144</v>
      </c>
      <c r="G6" s="31" t="s">
        <v>1148</v>
      </c>
      <c r="H6" s="7" t="str">
        <f t="shared" si="0"/>
        <v>▶</v>
      </c>
    </row>
    <row r="7" spans="1:8" x14ac:dyDescent="0.3">
      <c r="A7" s="2">
        <v>3</v>
      </c>
      <c r="B7" s="2" t="s">
        <v>1090</v>
      </c>
      <c r="C7" s="20" t="s">
        <v>407</v>
      </c>
      <c r="D7" s="25" t="s">
        <v>1149</v>
      </c>
      <c r="E7" s="18" t="s">
        <v>1150</v>
      </c>
      <c r="F7" s="2" t="s">
        <v>1144</v>
      </c>
      <c r="G7" s="31" t="s">
        <v>1148</v>
      </c>
      <c r="H7" s="7" t="str">
        <f t="shared" si="0"/>
        <v>▶</v>
      </c>
    </row>
    <row r="8" spans="1:8" x14ac:dyDescent="0.3">
      <c r="A8" s="2">
        <v>4</v>
      </c>
      <c r="B8" s="2" t="s">
        <v>1090</v>
      </c>
      <c r="C8" s="20" t="s">
        <v>407</v>
      </c>
      <c r="D8" s="25" t="s">
        <v>1151</v>
      </c>
      <c r="E8" s="17" t="s">
        <v>1152</v>
      </c>
      <c r="F8" s="2" t="s">
        <v>1144</v>
      </c>
      <c r="G8" s="31" t="s">
        <v>1148</v>
      </c>
      <c r="H8" s="7" t="str">
        <f t="shared" si="0"/>
        <v>▶</v>
      </c>
    </row>
    <row r="9" spans="1:8" x14ac:dyDescent="0.3">
      <c r="A9" s="2">
        <v>1</v>
      </c>
      <c r="B9" s="2" t="s">
        <v>1090</v>
      </c>
      <c r="C9" s="20" t="s">
        <v>410</v>
      </c>
      <c r="D9" s="25" t="s">
        <v>1153</v>
      </c>
      <c r="E9" s="17" t="s">
        <v>1154</v>
      </c>
      <c r="F9" s="2" t="s">
        <v>410</v>
      </c>
      <c r="G9" s="31" t="s">
        <v>1155</v>
      </c>
      <c r="H9" s="7" t="str">
        <f t="shared" si="0"/>
        <v>▶</v>
      </c>
    </row>
    <row r="10" spans="1:8" x14ac:dyDescent="0.3">
      <c r="A10" s="2">
        <v>2</v>
      </c>
      <c r="B10" s="2" t="s">
        <v>1090</v>
      </c>
      <c r="C10" s="20" t="s">
        <v>410</v>
      </c>
      <c r="D10" s="25" t="s">
        <v>1156</v>
      </c>
      <c r="E10" s="17" t="s">
        <v>1157</v>
      </c>
      <c r="F10" s="2" t="s">
        <v>1158</v>
      </c>
      <c r="G10" s="31" t="s">
        <v>1159</v>
      </c>
      <c r="H10" s="7" t="str">
        <f t="shared" si="0"/>
        <v>▶</v>
      </c>
    </row>
    <row r="11" spans="1:8" x14ac:dyDescent="0.3">
      <c r="A11" s="2">
        <v>3</v>
      </c>
      <c r="B11" s="2" t="s">
        <v>1090</v>
      </c>
      <c r="C11" s="20" t="s">
        <v>410</v>
      </c>
      <c r="D11" s="25" t="s">
        <v>1160</v>
      </c>
      <c r="E11" s="17" t="s">
        <v>1102</v>
      </c>
      <c r="F11" s="2" t="s">
        <v>1161</v>
      </c>
      <c r="G11" s="31" t="s">
        <v>1159</v>
      </c>
      <c r="H11" s="7" t="str">
        <f t="shared" si="0"/>
        <v>▶</v>
      </c>
    </row>
    <row r="12" spans="1:8" x14ac:dyDescent="0.3">
      <c r="A12" s="2">
        <v>4</v>
      </c>
      <c r="B12" s="2" t="s">
        <v>1090</v>
      </c>
      <c r="C12" s="20" t="s">
        <v>410</v>
      </c>
      <c r="D12" s="25" t="s">
        <v>1162</v>
      </c>
      <c r="E12" s="17" t="s">
        <v>1163</v>
      </c>
      <c r="F12" s="2" t="s">
        <v>410</v>
      </c>
      <c r="G12" s="31" t="s">
        <v>1164</v>
      </c>
      <c r="H12" s="7" t="str">
        <f t="shared" si="0"/>
        <v>▶</v>
      </c>
    </row>
    <row r="13" spans="1:8" x14ac:dyDescent="0.3">
      <c r="A13" s="2">
        <v>5</v>
      </c>
      <c r="B13" s="2" t="s">
        <v>1090</v>
      </c>
      <c r="C13" s="20" t="s">
        <v>410</v>
      </c>
      <c r="D13" s="25" t="s">
        <v>1165</v>
      </c>
      <c r="E13" s="17" t="s">
        <v>1163</v>
      </c>
      <c r="F13" s="2" t="s">
        <v>410</v>
      </c>
      <c r="G13" s="31" t="s">
        <v>1166</v>
      </c>
      <c r="H13" s="7" t="str">
        <f t="shared" si="0"/>
        <v>▶</v>
      </c>
    </row>
    <row r="14" spans="1:8" x14ac:dyDescent="0.3">
      <c r="A14" s="2">
        <v>1</v>
      </c>
      <c r="B14" s="2" t="s">
        <v>1090</v>
      </c>
      <c r="C14" s="20" t="s">
        <v>413</v>
      </c>
      <c r="D14" s="25" t="s">
        <v>1167</v>
      </c>
      <c r="E14" s="17" t="s">
        <v>1099</v>
      </c>
      <c r="F14" s="2" t="s">
        <v>1168</v>
      </c>
      <c r="G14" s="31" t="s">
        <v>1100</v>
      </c>
      <c r="H14" s="7" t="str">
        <f t="shared" si="0"/>
        <v>▶</v>
      </c>
    </row>
    <row r="15" spans="1:8" x14ac:dyDescent="0.3">
      <c r="A15" s="2">
        <v>1</v>
      </c>
      <c r="B15" s="2" t="s">
        <v>1090</v>
      </c>
      <c r="C15" s="20" t="s">
        <v>416</v>
      </c>
      <c r="D15" s="25" t="s">
        <v>1192</v>
      </c>
      <c r="E15" s="17" t="s">
        <v>1193</v>
      </c>
      <c r="F15" s="2" t="s">
        <v>416</v>
      </c>
      <c r="G15" s="31" t="s">
        <v>1100</v>
      </c>
      <c r="H15" s="7" t="str">
        <f t="shared" si="0"/>
        <v>▶</v>
      </c>
    </row>
    <row r="16" spans="1:8" x14ac:dyDescent="0.3">
      <c r="A16" s="2">
        <v>2</v>
      </c>
      <c r="B16" s="2" t="s">
        <v>1090</v>
      </c>
      <c r="C16" s="20" t="s">
        <v>416</v>
      </c>
      <c r="D16" s="25" t="s">
        <v>1194</v>
      </c>
      <c r="E16" s="17" t="s">
        <v>1150</v>
      </c>
      <c r="F16" s="2" t="s">
        <v>416</v>
      </c>
      <c r="G16" s="31" t="s">
        <v>1148</v>
      </c>
      <c r="H16" s="7" t="str">
        <f t="shared" si="0"/>
        <v>▶</v>
      </c>
    </row>
    <row r="17" spans="1:8" x14ac:dyDescent="0.3">
      <c r="A17" s="2">
        <v>3</v>
      </c>
      <c r="B17" s="2" t="s">
        <v>1090</v>
      </c>
      <c r="C17" s="20" t="s">
        <v>416</v>
      </c>
      <c r="D17" s="25" t="s">
        <v>1195</v>
      </c>
      <c r="E17" s="17" t="s">
        <v>1147</v>
      </c>
      <c r="F17" s="2" t="s">
        <v>416</v>
      </c>
      <c r="G17" s="31" t="s">
        <v>1148</v>
      </c>
      <c r="H17" s="7" t="str">
        <f t="shared" si="0"/>
        <v>▶</v>
      </c>
    </row>
    <row r="18" spans="1:8" x14ac:dyDescent="0.3">
      <c r="A18" s="2">
        <v>4</v>
      </c>
      <c r="B18" s="2" t="s">
        <v>1090</v>
      </c>
      <c r="C18" s="20" t="s">
        <v>416</v>
      </c>
      <c r="D18" s="25" t="s">
        <v>1196</v>
      </c>
      <c r="E18" s="17" t="s">
        <v>1152</v>
      </c>
      <c r="F18" s="2" t="s">
        <v>416</v>
      </c>
      <c r="G18" s="31" t="s">
        <v>1148</v>
      </c>
      <c r="H18" s="7" t="str">
        <f t="shared" si="0"/>
        <v>▶</v>
      </c>
    </row>
    <row r="19" spans="1:8" x14ac:dyDescent="0.3">
      <c r="A19" s="2">
        <v>5</v>
      </c>
      <c r="B19" s="2" t="s">
        <v>1090</v>
      </c>
      <c r="C19" s="20" t="s">
        <v>416</v>
      </c>
      <c r="D19" s="25" t="s">
        <v>1197</v>
      </c>
      <c r="E19" s="17" t="s">
        <v>1157</v>
      </c>
      <c r="F19" s="2" t="s">
        <v>1198</v>
      </c>
      <c r="G19" s="31" t="s">
        <v>1199</v>
      </c>
      <c r="H19" s="7" t="str">
        <f t="shared" si="0"/>
        <v>▶</v>
      </c>
    </row>
    <row r="20" spans="1:8" x14ac:dyDescent="0.3">
      <c r="A20" s="2">
        <v>1</v>
      </c>
      <c r="B20" s="2" t="s">
        <v>1090</v>
      </c>
      <c r="C20" s="20" t="s">
        <v>419</v>
      </c>
      <c r="D20" s="25" t="s">
        <v>1222</v>
      </c>
      <c r="E20" s="17" t="s">
        <v>1223</v>
      </c>
      <c r="F20" s="2" t="s">
        <v>419</v>
      </c>
      <c r="G20" s="31" t="s">
        <v>1148</v>
      </c>
      <c r="H20" s="7" t="str">
        <f t="shared" si="0"/>
        <v>▶</v>
      </c>
    </row>
    <row r="21" spans="1:8" x14ac:dyDescent="0.3">
      <c r="A21" s="2">
        <v>1</v>
      </c>
      <c r="B21" s="2" t="s">
        <v>1090</v>
      </c>
      <c r="C21" s="20" t="s">
        <v>422</v>
      </c>
      <c r="D21" s="25" t="s">
        <v>1142</v>
      </c>
      <c r="E21" s="17" t="s">
        <v>1143</v>
      </c>
      <c r="F21" s="2" t="s">
        <v>1144</v>
      </c>
      <c r="G21" s="31" t="s">
        <v>1145</v>
      </c>
      <c r="H21" s="7" t="str">
        <f t="shared" si="0"/>
        <v>▶</v>
      </c>
    </row>
    <row r="22" spans="1:8" x14ac:dyDescent="0.3">
      <c r="A22" s="2">
        <v>2</v>
      </c>
      <c r="B22" s="2" t="s">
        <v>1090</v>
      </c>
      <c r="C22" s="20" t="s">
        <v>422</v>
      </c>
      <c r="D22" s="25" t="s">
        <v>1146</v>
      </c>
      <c r="E22" s="17" t="s">
        <v>1147</v>
      </c>
      <c r="F22" s="2" t="s">
        <v>1144</v>
      </c>
      <c r="G22" s="32" t="s">
        <v>1148</v>
      </c>
      <c r="H22" s="7" t="str">
        <f t="shared" si="0"/>
        <v>▶</v>
      </c>
    </row>
    <row r="23" spans="1:8" x14ac:dyDescent="0.3">
      <c r="A23" s="2">
        <v>3</v>
      </c>
      <c r="B23" s="2" t="s">
        <v>1090</v>
      </c>
      <c r="C23" s="20" t="s">
        <v>422</v>
      </c>
      <c r="D23" s="25" t="s">
        <v>1149</v>
      </c>
      <c r="E23" s="17" t="s">
        <v>1150</v>
      </c>
      <c r="F23" s="2" t="s">
        <v>1144</v>
      </c>
      <c r="G23" s="32" t="s">
        <v>1148</v>
      </c>
      <c r="H23" s="7" t="str">
        <f t="shared" si="0"/>
        <v>▶</v>
      </c>
    </row>
    <row r="24" spans="1:8" x14ac:dyDescent="0.3">
      <c r="A24" s="2">
        <v>4</v>
      </c>
      <c r="B24" s="2" t="s">
        <v>1090</v>
      </c>
      <c r="C24" s="20" t="s">
        <v>422</v>
      </c>
      <c r="D24" s="25" t="s">
        <v>1151</v>
      </c>
      <c r="E24" s="17" t="s">
        <v>1152</v>
      </c>
      <c r="F24" s="2" t="s">
        <v>1144</v>
      </c>
      <c r="G24" s="32" t="s">
        <v>1148</v>
      </c>
      <c r="H24" s="7" t="str">
        <f t="shared" si="0"/>
        <v>▶</v>
      </c>
    </row>
    <row r="25" spans="1:8" x14ac:dyDescent="0.3">
      <c r="A25" s="2">
        <v>1</v>
      </c>
      <c r="B25" s="2" t="s">
        <v>1226</v>
      </c>
      <c r="C25" s="20" t="s">
        <v>584</v>
      </c>
      <c r="D25" s="25" t="s">
        <v>1250</v>
      </c>
      <c r="E25" s="17" t="s">
        <v>1102</v>
      </c>
      <c r="F25" s="2" t="s">
        <v>1251</v>
      </c>
      <c r="G25" s="32" t="s">
        <v>1145</v>
      </c>
      <c r="H25" s="7" t="str">
        <f t="shared" si="0"/>
        <v>▶</v>
      </c>
    </row>
    <row r="26" spans="1:8" x14ac:dyDescent="0.3">
      <c r="A26" s="2">
        <v>2</v>
      </c>
      <c r="B26" s="2" t="s">
        <v>1226</v>
      </c>
      <c r="C26" s="20" t="s">
        <v>584</v>
      </c>
      <c r="D26" s="25" t="s">
        <v>1252</v>
      </c>
      <c r="E26" s="17" t="s">
        <v>1102</v>
      </c>
      <c r="F26" s="2" t="s">
        <v>1251</v>
      </c>
      <c r="G26" s="32" t="s">
        <v>1253</v>
      </c>
      <c r="H26" s="7" t="str">
        <f t="shared" si="0"/>
        <v>▶</v>
      </c>
    </row>
    <row r="27" spans="1:8" x14ac:dyDescent="0.3">
      <c r="A27" s="2">
        <v>3</v>
      </c>
      <c r="B27" s="2" t="s">
        <v>1226</v>
      </c>
      <c r="C27" s="20" t="s">
        <v>584</v>
      </c>
      <c r="D27" s="25" t="s">
        <v>1254</v>
      </c>
      <c r="E27" s="17" t="s">
        <v>1102</v>
      </c>
      <c r="F27" s="2" t="s">
        <v>1251</v>
      </c>
      <c r="G27" s="32" t="s">
        <v>1255</v>
      </c>
      <c r="H27" s="7" t="str">
        <f t="shared" si="0"/>
        <v>▶</v>
      </c>
    </row>
    <row r="28" spans="1:8" x14ac:dyDescent="0.3">
      <c r="A28" s="2">
        <v>1</v>
      </c>
      <c r="B28" s="2" t="s">
        <v>1226</v>
      </c>
      <c r="C28" s="20" t="s">
        <v>587</v>
      </c>
      <c r="D28" s="25" t="s">
        <v>1259</v>
      </c>
      <c r="E28" s="17" t="s">
        <v>1260</v>
      </c>
      <c r="F28" s="2" t="s">
        <v>1261</v>
      </c>
      <c r="G28" s="32" t="s">
        <v>1166</v>
      </c>
      <c r="H28" s="7" t="str">
        <f t="shared" si="0"/>
        <v>▶</v>
      </c>
    </row>
    <row r="29" spans="1:8" x14ac:dyDescent="0.3">
      <c r="A29" s="2">
        <v>1</v>
      </c>
      <c r="B29" s="2" t="s">
        <v>1226</v>
      </c>
      <c r="C29" s="20" t="s">
        <v>590</v>
      </c>
      <c r="D29" s="25" t="s">
        <v>1262</v>
      </c>
      <c r="E29" s="17" t="s">
        <v>1263</v>
      </c>
      <c r="F29" s="2" t="s">
        <v>590</v>
      </c>
      <c r="G29" s="32" t="s">
        <v>1155</v>
      </c>
      <c r="H29" s="7" t="str">
        <f t="shared" si="0"/>
        <v>▶</v>
      </c>
    </row>
    <row r="30" spans="1:8" x14ac:dyDescent="0.3">
      <c r="A30" s="2">
        <v>2</v>
      </c>
      <c r="B30" s="2" t="s">
        <v>1226</v>
      </c>
      <c r="C30" s="20" t="s">
        <v>590</v>
      </c>
      <c r="D30" s="25" t="s">
        <v>1264</v>
      </c>
      <c r="E30" s="17" t="s">
        <v>1265</v>
      </c>
      <c r="F30" s="2" t="s">
        <v>590</v>
      </c>
      <c r="G30" s="32" t="s">
        <v>1266</v>
      </c>
      <c r="H30" s="7" t="str">
        <f t="shared" si="0"/>
        <v>▶</v>
      </c>
    </row>
    <row r="31" spans="1:8" x14ac:dyDescent="0.3">
      <c r="A31" s="2">
        <v>3</v>
      </c>
      <c r="B31" s="2" t="s">
        <v>1226</v>
      </c>
      <c r="C31" s="20" t="s">
        <v>590</v>
      </c>
      <c r="D31" s="25" t="s">
        <v>1267</v>
      </c>
      <c r="E31" s="17" t="s">
        <v>1265</v>
      </c>
      <c r="F31" s="2" t="s">
        <v>590</v>
      </c>
      <c r="G31" s="32" t="s">
        <v>1266</v>
      </c>
      <c r="H31" s="7" t="str">
        <f t="shared" si="0"/>
        <v>▶</v>
      </c>
    </row>
    <row r="32" spans="1:8" x14ac:dyDescent="0.3">
      <c r="A32" s="2">
        <v>4</v>
      </c>
      <c r="B32" s="2" t="s">
        <v>1226</v>
      </c>
      <c r="C32" s="20" t="s">
        <v>590</v>
      </c>
      <c r="D32" s="25" t="s">
        <v>1268</v>
      </c>
      <c r="E32" s="17" t="s">
        <v>1269</v>
      </c>
      <c r="F32" s="2" t="s">
        <v>590</v>
      </c>
      <c r="G32" s="32" t="s">
        <v>1166</v>
      </c>
      <c r="H32" s="7" t="str">
        <f t="shared" si="0"/>
        <v>▶</v>
      </c>
    </row>
    <row r="33" spans="1:8" x14ac:dyDescent="0.3">
      <c r="A33" s="2">
        <v>1</v>
      </c>
      <c r="B33" s="2" t="s">
        <v>1226</v>
      </c>
      <c r="C33" s="20" t="s">
        <v>596</v>
      </c>
      <c r="D33" s="25" t="s">
        <v>1279</v>
      </c>
      <c r="E33" s="17" t="s">
        <v>1280</v>
      </c>
      <c r="F33" s="2" t="s">
        <v>596</v>
      </c>
      <c r="G33" s="32" t="s">
        <v>1145</v>
      </c>
      <c r="H33" s="7" t="str">
        <f t="shared" si="0"/>
        <v>▶</v>
      </c>
    </row>
    <row r="34" spans="1:8" x14ac:dyDescent="0.3">
      <c r="A34" s="2">
        <v>2</v>
      </c>
      <c r="B34" s="2" t="s">
        <v>1226</v>
      </c>
      <c r="C34" s="20" t="s">
        <v>596</v>
      </c>
      <c r="D34" s="25" t="s">
        <v>1281</v>
      </c>
      <c r="E34" s="17" t="s">
        <v>1282</v>
      </c>
      <c r="F34" s="2" t="s">
        <v>596</v>
      </c>
      <c r="G34" s="32" t="s">
        <v>1155</v>
      </c>
      <c r="H34" s="7" t="str">
        <f t="shared" si="0"/>
        <v>▶</v>
      </c>
    </row>
    <row r="35" spans="1:8" x14ac:dyDescent="0.3">
      <c r="A35" s="2">
        <v>1</v>
      </c>
      <c r="B35" s="2" t="s">
        <v>1226</v>
      </c>
      <c r="C35" s="20" t="s">
        <v>599</v>
      </c>
      <c r="D35" s="25" t="s">
        <v>1290</v>
      </c>
      <c r="E35" s="17" t="s">
        <v>1291</v>
      </c>
      <c r="F35" s="2" t="s">
        <v>1292</v>
      </c>
      <c r="G35" s="32" t="s">
        <v>1100</v>
      </c>
      <c r="H35" s="7" t="str">
        <f t="shared" si="0"/>
        <v>▶</v>
      </c>
    </row>
    <row r="36" spans="1:8" x14ac:dyDescent="0.3">
      <c r="A36" s="2">
        <v>2</v>
      </c>
      <c r="B36" s="2" t="s">
        <v>1226</v>
      </c>
      <c r="C36" s="20" t="s">
        <v>599</v>
      </c>
      <c r="D36" s="25" t="s">
        <v>1293</v>
      </c>
      <c r="E36" s="17" t="s">
        <v>1157</v>
      </c>
      <c r="F36" s="2" t="s">
        <v>1294</v>
      </c>
      <c r="G36" s="32" t="s">
        <v>1100</v>
      </c>
      <c r="H36" s="7" t="str">
        <f t="shared" si="0"/>
        <v>▶</v>
      </c>
    </row>
    <row r="37" spans="1:8" x14ac:dyDescent="0.3">
      <c r="A37" s="2">
        <v>3</v>
      </c>
      <c r="B37" s="2" t="s">
        <v>1226</v>
      </c>
      <c r="C37" s="20" t="s">
        <v>599</v>
      </c>
      <c r="D37" s="25" t="s">
        <v>1295</v>
      </c>
      <c r="E37" s="17" t="s">
        <v>1157</v>
      </c>
      <c r="F37" s="2" t="s">
        <v>1296</v>
      </c>
      <c r="G37" s="32" t="s">
        <v>1164</v>
      </c>
      <c r="H37" s="7" t="str">
        <f t="shared" si="0"/>
        <v>▶</v>
      </c>
    </row>
    <row r="38" spans="1:8" x14ac:dyDescent="0.3">
      <c r="A38" s="2">
        <v>4</v>
      </c>
      <c r="B38" s="2" t="s">
        <v>1226</v>
      </c>
      <c r="C38" s="20" t="s">
        <v>599</v>
      </c>
      <c r="D38" s="25" t="s">
        <v>1297</v>
      </c>
      <c r="E38" s="17" t="s">
        <v>1157</v>
      </c>
      <c r="F38" s="2" t="s">
        <v>1298</v>
      </c>
      <c r="G38" s="32" t="s">
        <v>1266</v>
      </c>
      <c r="H38" s="7" t="str">
        <f t="shared" si="0"/>
        <v>▶</v>
      </c>
    </row>
    <row r="39" spans="1:8" x14ac:dyDescent="0.3">
      <c r="A39" s="2">
        <v>5</v>
      </c>
      <c r="B39" s="2" t="s">
        <v>1226</v>
      </c>
      <c r="C39" s="20" t="s">
        <v>599</v>
      </c>
      <c r="D39" s="25" t="s">
        <v>1299</v>
      </c>
      <c r="E39" s="17" t="s">
        <v>1157</v>
      </c>
      <c r="F39" s="2" t="s">
        <v>1300</v>
      </c>
      <c r="G39" s="32" t="s">
        <v>1266</v>
      </c>
      <c r="H39" s="7" t="str">
        <f t="shared" si="0"/>
        <v>▶</v>
      </c>
    </row>
    <row r="40" spans="1:8" x14ac:dyDescent="0.3">
      <c r="A40" s="2">
        <v>6</v>
      </c>
      <c r="B40" s="2" t="s">
        <v>1226</v>
      </c>
      <c r="C40" s="20" t="s">
        <v>599</v>
      </c>
      <c r="D40" s="25" t="s">
        <v>1301</v>
      </c>
      <c r="E40" s="17" t="s">
        <v>1157</v>
      </c>
      <c r="F40" s="2" t="s">
        <v>1302</v>
      </c>
      <c r="G40" s="32" t="s">
        <v>1303</v>
      </c>
      <c r="H40" s="7" t="str">
        <f t="shared" si="0"/>
        <v>▶</v>
      </c>
    </row>
    <row r="41" spans="1:8" x14ac:dyDescent="0.3">
      <c r="A41" s="2">
        <v>1</v>
      </c>
      <c r="B41" s="2" t="s">
        <v>1226</v>
      </c>
      <c r="C41" s="20" t="s">
        <v>602</v>
      </c>
      <c r="D41" s="25" t="s">
        <v>1307</v>
      </c>
      <c r="E41" s="17" t="s">
        <v>1308</v>
      </c>
      <c r="F41" s="2" t="s">
        <v>602</v>
      </c>
      <c r="G41" s="32" t="s">
        <v>1100</v>
      </c>
      <c r="H41" s="7" t="str">
        <f t="shared" si="0"/>
        <v>▶</v>
      </c>
    </row>
    <row r="42" spans="1:8" x14ac:dyDescent="0.3">
      <c r="A42" s="2">
        <v>1</v>
      </c>
      <c r="B42" s="2" t="s">
        <v>1226</v>
      </c>
      <c r="C42" s="20" t="s">
        <v>611</v>
      </c>
      <c r="D42" s="25" t="s">
        <v>1339</v>
      </c>
      <c r="E42" s="17" t="s">
        <v>1102</v>
      </c>
      <c r="F42" s="2" t="s">
        <v>1340</v>
      </c>
      <c r="G42" s="32" t="s">
        <v>1104</v>
      </c>
      <c r="H42" s="7" t="str">
        <f t="shared" si="0"/>
        <v>▶</v>
      </c>
    </row>
    <row r="43" spans="1:8" x14ac:dyDescent="0.3">
      <c r="A43" s="2">
        <v>2</v>
      </c>
      <c r="B43" s="2" t="s">
        <v>1226</v>
      </c>
      <c r="C43" s="20" t="s">
        <v>611</v>
      </c>
      <c r="D43" s="25" t="s">
        <v>1341</v>
      </c>
      <c r="E43" s="17" t="s">
        <v>1102</v>
      </c>
      <c r="F43" s="2" t="s">
        <v>1342</v>
      </c>
      <c r="G43" s="32" t="s">
        <v>1104</v>
      </c>
      <c r="H43" s="7" t="str">
        <f t="shared" si="0"/>
        <v>▶</v>
      </c>
    </row>
    <row r="44" spans="1:8" x14ac:dyDescent="0.3">
      <c r="H44" s="7" t="str">
        <f t="shared" si="0"/>
        <v/>
      </c>
    </row>
    <row r="45" spans="1:8" x14ac:dyDescent="0.3">
      <c r="H45" s="7" t="str">
        <f t="shared" si="0"/>
        <v/>
      </c>
    </row>
    <row r="46" spans="1:8" x14ac:dyDescent="0.3">
      <c r="H46" s="7" t="str">
        <f t="shared" si="0"/>
        <v/>
      </c>
    </row>
    <row r="47" spans="1:8" x14ac:dyDescent="0.3">
      <c r="H47" s="7" t="str">
        <f t="shared" si="0"/>
        <v/>
      </c>
    </row>
    <row r="48" spans="1:8" x14ac:dyDescent="0.3">
      <c r="H48" s="7" t="str">
        <f t="shared" si="0"/>
        <v/>
      </c>
    </row>
    <row r="49" spans="5:8" x14ac:dyDescent="0.3">
      <c r="H49" s="7" t="str">
        <f t="shared" si="0"/>
        <v/>
      </c>
    </row>
    <row r="50" spans="5:8" x14ac:dyDescent="0.3">
      <c r="H50" s="7" t="str">
        <f t="shared" si="0"/>
        <v/>
      </c>
    </row>
    <row r="51" spans="5:8" x14ac:dyDescent="0.3">
      <c r="H51" s="7" t="str">
        <f t="shared" si="0"/>
        <v/>
      </c>
    </row>
    <row r="52" spans="5:8" x14ac:dyDescent="0.3">
      <c r="H52" s="7" t="str">
        <f t="shared" si="0"/>
        <v/>
      </c>
    </row>
    <row r="53" spans="5:8" x14ac:dyDescent="0.3">
      <c r="H53" s="7" t="str">
        <f t="shared" si="0"/>
        <v/>
      </c>
    </row>
    <row r="54" spans="5:8" x14ac:dyDescent="0.3">
      <c r="H54" s="7" t="str">
        <f t="shared" si="0"/>
        <v/>
      </c>
    </row>
    <row r="55" spans="5:8" x14ac:dyDescent="0.3">
      <c r="H55" s="7" t="str">
        <f t="shared" si="0"/>
        <v/>
      </c>
    </row>
    <row r="56" spans="5:8" x14ac:dyDescent="0.3">
      <c r="H56" s="7" t="str">
        <f t="shared" si="0"/>
        <v/>
      </c>
    </row>
    <row r="57" spans="5:8" x14ac:dyDescent="0.3">
      <c r="E57" s="18"/>
      <c r="H57" s="7" t="str">
        <f t="shared" si="0"/>
        <v/>
      </c>
    </row>
    <row r="58" spans="5:8" x14ac:dyDescent="0.3">
      <c r="H58" s="7" t="str">
        <f t="shared" si="0"/>
        <v/>
      </c>
    </row>
    <row r="59" spans="5:8" x14ac:dyDescent="0.3">
      <c r="H59" s="7" t="str">
        <f t="shared" si="0"/>
        <v/>
      </c>
    </row>
    <row r="60" spans="5:8" x14ac:dyDescent="0.3">
      <c r="H60" s="7" t="str">
        <f t="shared" si="0"/>
        <v/>
      </c>
    </row>
    <row r="61" spans="5:8" x14ac:dyDescent="0.3">
      <c r="H61" s="7" t="str">
        <f t="shared" si="0"/>
        <v/>
      </c>
    </row>
    <row r="62" spans="5:8" x14ac:dyDescent="0.3">
      <c r="H62" s="7" t="str">
        <f t="shared" si="0"/>
        <v/>
      </c>
    </row>
    <row r="63" spans="5:8" x14ac:dyDescent="0.3">
      <c r="H63" s="7" t="str">
        <f t="shared" si="0"/>
        <v/>
      </c>
    </row>
    <row r="64" spans="5:8" x14ac:dyDescent="0.3">
      <c r="H64" s="7" t="str">
        <f t="shared" si="0"/>
        <v/>
      </c>
    </row>
    <row r="65" spans="8:8" x14ac:dyDescent="0.3">
      <c r="H65" s="7" t="str">
        <f t="shared" si="0"/>
        <v/>
      </c>
    </row>
    <row r="66" spans="8:8" x14ac:dyDescent="0.3">
      <c r="H66" s="7" t="str">
        <f t="shared" si="0"/>
        <v/>
      </c>
    </row>
    <row r="67" spans="8:8" x14ac:dyDescent="0.3">
      <c r="H67" s="7" t="str">
        <f t="shared" ref="H67:H130" si="1">IF(ISBLANK($D67),"",HYPERLINK($D67,"▶"))</f>
        <v/>
      </c>
    </row>
    <row r="68" spans="8:8" x14ac:dyDescent="0.3">
      <c r="H68" s="7" t="str">
        <f t="shared" si="1"/>
        <v/>
      </c>
    </row>
    <row r="69" spans="8:8" x14ac:dyDescent="0.3">
      <c r="H69" s="7" t="str">
        <f t="shared" si="1"/>
        <v/>
      </c>
    </row>
    <row r="70" spans="8:8" x14ac:dyDescent="0.3">
      <c r="H70" s="7" t="str">
        <f t="shared" si="1"/>
        <v/>
      </c>
    </row>
    <row r="71" spans="8:8" x14ac:dyDescent="0.3">
      <c r="H71" s="7" t="str">
        <f t="shared" si="1"/>
        <v/>
      </c>
    </row>
    <row r="72" spans="8:8" x14ac:dyDescent="0.3">
      <c r="H72" s="7" t="str">
        <f t="shared" si="1"/>
        <v/>
      </c>
    </row>
    <row r="73" spans="8:8" x14ac:dyDescent="0.3">
      <c r="H73" s="7" t="str">
        <f t="shared" si="1"/>
        <v/>
      </c>
    </row>
    <row r="74" spans="8:8" x14ac:dyDescent="0.3">
      <c r="H74" s="7" t="str">
        <f t="shared" si="1"/>
        <v/>
      </c>
    </row>
    <row r="75" spans="8:8" x14ac:dyDescent="0.3">
      <c r="H75" s="7" t="str">
        <f t="shared" si="1"/>
        <v/>
      </c>
    </row>
    <row r="76" spans="8:8" x14ac:dyDescent="0.3">
      <c r="H76" s="7" t="str">
        <f t="shared" si="1"/>
        <v/>
      </c>
    </row>
    <row r="77" spans="8:8" x14ac:dyDescent="0.3">
      <c r="H77" s="7" t="str">
        <f t="shared" si="1"/>
        <v/>
      </c>
    </row>
    <row r="78" spans="8:8" x14ac:dyDescent="0.3">
      <c r="H78" s="7" t="str">
        <f t="shared" si="1"/>
        <v/>
      </c>
    </row>
    <row r="79" spans="8:8" x14ac:dyDescent="0.3">
      <c r="H79" s="7" t="str">
        <f t="shared" si="1"/>
        <v/>
      </c>
    </row>
    <row r="80" spans="8:8" x14ac:dyDescent="0.3">
      <c r="H80" s="7" t="str">
        <f t="shared" si="1"/>
        <v/>
      </c>
    </row>
    <row r="81" spans="8:8" x14ac:dyDescent="0.3">
      <c r="H81" s="7" t="str">
        <f t="shared" si="1"/>
        <v/>
      </c>
    </row>
    <row r="82" spans="8:8" x14ac:dyDescent="0.3">
      <c r="H82" s="7" t="str">
        <f t="shared" si="1"/>
        <v/>
      </c>
    </row>
    <row r="83" spans="8:8" x14ac:dyDescent="0.3">
      <c r="H83" s="7" t="str">
        <f t="shared" si="1"/>
        <v/>
      </c>
    </row>
    <row r="84" spans="8:8" x14ac:dyDescent="0.3">
      <c r="H84" s="7" t="str">
        <f t="shared" si="1"/>
        <v/>
      </c>
    </row>
    <row r="85" spans="8:8" x14ac:dyDescent="0.3">
      <c r="H85" s="7" t="str">
        <f t="shared" si="1"/>
        <v/>
      </c>
    </row>
    <row r="86" spans="8:8" x14ac:dyDescent="0.3">
      <c r="H86" s="7" t="str">
        <f t="shared" si="1"/>
        <v/>
      </c>
    </row>
    <row r="87" spans="8:8" x14ac:dyDescent="0.3">
      <c r="H87" s="7" t="str">
        <f t="shared" si="1"/>
        <v/>
      </c>
    </row>
    <row r="88" spans="8:8" x14ac:dyDescent="0.3">
      <c r="H88" s="7" t="str">
        <f t="shared" si="1"/>
        <v/>
      </c>
    </row>
    <row r="89" spans="8:8" x14ac:dyDescent="0.3">
      <c r="H89" s="7" t="str">
        <f t="shared" si="1"/>
        <v/>
      </c>
    </row>
    <row r="90" spans="8:8" x14ac:dyDescent="0.3">
      <c r="H90" s="7" t="str">
        <f t="shared" si="1"/>
        <v/>
      </c>
    </row>
    <row r="91" spans="8:8" x14ac:dyDescent="0.3">
      <c r="H91" s="7" t="str">
        <f t="shared" si="1"/>
        <v/>
      </c>
    </row>
    <row r="92" spans="8:8" x14ac:dyDescent="0.3">
      <c r="H92" s="7" t="str">
        <f t="shared" si="1"/>
        <v/>
      </c>
    </row>
    <row r="93" spans="8:8" x14ac:dyDescent="0.3">
      <c r="H93" s="7" t="str">
        <f t="shared" si="1"/>
        <v/>
      </c>
    </row>
    <row r="94" spans="8:8" x14ac:dyDescent="0.3">
      <c r="H94" s="7" t="str">
        <f t="shared" si="1"/>
        <v/>
      </c>
    </row>
    <row r="95" spans="8:8" x14ac:dyDescent="0.3">
      <c r="H95" s="7" t="str">
        <f t="shared" si="1"/>
        <v/>
      </c>
    </row>
    <row r="96" spans="8:8" x14ac:dyDescent="0.3">
      <c r="H96" s="7" t="str">
        <f t="shared" si="1"/>
        <v/>
      </c>
    </row>
    <row r="97" spans="8:8" x14ac:dyDescent="0.3">
      <c r="H97" s="7" t="str">
        <f t="shared" si="1"/>
        <v/>
      </c>
    </row>
    <row r="98" spans="8:8" x14ac:dyDescent="0.3">
      <c r="H98" s="7" t="str">
        <f t="shared" si="1"/>
        <v/>
      </c>
    </row>
    <row r="99" spans="8:8" x14ac:dyDescent="0.3">
      <c r="H99" s="7" t="str">
        <f t="shared" si="1"/>
        <v/>
      </c>
    </row>
    <row r="100" spans="8:8" x14ac:dyDescent="0.3">
      <c r="H100" s="7" t="str">
        <f t="shared" si="1"/>
        <v/>
      </c>
    </row>
    <row r="101" spans="8:8" x14ac:dyDescent="0.3">
      <c r="H101" s="7" t="str">
        <f t="shared" si="1"/>
        <v/>
      </c>
    </row>
    <row r="102" spans="8:8" x14ac:dyDescent="0.3">
      <c r="H102" s="7" t="str">
        <f t="shared" si="1"/>
        <v/>
      </c>
    </row>
    <row r="103" spans="8:8" x14ac:dyDescent="0.3">
      <c r="H103" s="7" t="str">
        <f t="shared" si="1"/>
        <v/>
      </c>
    </row>
    <row r="104" spans="8:8" x14ac:dyDescent="0.3">
      <c r="H104" s="7" t="str">
        <f t="shared" si="1"/>
        <v/>
      </c>
    </row>
    <row r="105" spans="8:8" x14ac:dyDescent="0.3">
      <c r="H105" s="7" t="str">
        <f t="shared" si="1"/>
        <v/>
      </c>
    </row>
    <row r="106" spans="8:8" x14ac:dyDescent="0.3">
      <c r="H106" s="7" t="str">
        <f t="shared" si="1"/>
        <v/>
      </c>
    </row>
    <row r="107" spans="8:8" x14ac:dyDescent="0.3">
      <c r="H107" s="7" t="str">
        <f t="shared" si="1"/>
        <v/>
      </c>
    </row>
    <row r="108" spans="8:8" x14ac:dyDescent="0.3">
      <c r="H108" s="7" t="str">
        <f t="shared" si="1"/>
        <v/>
      </c>
    </row>
    <row r="109" spans="8:8" x14ac:dyDescent="0.3">
      <c r="H109" s="7" t="str">
        <f t="shared" si="1"/>
        <v/>
      </c>
    </row>
    <row r="110" spans="8:8" x14ac:dyDescent="0.3">
      <c r="H110" s="7" t="str">
        <f t="shared" si="1"/>
        <v/>
      </c>
    </row>
    <row r="111" spans="8:8" x14ac:dyDescent="0.3">
      <c r="H111" s="7" t="str">
        <f t="shared" si="1"/>
        <v/>
      </c>
    </row>
    <row r="112" spans="8:8" x14ac:dyDescent="0.3">
      <c r="H112" s="7" t="str">
        <f t="shared" si="1"/>
        <v/>
      </c>
    </row>
    <row r="113" spans="8:8" x14ac:dyDescent="0.3">
      <c r="H113" s="7" t="str">
        <f t="shared" si="1"/>
        <v/>
      </c>
    </row>
    <row r="114" spans="8:8" x14ac:dyDescent="0.3">
      <c r="H114" s="7" t="str">
        <f t="shared" si="1"/>
        <v/>
      </c>
    </row>
    <row r="115" spans="8:8" x14ac:dyDescent="0.3">
      <c r="H115" s="7" t="str">
        <f t="shared" si="1"/>
        <v/>
      </c>
    </row>
    <row r="116" spans="8:8" x14ac:dyDescent="0.3">
      <c r="H116" s="7" t="str">
        <f t="shared" si="1"/>
        <v/>
      </c>
    </row>
    <row r="117" spans="8:8" x14ac:dyDescent="0.3">
      <c r="H117" s="7" t="str">
        <f t="shared" si="1"/>
        <v/>
      </c>
    </row>
    <row r="118" spans="8:8" x14ac:dyDescent="0.3">
      <c r="H118" s="7" t="str">
        <f t="shared" si="1"/>
        <v/>
      </c>
    </row>
    <row r="119" spans="8:8" x14ac:dyDescent="0.3">
      <c r="H119" s="7" t="str">
        <f t="shared" si="1"/>
        <v/>
      </c>
    </row>
    <row r="120" spans="8:8" x14ac:dyDescent="0.3">
      <c r="H120" s="7" t="str">
        <f t="shared" si="1"/>
        <v/>
      </c>
    </row>
    <row r="121" spans="8:8" x14ac:dyDescent="0.3">
      <c r="H121" s="7" t="str">
        <f t="shared" si="1"/>
        <v/>
      </c>
    </row>
    <row r="122" spans="8:8" x14ac:dyDescent="0.3">
      <c r="H122" s="7" t="str">
        <f t="shared" si="1"/>
        <v/>
      </c>
    </row>
    <row r="123" spans="8:8" x14ac:dyDescent="0.3">
      <c r="H123" s="7" t="str">
        <f t="shared" si="1"/>
        <v/>
      </c>
    </row>
    <row r="124" spans="8:8" x14ac:dyDescent="0.3">
      <c r="H124" s="7" t="str">
        <f t="shared" si="1"/>
        <v/>
      </c>
    </row>
    <row r="125" spans="8:8" x14ac:dyDescent="0.3">
      <c r="H125" s="7" t="str">
        <f t="shared" si="1"/>
        <v/>
      </c>
    </row>
    <row r="126" spans="8:8" x14ac:dyDescent="0.3">
      <c r="H126" s="7" t="str">
        <f t="shared" si="1"/>
        <v/>
      </c>
    </row>
    <row r="127" spans="8:8" x14ac:dyDescent="0.3">
      <c r="H127" s="7" t="str">
        <f t="shared" si="1"/>
        <v/>
      </c>
    </row>
    <row r="128" spans="8:8" x14ac:dyDescent="0.3">
      <c r="H128" s="7" t="str">
        <f t="shared" si="1"/>
        <v/>
      </c>
    </row>
    <row r="129" spans="8:8" x14ac:dyDescent="0.3">
      <c r="H129" s="7" t="str">
        <f t="shared" si="1"/>
        <v/>
      </c>
    </row>
    <row r="130" spans="8:8" x14ac:dyDescent="0.3">
      <c r="H130" s="7" t="str">
        <f t="shared" si="1"/>
        <v/>
      </c>
    </row>
    <row r="131" spans="8:8" x14ac:dyDescent="0.3">
      <c r="H131" s="7" t="str">
        <f t="shared" ref="H131:H194" si="2">IF(ISBLANK($D131),"",HYPERLINK($D131,"▶"))</f>
        <v/>
      </c>
    </row>
    <row r="132" spans="8:8" x14ac:dyDescent="0.3">
      <c r="H132" s="7" t="str">
        <f t="shared" si="2"/>
        <v/>
      </c>
    </row>
    <row r="133" spans="8:8" x14ac:dyDescent="0.3">
      <c r="H133" s="7" t="str">
        <f t="shared" si="2"/>
        <v/>
      </c>
    </row>
    <row r="134" spans="8:8" x14ac:dyDescent="0.3">
      <c r="H134" s="7" t="str">
        <f t="shared" si="2"/>
        <v/>
      </c>
    </row>
    <row r="135" spans="8:8" x14ac:dyDescent="0.3">
      <c r="H135" s="7" t="str">
        <f t="shared" si="2"/>
        <v/>
      </c>
    </row>
    <row r="136" spans="8:8" x14ac:dyDescent="0.3">
      <c r="H136" s="7" t="str">
        <f t="shared" si="2"/>
        <v/>
      </c>
    </row>
    <row r="137" spans="8:8" x14ac:dyDescent="0.3">
      <c r="H137" s="7" t="str">
        <f t="shared" si="2"/>
        <v/>
      </c>
    </row>
    <row r="138" spans="8:8" x14ac:dyDescent="0.3">
      <c r="H138" s="7" t="str">
        <f t="shared" si="2"/>
        <v/>
      </c>
    </row>
    <row r="139" spans="8:8" x14ac:dyDescent="0.3">
      <c r="H139" s="7" t="str">
        <f t="shared" si="2"/>
        <v/>
      </c>
    </row>
    <row r="140" spans="8:8" x14ac:dyDescent="0.3">
      <c r="H140" s="7" t="str">
        <f t="shared" si="2"/>
        <v/>
      </c>
    </row>
    <row r="141" spans="8:8" x14ac:dyDescent="0.3">
      <c r="H141" s="7" t="str">
        <f t="shared" si="2"/>
        <v/>
      </c>
    </row>
    <row r="142" spans="8:8" x14ac:dyDescent="0.3">
      <c r="H142" s="7" t="str">
        <f t="shared" si="2"/>
        <v/>
      </c>
    </row>
    <row r="143" spans="8:8" x14ac:dyDescent="0.3">
      <c r="H143" s="7" t="str">
        <f t="shared" si="2"/>
        <v/>
      </c>
    </row>
    <row r="144" spans="8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C29D3AF0-C543-4FDA-916F-470C27FFA098}"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90594-EEB6-4936-893C-B1E2303C5E81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75" style="5" customWidth="1"/>
    <col min="2" max="2" width="0.875" style="23" customWidth="1"/>
    <col min="3" max="3" width="18.7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B2" s="22"/>
      <c r="E2" s="7" t="str">
        <f>IF(ISBLANK($B2),"",HYPERLINK($B2,"▶"))</f>
        <v/>
      </c>
    </row>
    <row r="3" spans="1:5" x14ac:dyDescent="0.3">
      <c r="B3" s="22"/>
      <c r="E3" s="7" t="str">
        <f t="shared" ref="E3:E66" si="0">IF(ISBLANK($B3),"",HYPERLINK($B3,"▶"))</f>
        <v/>
      </c>
    </row>
    <row r="4" spans="1:5" x14ac:dyDescent="0.3">
      <c r="B4" s="22"/>
      <c r="E4" s="7" t="str">
        <f t="shared" si="0"/>
        <v/>
      </c>
    </row>
    <row r="5" spans="1:5" x14ac:dyDescent="0.3">
      <c r="B5" s="22"/>
      <c r="E5" s="7" t="str">
        <f t="shared" si="0"/>
        <v/>
      </c>
    </row>
    <row r="6" spans="1:5" x14ac:dyDescent="0.3">
      <c r="B6" s="22"/>
      <c r="E6" s="7" t="str">
        <f t="shared" si="0"/>
        <v/>
      </c>
    </row>
    <row r="7" spans="1:5" x14ac:dyDescent="0.3">
      <c r="B7" s="22"/>
      <c r="E7" s="7" t="str">
        <f t="shared" si="0"/>
        <v/>
      </c>
    </row>
    <row r="8" spans="1:5" x14ac:dyDescent="0.3">
      <c r="B8" s="22"/>
      <c r="E8" s="7" t="str">
        <f t="shared" si="0"/>
        <v/>
      </c>
    </row>
    <row r="9" spans="1:5" x14ac:dyDescent="0.3">
      <c r="B9" s="22"/>
      <c r="E9" s="7" t="str">
        <f t="shared" si="0"/>
        <v/>
      </c>
    </row>
    <row r="10" spans="1:5" x14ac:dyDescent="0.3">
      <c r="B10" s="22"/>
      <c r="E10" s="7" t="str">
        <f t="shared" si="0"/>
        <v/>
      </c>
    </row>
    <row r="11" spans="1:5" x14ac:dyDescent="0.3">
      <c r="B11" s="22"/>
      <c r="E11" s="7" t="str">
        <f t="shared" si="0"/>
        <v/>
      </c>
    </row>
    <row r="12" spans="1:5" x14ac:dyDescent="0.3">
      <c r="B12" s="22"/>
      <c r="E12" s="7" t="str">
        <f t="shared" si="0"/>
        <v/>
      </c>
    </row>
    <row r="13" spans="1:5" x14ac:dyDescent="0.3">
      <c r="B13" s="22"/>
      <c r="E13" s="7" t="str">
        <f t="shared" si="0"/>
        <v/>
      </c>
    </row>
    <row r="14" spans="1:5" x14ac:dyDescent="0.3">
      <c r="B14" s="22"/>
      <c r="E14" s="7" t="str">
        <f t="shared" si="0"/>
        <v/>
      </c>
    </row>
    <row r="15" spans="1:5" x14ac:dyDescent="0.3">
      <c r="B15" s="22"/>
      <c r="E15" s="7" t="str">
        <f t="shared" si="0"/>
        <v/>
      </c>
    </row>
    <row r="16" spans="1:5" x14ac:dyDescent="0.3">
      <c r="B16" s="22"/>
      <c r="E16" s="7" t="str">
        <f t="shared" si="0"/>
        <v/>
      </c>
    </row>
    <row r="17" spans="2:5" x14ac:dyDescent="0.3">
      <c r="B17" s="22"/>
      <c r="E17" s="7" t="str">
        <f t="shared" si="0"/>
        <v/>
      </c>
    </row>
    <row r="18" spans="2:5" x14ac:dyDescent="0.3">
      <c r="B18" s="22"/>
      <c r="E18" s="7" t="str">
        <f t="shared" si="0"/>
        <v/>
      </c>
    </row>
    <row r="19" spans="2:5" x14ac:dyDescent="0.3">
      <c r="B19" s="22"/>
      <c r="E19" s="7" t="str">
        <f t="shared" si="0"/>
        <v/>
      </c>
    </row>
    <row r="20" spans="2:5" x14ac:dyDescent="0.3">
      <c r="B20" s="22"/>
      <c r="E20" s="7" t="str">
        <f t="shared" si="0"/>
        <v/>
      </c>
    </row>
    <row r="21" spans="2:5" x14ac:dyDescent="0.3">
      <c r="E21" s="7" t="str">
        <f t="shared" si="0"/>
        <v/>
      </c>
    </row>
    <row r="22" spans="2:5" x14ac:dyDescent="0.3">
      <c r="E22" s="7" t="str">
        <f t="shared" si="0"/>
        <v/>
      </c>
    </row>
    <row r="23" spans="2:5" x14ac:dyDescent="0.3">
      <c r="E23" s="7" t="str">
        <f t="shared" si="0"/>
        <v/>
      </c>
    </row>
    <row r="24" spans="2:5" x14ac:dyDescent="0.3">
      <c r="E24" s="7" t="str">
        <f t="shared" si="0"/>
        <v/>
      </c>
    </row>
    <row r="25" spans="2:5" x14ac:dyDescent="0.3">
      <c r="E25" s="7" t="str">
        <f t="shared" si="0"/>
        <v/>
      </c>
    </row>
    <row r="26" spans="2:5" x14ac:dyDescent="0.3">
      <c r="E26" s="7" t="str">
        <f t="shared" si="0"/>
        <v/>
      </c>
    </row>
    <row r="27" spans="2:5" x14ac:dyDescent="0.3">
      <c r="E27" s="7" t="str">
        <f t="shared" si="0"/>
        <v/>
      </c>
    </row>
    <row r="28" spans="2:5" x14ac:dyDescent="0.3">
      <c r="E28" s="7" t="str">
        <f t="shared" si="0"/>
        <v/>
      </c>
    </row>
    <row r="29" spans="2:5" x14ac:dyDescent="0.3">
      <c r="E29" s="7" t="str">
        <f t="shared" si="0"/>
        <v/>
      </c>
    </row>
    <row r="30" spans="2:5" x14ac:dyDescent="0.3">
      <c r="E30" s="7" t="str">
        <f t="shared" si="0"/>
        <v/>
      </c>
    </row>
    <row r="31" spans="2:5" x14ac:dyDescent="0.3">
      <c r="E31" s="7" t="str">
        <f t="shared" si="0"/>
        <v/>
      </c>
    </row>
    <row r="32" spans="2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07A83-2339-4BA7-81A5-EFAECB146658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375" style="5" customWidth="1"/>
    <col min="2" max="2" width="0.875" style="23" customWidth="1"/>
    <col min="3" max="3" width="19.125" style="2" customWidth="1"/>
    <col min="4" max="4" width="13.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B2" s="22"/>
      <c r="E2" s="7" t="str">
        <f>IF(ISBLANK($B2),"",HYPERLINK($B2,"▶"))</f>
        <v/>
      </c>
    </row>
    <row r="3" spans="1:5" x14ac:dyDescent="0.3">
      <c r="B3" s="22"/>
      <c r="E3" s="7" t="str">
        <f t="shared" ref="E3:E66" si="0">IF(ISBLANK($B3),"",HYPERLINK($B3,"▶"))</f>
        <v/>
      </c>
    </row>
    <row r="4" spans="1:5" x14ac:dyDescent="0.3">
      <c r="B4" s="22"/>
      <c r="E4" s="7" t="str">
        <f t="shared" si="0"/>
        <v/>
      </c>
    </row>
    <row r="5" spans="1:5" x14ac:dyDescent="0.3">
      <c r="B5" s="22"/>
      <c r="E5" s="7" t="str">
        <f t="shared" si="0"/>
        <v/>
      </c>
    </row>
    <row r="6" spans="1:5" x14ac:dyDescent="0.3">
      <c r="B6" s="22"/>
      <c r="E6" s="7" t="str">
        <f t="shared" si="0"/>
        <v/>
      </c>
    </row>
    <row r="7" spans="1:5" x14ac:dyDescent="0.3">
      <c r="B7" s="22"/>
      <c r="E7" s="7" t="str">
        <f t="shared" si="0"/>
        <v/>
      </c>
    </row>
    <row r="8" spans="1:5" x14ac:dyDescent="0.3">
      <c r="B8" s="22"/>
      <c r="E8" s="7" t="str">
        <f t="shared" si="0"/>
        <v/>
      </c>
    </row>
    <row r="9" spans="1:5" x14ac:dyDescent="0.3">
      <c r="E9" s="7" t="str">
        <f t="shared" si="0"/>
        <v/>
      </c>
    </row>
    <row r="10" spans="1:5" x14ac:dyDescent="0.3">
      <c r="E10" s="7" t="str">
        <f t="shared" si="0"/>
        <v/>
      </c>
    </row>
    <row r="11" spans="1:5" x14ac:dyDescent="0.3">
      <c r="E11" s="7" t="str">
        <f t="shared" si="0"/>
        <v/>
      </c>
    </row>
    <row r="12" spans="1:5" x14ac:dyDescent="0.3">
      <c r="E12" s="7" t="str">
        <f t="shared" si="0"/>
        <v/>
      </c>
    </row>
    <row r="13" spans="1:5" x14ac:dyDescent="0.3">
      <c r="E13" s="7" t="str">
        <f t="shared" si="0"/>
        <v/>
      </c>
    </row>
    <row r="14" spans="1:5" x14ac:dyDescent="0.3">
      <c r="E14" s="7" t="str">
        <f t="shared" si="0"/>
        <v/>
      </c>
    </row>
    <row r="15" spans="1:5" x14ac:dyDescent="0.3">
      <c r="E15" s="7" t="str">
        <f t="shared" si="0"/>
        <v/>
      </c>
    </row>
    <row r="16" spans="1:5" x14ac:dyDescent="0.3">
      <c r="E16" s="7" t="str">
        <f t="shared" si="0"/>
        <v/>
      </c>
    </row>
    <row r="17" spans="5:5" x14ac:dyDescent="0.3">
      <c r="E17" s="7" t="str">
        <f t="shared" si="0"/>
        <v/>
      </c>
    </row>
    <row r="18" spans="5:5" x14ac:dyDescent="0.3">
      <c r="E18" s="7" t="str">
        <f t="shared" si="0"/>
        <v/>
      </c>
    </row>
    <row r="19" spans="5:5" x14ac:dyDescent="0.3">
      <c r="E19" s="7" t="str">
        <f t="shared" si="0"/>
        <v/>
      </c>
    </row>
    <row r="20" spans="5:5" x14ac:dyDescent="0.3">
      <c r="E20" s="7" t="str">
        <f t="shared" si="0"/>
        <v/>
      </c>
    </row>
    <row r="21" spans="5:5" x14ac:dyDescent="0.3">
      <c r="E21" s="7" t="str">
        <f t="shared" si="0"/>
        <v/>
      </c>
    </row>
    <row r="22" spans="5:5" x14ac:dyDescent="0.3">
      <c r="E22" s="7" t="str">
        <f t="shared" si="0"/>
        <v/>
      </c>
    </row>
    <row r="23" spans="5:5" x14ac:dyDescent="0.3">
      <c r="E23" s="7" t="str">
        <f t="shared" si="0"/>
        <v/>
      </c>
    </row>
    <row r="24" spans="5:5" x14ac:dyDescent="0.3">
      <c r="E24" s="7" t="str">
        <f t="shared" si="0"/>
        <v/>
      </c>
    </row>
    <row r="25" spans="5:5" x14ac:dyDescent="0.3">
      <c r="E25" s="7" t="str">
        <f t="shared" si="0"/>
        <v/>
      </c>
    </row>
    <row r="26" spans="5:5" x14ac:dyDescent="0.3">
      <c r="E26" s="7" t="str">
        <f t="shared" si="0"/>
        <v/>
      </c>
    </row>
    <row r="27" spans="5:5" x14ac:dyDescent="0.3">
      <c r="E27" s="7" t="str">
        <f t="shared" si="0"/>
        <v/>
      </c>
    </row>
    <row r="28" spans="5:5" x14ac:dyDescent="0.3">
      <c r="E28" s="7" t="str">
        <f t="shared" si="0"/>
        <v/>
      </c>
    </row>
    <row r="29" spans="5:5" x14ac:dyDescent="0.3">
      <c r="E29" s="7" t="str">
        <f t="shared" si="0"/>
        <v/>
      </c>
    </row>
    <row r="30" spans="5:5" x14ac:dyDescent="0.3">
      <c r="E30" s="7" t="str">
        <f t="shared" si="0"/>
        <v/>
      </c>
    </row>
    <row r="31" spans="5:5" x14ac:dyDescent="0.3">
      <c r="E31" s="7" t="str">
        <f t="shared" si="0"/>
        <v/>
      </c>
    </row>
    <row r="32" spans="5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D483E-2744-416E-9F49-AC65A19CC372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20" style="5" customWidth="1"/>
    <col min="2" max="2" width="45.6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F2" s="7" t="str">
        <f>IF(ISBLANK($C2),"",HYPERLINK($C2,"▶"))</f>
        <v/>
      </c>
    </row>
    <row r="3" spans="1:6" x14ac:dyDescent="0.3">
      <c r="F3" s="7" t="str">
        <f t="shared" ref="F3:F66" si="0">IF(ISBLANK($C3),"",HYPERLINK($C3,"▶"))</f>
        <v/>
      </c>
    </row>
    <row r="4" spans="1:6" x14ac:dyDescent="0.3">
      <c r="F4" s="7" t="str">
        <f t="shared" si="0"/>
        <v/>
      </c>
    </row>
    <row r="5" spans="1:6" x14ac:dyDescent="0.3">
      <c r="F5" s="7" t="str">
        <f t="shared" si="0"/>
        <v/>
      </c>
    </row>
    <row r="6" spans="1:6" x14ac:dyDescent="0.3">
      <c r="F6" s="7" t="str">
        <f t="shared" si="0"/>
        <v/>
      </c>
    </row>
    <row r="7" spans="1:6" x14ac:dyDescent="0.3">
      <c r="F7" s="7" t="str">
        <f t="shared" si="0"/>
        <v/>
      </c>
    </row>
    <row r="8" spans="1:6" x14ac:dyDescent="0.3">
      <c r="F8" s="7" t="str">
        <f t="shared" si="0"/>
        <v/>
      </c>
    </row>
    <row r="9" spans="1:6" x14ac:dyDescent="0.3">
      <c r="F9" s="7" t="str">
        <f t="shared" si="0"/>
        <v/>
      </c>
    </row>
    <row r="10" spans="1:6" x14ac:dyDescent="0.3">
      <c r="F10" s="7" t="str">
        <f t="shared" si="0"/>
        <v/>
      </c>
    </row>
    <row r="11" spans="1:6" x14ac:dyDescent="0.3">
      <c r="F11" s="7" t="str">
        <f t="shared" si="0"/>
        <v/>
      </c>
    </row>
    <row r="12" spans="1:6" x14ac:dyDescent="0.3">
      <c r="F12" s="7" t="str">
        <f t="shared" si="0"/>
        <v/>
      </c>
    </row>
    <row r="13" spans="1:6" x14ac:dyDescent="0.3">
      <c r="F13" s="7" t="str">
        <f t="shared" si="0"/>
        <v/>
      </c>
    </row>
    <row r="14" spans="1:6" x14ac:dyDescent="0.3">
      <c r="F14" s="7" t="str">
        <f t="shared" si="0"/>
        <v/>
      </c>
    </row>
    <row r="15" spans="1:6" x14ac:dyDescent="0.3">
      <c r="F15" s="7" t="str">
        <f t="shared" si="0"/>
        <v/>
      </c>
    </row>
    <row r="16" spans="1:6" x14ac:dyDescent="0.3">
      <c r="F16" s="7" t="str">
        <f t="shared" si="0"/>
        <v/>
      </c>
    </row>
    <row r="17" spans="6:6" x14ac:dyDescent="0.3">
      <c r="F17" s="7" t="str">
        <f t="shared" si="0"/>
        <v/>
      </c>
    </row>
    <row r="18" spans="6:6" x14ac:dyDescent="0.3">
      <c r="F18" s="7" t="str">
        <f t="shared" si="0"/>
        <v/>
      </c>
    </row>
    <row r="19" spans="6:6" x14ac:dyDescent="0.3">
      <c r="F19" s="7" t="str">
        <f t="shared" si="0"/>
        <v/>
      </c>
    </row>
    <row r="20" spans="6:6" x14ac:dyDescent="0.3">
      <c r="F20" s="7" t="str">
        <f t="shared" si="0"/>
        <v/>
      </c>
    </row>
    <row r="21" spans="6:6" x14ac:dyDescent="0.3">
      <c r="F21" s="7" t="str">
        <f t="shared" si="0"/>
        <v/>
      </c>
    </row>
    <row r="22" spans="6:6" x14ac:dyDescent="0.3">
      <c r="F22" s="7" t="str">
        <f t="shared" si="0"/>
        <v/>
      </c>
    </row>
    <row r="23" spans="6:6" x14ac:dyDescent="0.3">
      <c r="F23" s="7" t="str">
        <f t="shared" si="0"/>
        <v/>
      </c>
    </row>
    <row r="24" spans="6:6" x14ac:dyDescent="0.3">
      <c r="F24" s="7" t="str">
        <f t="shared" si="0"/>
        <v/>
      </c>
    </row>
    <row r="25" spans="6:6" x14ac:dyDescent="0.3">
      <c r="F25" s="7" t="str">
        <f t="shared" si="0"/>
        <v/>
      </c>
    </row>
    <row r="26" spans="6:6" x14ac:dyDescent="0.3">
      <c r="F26" s="7" t="str">
        <f t="shared" si="0"/>
        <v/>
      </c>
    </row>
    <row r="27" spans="6:6" x14ac:dyDescent="0.3">
      <c r="F27" s="7" t="str">
        <f t="shared" si="0"/>
        <v/>
      </c>
    </row>
    <row r="28" spans="6:6" x14ac:dyDescent="0.3">
      <c r="F28" s="7" t="str">
        <f t="shared" si="0"/>
        <v/>
      </c>
    </row>
    <row r="29" spans="6:6" x14ac:dyDescent="0.3">
      <c r="F29" s="7" t="str">
        <f t="shared" si="0"/>
        <v/>
      </c>
    </row>
    <row r="30" spans="6:6" x14ac:dyDescent="0.3">
      <c r="F30" s="7" t="str">
        <f t="shared" si="0"/>
        <v/>
      </c>
    </row>
    <row r="31" spans="6:6" x14ac:dyDescent="0.3">
      <c r="F31" s="7" t="str">
        <f t="shared" si="0"/>
        <v/>
      </c>
    </row>
    <row r="32" spans="6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30438-0B1E-4A8A-83A3-6BDB4FAACADE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16.75" style="5" customWidth="1"/>
    <col min="2" max="2" width="43.1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54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F2" s="7" t="str">
        <f>IF(ISBLANK($C2),"",HYPERLINK($C2,"▶"))</f>
        <v/>
      </c>
    </row>
    <row r="3" spans="1:6" x14ac:dyDescent="0.3">
      <c r="F3" s="7" t="str">
        <f t="shared" ref="F3:F66" si="0">IF(ISBLANK($C3),"",HYPERLINK($C3,"▶"))</f>
        <v/>
      </c>
    </row>
    <row r="4" spans="1:6" x14ac:dyDescent="0.3">
      <c r="F4" s="7" t="str">
        <f t="shared" si="0"/>
        <v/>
      </c>
    </row>
    <row r="5" spans="1:6" x14ac:dyDescent="0.3">
      <c r="F5" s="7" t="str">
        <f t="shared" si="0"/>
        <v/>
      </c>
    </row>
    <row r="6" spans="1:6" x14ac:dyDescent="0.3">
      <c r="F6" s="7" t="str">
        <f t="shared" si="0"/>
        <v/>
      </c>
    </row>
    <row r="7" spans="1:6" x14ac:dyDescent="0.3">
      <c r="F7" s="7" t="str">
        <f t="shared" si="0"/>
        <v/>
      </c>
    </row>
    <row r="8" spans="1:6" x14ac:dyDescent="0.3">
      <c r="F8" s="7" t="str">
        <f t="shared" si="0"/>
        <v/>
      </c>
    </row>
    <row r="9" spans="1:6" x14ac:dyDescent="0.3">
      <c r="F9" s="7" t="str">
        <f t="shared" si="0"/>
        <v/>
      </c>
    </row>
    <row r="10" spans="1:6" x14ac:dyDescent="0.3">
      <c r="F10" s="7" t="str">
        <f t="shared" si="0"/>
        <v/>
      </c>
    </row>
    <row r="11" spans="1:6" x14ac:dyDescent="0.3">
      <c r="F11" s="7" t="str">
        <f t="shared" si="0"/>
        <v/>
      </c>
    </row>
    <row r="12" spans="1:6" x14ac:dyDescent="0.3">
      <c r="F12" s="7" t="str">
        <f t="shared" si="0"/>
        <v/>
      </c>
    </row>
    <row r="13" spans="1:6" x14ac:dyDescent="0.3">
      <c r="F13" s="7" t="str">
        <f t="shared" si="0"/>
        <v/>
      </c>
    </row>
    <row r="14" spans="1:6" x14ac:dyDescent="0.3">
      <c r="F14" s="7" t="str">
        <f t="shared" si="0"/>
        <v/>
      </c>
    </row>
    <row r="15" spans="1:6" x14ac:dyDescent="0.3">
      <c r="F15" s="7" t="str">
        <f t="shared" si="0"/>
        <v/>
      </c>
    </row>
    <row r="16" spans="1:6" x14ac:dyDescent="0.3">
      <c r="F16" s="7" t="str">
        <f t="shared" si="0"/>
        <v/>
      </c>
    </row>
    <row r="17" spans="6:6" x14ac:dyDescent="0.3">
      <c r="F17" s="7" t="str">
        <f t="shared" si="0"/>
        <v/>
      </c>
    </row>
    <row r="18" spans="6:6" x14ac:dyDescent="0.3">
      <c r="F18" s="7" t="str">
        <f t="shared" si="0"/>
        <v/>
      </c>
    </row>
    <row r="19" spans="6:6" x14ac:dyDescent="0.3">
      <c r="F19" s="7" t="str">
        <f t="shared" si="0"/>
        <v/>
      </c>
    </row>
    <row r="20" spans="6:6" x14ac:dyDescent="0.3">
      <c r="F20" s="7" t="str">
        <f t="shared" si="0"/>
        <v/>
      </c>
    </row>
    <row r="21" spans="6:6" x14ac:dyDescent="0.3">
      <c r="F21" s="7" t="str">
        <f t="shared" si="0"/>
        <v/>
      </c>
    </row>
    <row r="22" spans="6:6" x14ac:dyDescent="0.3">
      <c r="F22" s="7" t="str">
        <f t="shared" si="0"/>
        <v/>
      </c>
    </row>
    <row r="23" spans="6:6" x14ac:dyDescent="0.3">
      <c r="F23" s="7" t="str">
        <f t="shared" si="0"/>
        <v/>
      </c>
    </row>
    <row r="24" spans="6:6" x14ac:dyDescent="0.3">
      <c r="F24" s="7" t="str">
        <f t="shared" si="0"/>
        <v/>
      </c>
    </row>
    <row r="25" spans="6:6" x14ac:dyDescent="0.3">
      <c r="F25" s="7" t="str">
        <f t="shared" si="0"/>
        <v/>
      </c>
    </row>
    <row r="26" spans="6:6" x14ac:dyDescent="0.3">
      <c r="F26" s="7" t="str">
        <f t="shared" si="0"/>
        <v/>
      </c>
    </row>
    <row r="27" spans="6:6" x14ac:dyDescent="0.3">
      <c r="F27" s="7" t="str">
        <f t="shared" si="0"/>
        <v/>
      </c>
    </row>
    <row r="28" spans="6:6" x14ac:dyDescent="0.3">
      <c r="F28" s="7" t="str">
        <f t="shared" si="0"/>
        <v/>
      </c>
    </row>
    <row r="29" spans="6:6" x14ac:dyDescent="0.3">
      <c r="F29" s="7" t="str">
        <f t="shared" si="0"/>
        <v/>
      </c>
    </row>
    <row r="30" spans="6:6" x14ac:dyDescent="0.3">
      <c r="F30" s="7" t="str">
        <f t="shared" si="0"/>
        <v/>
      </c>
    </row>
    <row r="31" spans="6:6" x14ac:dyDescent="0.3">
      <c r="F31" s="7" t="str">
        <f t="shared" si="0"/>
        <v/>
      </c>
    </row>
    <row r="32" spans="6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6CA88-1CFA-4AE2-821A-C78C90C5A167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3.625" style="5" customWidth="1"/>
    <col min="2" max="2" width="0.875" style="23" customWidth="1"/>
    <col min="3" max="3" width="17.62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B2" s="22"/>
      <c r="E2" s="7" t="str">
        <f>IF(ISBLANK($B2),"",HYPERLINK($B2,"▶"))</f>
        <v/>
      </c>
    </row>
    <row r="3" spans="1:5" x14ac:dyDescent="0.3">
      <c r="B3" s="22"/>
      <c r="E3" s="7" t="str">
        <f t="shared" ref="E3:E66" si="0">IF(ISBLANK($B3),"",HYPERLINK($B3,"▶"))</f>
        <v/>
      </c>
    </row>
    <row r="4" spans="1:5" x14ac:dyDescent="0.3">
      <c r="B4" s="22"/>
      <c r="E4" s="7" t="str">
        <f t="shared" si="0"/>
        <v/>
      </c>
    </row>
    <row r="5" spans="1:5" x14ac:dyDescent="0.3">
      <c r="B5" s="22"/>
      <c r="E5" s="7" t="str">
        <f t="shared" si="0"/>
        <v/>
      </c>
    </row>
    <row r="6" spans="1:5" x14ac:dyDescent="0.3">
      <c r="B6" s="22"/>
      <c r="E6" s="7" t="str">
        <f t="shared" si="0"/>
        <v/>
      </c>
    </row>
    <row r="7" spans="1:5" x14ac:dyDescent="0.3">
      <c r="B7" s="22"/>
      <c r="E7" s="7" t="str">
        <f t="shared" si="0"/>
        <v/>
      </c>
    </row>
    <row r="8" spans="1:5" x14ac:dyDescent="0.3">
      <c r="B8" s="22"/>
      <c r="E8" s="7" t="str">
        <f t="shared" si="0"/>
        <v/>
      </c>
    </row>
    <row r="9" spans="1:5" x14ac:dyDescent="0.3">
      <c r="B9" s="22"/>
      <c r="E9" s="7" t="str">
        <f t="shared" si="0"/>
        <v/>
      </c>
    </row>
    <row r="10" spans="1:5" x14ac:dyDescent="0.3">
      <c r="B10" s="22"/>
      <c r="E10" s="7" t="str">
        <f t="shared" si="0"/>
        <v/>
      </c>
    </row>
    <row r="11" spans="1:5" x14ac:dyDescent="0.3">
      <c r="B11" s="22"/>
      <c r="E11" s="7" t="str">
        <f t="shared" si="0"/>
        <v/>
      </c>
    </row>
    <row r="12" spans="1:5" x14ac:dyDescent="0.3">
      <c r="B12" s="22"/>
      <c r="E12" s="7" t="str">
        <f t="shared" si="0"/>
        <v/>
      </c>
    </row>
    <row r="13" spans="1:5" x14ac:dyDescent="0.3">
      <c r="B13" s="22"/>
      <c r="E13" s="7" t="str">
        <f t="shared" si="0"/>
        <v/>
      </c>
    </row>
    <row r="14" spans="1:5" x14ac:dyDescent="0.3">
      <c r="B14" s="22"/>
      <c r="E14" s="7" t="str">
        <f t="shared" si="0"/>
        <v/>
      </c>
    </row>
    <row r="15" spans="1:5" x14ac:dyDescent="0.3">
      <c r="B15" s="22"/>
      <c r="E15" s="7" t="str">
        <f t="shared" si="0"/>
        <v/>
      </c>
    </row>
    <row r="16" spans="1:5" x14ac:dyDescent="0.3">
      <c r="B16" s="22"/>
      <c r="E16" s="7" t="str">
        <f t="shared" si="0"/>
        <v/>
      </c>
    </row>
    <row r="17" spans="2:5" x14ac:dyDescent="0.3">
      <c r="B17" s="22"/>
      <c r="E17" s="7" t="str">
        <f t="shared" si="0"/>
        <v/>
      </c>
    </row>
    <row r="18" spans="2:5" x14ac:dyDescent="0.3">
      <c r="B18" s="22"/>
      <c r="E18" s="7" t="str">
        <f t="shared" si="0"/>
        <v/>
      </c>
    </row>
    <row r="19" spans="2:5" x14ac:dyDescent="0.3">
      <c r="B19" s="22"/>
      <c r="E19" s="7" t="str">
        <f t="shared" si="0"/>
        <v/>
      </c>
    </row>
    <row r="20" spans="2:5" x14ac:dyDescent="0.3">
      <c r="B20" s="22"/>
      <c r="E20" s="7" t="str">
        <f t="shared" si="0"/>
        <v/>
      </c>
    </row>
    <row r="21" spans="2:5" x14ac:dyDescent="0.3">
      <c r="E21" s="7" t="str">
        <f t="shared" si="0"/>
        <v/>
      </c>
    </row>
    <row r="22" spans="2:5" x14ac:dyDescent="0.3">
      <c r="E22" s="7" t="str">
        <f t="shared" si="0"/>
        <v/>
      </c>
    </row>
    <row r="23" spans="2:5" x14ac:dyDescent="0.3">
      <c r="E23" s="7" t="str">
        <f t="shared" si="0"/>
        <v/>
      </c>
    </row>
    <row r="24" spans="2:5" x14ac:dyDescent="0.3">
      <c r="E24" s="7" t="str">
        <f t="shared" si="0"/>
        <v/>
      </c>
    </row>
    <row r="25" spans="2:5" x14ac:dyDescent="0.3">
      <c r="E25" s="7" t="str">
        <f t="shared" si="0"/>
        <v/>
      </c>
    </row>
    <row r="26" spans="2:5" x14ac:dyDescent="0.3">
      <c r="E26" s="7" t="str">
        <f t="shared" si="0"/>
        <v/>
      </c>
    </row>
    <row r="27" spans="2:5" x14ac:dyDescent="0.3">
      <c r="E27" s="7" t="str">
        <f t="shared" si="0"/>
        <v/>
      </c>
    </row>
    <row r="28" spans="2:5" x14ac:dyDescent="0.3">
      <c r="E28" s="7" t="str">
        <f t="shared" si="0"/>
        <v/>
      </c>
    </row>
    <row r="29" spans="2:5" x14ac:dyDescent="0.3">
      <c r="E29" s="7" t="str">
        <f t="shared" si="0"/>
        <v/>
      </c>
    </row>
    <row r="30" spans="2:5" x14ac:dyDescent="0.3">
      <c r="E30" s="7" t="str">
        <f t="shared" si="0"/>
        <v/>
      </c>
    </row>
    <row r="31" spans="2:5" x14ac:dyDescent="0.3">
      <c r="E31" s="7" t="str">
        <f t="shared" si="0"/>
        <v/>
      </c>
    </row>
    <row r="32" spans="2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Dashboard</vt:lpstr>
      <vt:lpstr>KOSPI</vt:lpstr>
      <vt:lpstr>KOSDAQ</vt:lpstr>
      <vt:lpstr>업종별시세</vt:lpstr>
      <vt:lpstr>주요뉴스</vt:lpstr>
      <vt:lpstr>종목별뉴스공시</vt:lpstr>
      <vt:lpstr>종목별전자공시</vt:lpstr>
      <vt:lpstr>시황정보</vt:lpstr>
      <vt:lpstr>투자정보</vt:lpstr>
      <vt:lpstr>종목분석</vt:lpstr>
      <vt:lpstr>산업분석</vt:lpstr>
      <vt:lpstr>경제분석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민선 김</dc:creator>
  <cp:lastModifiedBy>dexter yang</cp:lastModifiedBy>
  <dcterms:created xsi:type="dcterms:W3CDTF">2024-12-12T08:35:38Z</dcterms:created>
  <dcterms:modified xsi:type="dcterms:W3CDTF">2025-02-02T14:54:34Z</dcterms:modified>
</cp:coreProperties>
</file>