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64DAA3C3-7615-48D1-AD79-8CB2C3682CD5}" xr6:coauthVersionLast="47" xr6:coauthVersionMax="47" xr10:uidLastSave="{00000000-0000-0000-0000-000000000000}"/>
  <bookViews>
    <workbookView xWindow="4485" yWindow="1650" windowWidth="21600" windowHeight="1138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뉴스공시" sheetId="24" r:id="rId6"/>
    <sheet name="종목별전자공시" sheetId="10" r:id="rId7"/>
    <sheet name="시황정보" sheetId="11" r:id="rId8"/>
    <sheet name="투자정보" sheetId="12" r:id="rId9"/>
    <sheet name="종목분석" sheetId="13" r:id="rId10"/>
    <sheet name="산업분석" sheetId="20" r:id="rId11"/>
    <sheet name="경제분석" sheetId="21" r:id="rId12"/>
  </sheets>
  <definedNames>
    <definedName name="_xlnm._FilterDatabase" localSheetId="5" hidden="1">종목별뉴스공시!$A$1:$G$1</definedName>
    <definedName name="_xlnm._FilterDatabase" localSheetId="6" hidden="1">종목별전자공시!$A$1:$G$1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1" l="1"/>
  <c r="AF29" i="1"/>
  <c r="AE29" i="1"/>
  <c r="AB29" i="1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13" i="1" l="1"/>
  <c r="AF12" i="1"/>
  <c r="AF11" i="1"/>
  <c r="AF10" i="1"/>
  <c r="AF9" i="1"/>
  <c r="AF8" i="1"/>
  <c r="AF7" i="1"/>
  <c r="AF6" i="1"/>
  <c r="AF14" i="1"/>
  <c r="AF5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  <c r="AC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<sst xmlns="http://schemas.openxmlformats.org/spreadsheetml/2006/main" count="2468" uniqueCount="1500">
  <si>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</si>
  <si>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</si>
  <si>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</si>
  <si>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</si>
  <si>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</si>
  <si>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</si>
  <si>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</si>
  <si>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</si>
  <si>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</si>
  <si>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</si>
  <si>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</si>
  <si>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</si>
  <si>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</si>
  <si>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</si>
  <si>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</si>
  <si>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</si>
  <si>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</si>
  <si>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</si>
  <si>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</si>
  <si>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</si>
  <si>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</si>
  <si>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</si>
  <si>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</si>
  <si>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</si>
  <si>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</si>
  <si>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</si>
  <si>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</si>
  <si>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</si>
  <si>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</si>
  <si>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</si>
  <si>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</si>
  <si>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</si>
  <si>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</si>
  <si>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</si>
  <si>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</si>
  <si>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</si>
  <si>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</si>
  <si>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</si>
  <si>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</si>
  <si>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</si>
  <si>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</si>
  <si>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</si>
  <si>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</si>
  <si>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</si>
  <si>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</si>
  <si>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</si>
  <si>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</si>
  <si>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</si>
  <si>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</si>
  <si>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</si>
  <si>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</si>
  <si>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</si>
  <si>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</si>
  <si>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</si>
  <si>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</si>
  <si>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</si>
  <si>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</si>
  <si>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</si>
  <si>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</si>
  <si>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</si>
  <si>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제공자</t>
  </si>
  <si>
    <t>N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</si>
  <si>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</si>
  <si>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</si>
  <si>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</si>
  <si>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</si>
  <si>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</si>
  <si>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</si>
  <si>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</si>
  <si>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</si>
  <si>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</si>
  <si>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</si>
  <si>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전일대비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</si>
  <si>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</si>
  <si>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</si>
  <si>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</si>
  <si>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</si>
  <si>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</si>
  <si>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</si>
  <si>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</si>
  <si>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종목명URL</t>
    <phoneticPr fontId="1" type="noConversion"/>
  </si>
  <si>
    <t>업종명URL</t>
    <phoneticPr fontId="1" type="noConversion"/>
  </si>
  <si>
    <t>종목별 뉴스공시</t>
    <phoneticPr fontId="1" type="noConversion"/>
  </si>
  <si>
    <t>미국 은행들, 연준 상대 소송 제기… "스트레스 테스트 투명성 부족"</t>
  </si>
  <si>
    <t>https://n.news.naver.com/mnews/article/469/0000840604</t>
  </si>
  <si>
    <t>미국 대형 은행들이 미 중앙은행인 연방준비제도(Fed·연준)의 연례 스트레스 테스트가 투명성이 부족하다며 연준을 상대로 소송을 제기했다..</t>
  </si>
  <si>
    <t xml:space="preserve">한국일보 </t>
  </si>
  <si>
    <t>바다 위 특급호텔' 크루즈가 돌아왔다…"매출 30% 늘었어요"</t>
  </si>
  <si>
    <t>https://n.news.naver.com/mnews/article/057/0001862780</t>
  </si>
  <si>
    <t>코로나19로 가장 큰 타격을 받았던 산업, 바로 크루즈죠? 일상 회복이 진행되면서 멈춰 섰던 크루즈선이 속속 들어오고 있습니다. 지역 ..</t>
  </si>
  <si>
    <t xml:space="preserve">MBN </t>
  </si>
  <si>
    <t>중국차 질주에 일본차 급제동…혼다-닛산 합병 '글로벌 3위 넘본다'</t>
  </si>
  <si>
    <t>https://n.news.naver.com/mnews/article/057/0001862778</t>
  </si>
  <si>
    <t>중국 전기차가 나홀로 질주하면서 자동차 시장에서 지각변동이 일어나고 있습니다. 중국 업체의 파상공세에 일본의 대표 자동차 업체인 혼다와..</t>
  </si>
  <si>
    <t>`밸류업 모범생’으로 거듭나는 키움증권, 고배당 바람 일으킬까</t>
  </si>
  <si>
    <t>https://n.news.naver.com/mnews/article/029/0002925241</t>
  </si>
  <si>
    <t>밸류업 공시 성실 이행 이어 내년 2차 밸류업 공시 예정 국내 증권사 중 밸류업 공시에 가장 먼저 참여했으나 부실한 내용으로 비판을 받..</t>
  </si>
  <si>
    <t xml:space="preserve">디지털타임스 </t>
  </si>
  <si>
    <t>"골칫거리 떠안느니"…美 CEO들, 주식 팔고 줄사퇴</t>
  </si>
  <si>
    <t>https://n.news.naver.com/mnews/article/277/0005523134</t>
  </si>
  <si>
    <t>올해 증시 활황과 내년 비즈니스 환경에 대한 우려로, 올해 들어 퇴직한 미국 상장기업 최고경영자(CEO) 수가 사상 최대 수준을 기록했..</t>
  </si>
  <si>
    <t xml:space="preserve">아시아경제 </t>
  </si>
  <si>
    <t>연말인데 '폐업 속출' 소상공인 비명…추경 대신 은행 지원이 먼저?</t>
  </si>
  <si>
    <t>https://n.news.naver.com/mnews/article/057/0001862773</t>
  </si>
  <si>
    <t>연말이면 장사 대목이지만, 올해는 내수 침체에 탄핵 정국까지 겹치면서 자영업자들의 폐업이 속출하고 있습니다. 정치권에서는 추경 얘기가 ..</t>
  </si>
  <si>
    <t>“역시 간 큰 서학개미들이네”…2~3배 널뛰는 이 종목, 큰손 됐다는데</t>
  </si>
  <si>
    <t>https://n.news.naver.com/mnews/article/009/0005419543</t>
  </si>
  <si>
    <t>테슬라 2배 레버리지 ETF 60%가 한국인 개인투자자들의 국내 증시 이탈이 가속화되는 가운데 이들이 미국 증시에 미치는 영향력은 날로..</t>
  </si>
  <si>
    <t xml:space="preserve">매일경제 </t>
  </si>
  <si>
    <t>연말 보너스 같은 ‘배당금’은 옛말?…배당주 투자 ‘시큰둥’ [투자360]</t>
  </si>
  <si>
    <t>https://n.news.naver.com/mnews/article/016/0002407334</t>
  </si>
  <si>
    <t>12월 결산법인 배당락일(27일)을 앞두고 올해는 개인 투자자들이 연말 배당주 투자에 시큰둥한 분위기다. 배당 선진화 정책의 일환으로 ..</t>
  </si>
  <si>
    <t xml:space="preserve">헤럴드경제 </t>
  </si>
  <si>
    <t>반도체 베팅한 동학개미가 받은 성적표는 -32.48% [2024 증시 결산 (上)]</t>
  </si>
  <si>
    <t>https://n.news.naver.com/mnews/article/014/0005287218</t>
  </si>
  <si>
    <t>올 한 해 미국 주식에 투자한 '서학개미'가 '동학개미'와 '일학개미'를 제치고 연간 수익률 1위에 올라섰다. 테슬라, 팔란티어 테크놀..</t>
  </si>
  <si>
    <t xml:space="preserve">파이낸셜뉴스 </t>
  </si>
  <si>
    <t>ETF 분할·병합 왜 못하나</t>
  </si>
  <si>
    <t>https://n.news.naver.com/mnews/article/014/0005287203</t>
  </si>
  <si>
    <t>가격이 10만원을 넘는 상장지수펀드(ETF)가 100개 중 7개 이상으로 늘었지만 액면분할 논의는 자취를 감췄다. 2년여 전 법무부가 ..</t>
  </si>
  <si>
    <t>연기금의 삼성전기 사랑… "내년 실적 기대"</t>
  </si>
  <si>
    <t>https://n.news.naver.com/mnews/article/014/0005287201</t>
  </si>
  <si>
    <t>삼성전기에 대한 기관 매수세가 이어지고 있어 주가 향방에 관심이 쏠리고 있다. 25일 한국거래소에 따르면 기관 투자자는 지난 5일부터 ..</t>
  </si>
  <si>
    <t>시총 2000조 깨진 코스피… 증권가 "공포에 사라"</t>
  </si>
  <si>
    <t>https://n.news.naver.com/mnews/article/014/0005287199</t>
  </si>
  <si>
    <t>대내외 리스크 고조로 연말 코스피 시가총액이 큰 폭으로 떨어졌다. 12월에 들어선 시가총액 2000조원을 밑돈 날이 전체 영업일의 절반..</t>
  </si>
  <si>
    <t>"내년엔 美보다 아세안·中시장서 새로운 투자 기회 찾아야" [롤링머니]</t>
  </si>
  <si>
    <t>https://n.news.naver.com/mnews/article/014/0005287198</t>
  </si>
  <si>
    <t>내년에는 미국 외 지역에서 강세가 나타날 것으로 예상합니다. 특히 아세안과 중국 시장에서 기회를 찾을 수 있습니다" 베어링자산운용 로버..</t>
  </si>
  <si>
    <t>올해 회계부정 신고자 포상금 4억700만원…전년比 1.6배 ↑</t>
  </si>
  <si>
    <t>https://n.news.naver.com/mnews/article/277/0005523124</t>
  </si>
  <si>
    <t>금융감독원은 올해 회사의 회계처리기준 위반 관련 증거자료를 제출해 회계부정을 적발·조처하는 데 크게 기여한 신고 7건에 모두 4억700..</t>
  </si>
  <si>
    <t>IPO 한파에 결국 공모 철회 기업 속출…NH證 철회 최다</t>
  </si>
  <si>
    <t>https://n.news.naver.com/mnews/article/029/0002925211</t>
  </si>
  <si>
    <t>올해 IPO 자진 철회 기업 50개사…NH證 주관만 26% 달해 훈풍을 넘어서 과열양상을 보였던 국내 기업공개(IPO) 시장이 하반기에..</t>
  </si>
  <si>
    <t>"곧 100만원 갑니다"…'황제주 등극' 기대감 폭발한 종목</t>
  </si>
  <si>
    <t>https://n.news.naver.com/mnews/article/015/0005074425</t>
  </si>
  <si>
    <t>경기 침체 우려가 커지면서 소비재 등 경기 방어주에 시장의 관심이 높아지고 있다. 내수 위축으로 아직 기대치가 낮지만 삼양식품, 실리콘..</t>
  </si>
  <si>
    <t xml:space="preserve">한국경제 </t>
  </si>
  <si>
    <t>금리인하 지연에 리츠 휘청…국내 유상증자 물량도 발목</t>
  </si>
  <si>
    <t>https://n.news.naver.com/mnews/article/015/0005074424</t>
  </si>
  <si>
    <t>금리 인하기 대표 유망 상품으로 꼽히는 리츠(REITs·부동산투자회사) 상장지수펀드(ETF)가 휘청이고 있다. 미국이 기준금리 인하 속..</t>
  </si>
  <si>
    <t>"엔화 상승 기대"…日 상장 ETF 인기</t>
  </si>
  <si>
    <t>https://n.news.naver.com/mnews/article/015/0005074423</t>
  </si>
  <si>
    <t>일본 증시에서 상장지수펀드(ETF)를 담는 투자자가 늘고 있다. 엔화가 저평가됐다고 판단해 엔화 가치와 자산 가치 상승을 동시에 노리는..</t>
  </si>
  <si>
    <t>외국인, 하반기 '반도체 투톱' 빼면 순매수</t>
  </si>
  <si>
    <t>https://n.news.naver.com/mnews/article/015/0005074422</t>
  </si>
  <si>
    <t>올 하반기 외국인의 ‘반도체 투톱’ 순매도액이 유가증권시장 전체 순매도 규모를 뛰어넘는 것으로 나타났다. 삼성전자와 SK하이닉스를 제외..</t>
  </si>
  <si>
    <t>실적도 수급도 '흔들'…"정책모멘텀·배당 등 틈새공략 필요"</t>
  </si>
  <si>
    <t>https://n.news.naver.com/mnews/article/011/0004432116</t>
  </si>
  <si>
    <t>올해 전 세계 주요 증시가 두 자릿수 수익률을 기록한 것과 달리 한국 증시는 되레 뒷걸음질하고 있다. 상반기 인공지능(AI) 랠리와 밸..</t>
  </si>
  <si>
    <t xml:space="preserve">서울경제 </t>
  </si>
  <si>
    <t>美주식 한달 20억이상 거래 …'서학 여왕개미' 급증</t>
  </si>
  <si>
    <t>https://n.news.naver.com/mnews/article/009/0005419513</t>
  </si>
  <si>
    <t>2030 여성 공격적 재테크 거래규모 큰 헤비 트레이더 8개월만에 10배 늘어나 韓증시·부동산 주춤한데다 배우자 증여땐 절세효과도 국내..</t>
  </si>
  <si>
    <t>노후 준비에 미치는 인플레의 3가지 충격[투자의 창]</t>
  </si>
  <si>
    <t>https://n.news.naver.com/mnews/article/011/0004432086</t>
  </si>
  <si>
    <t>우리 몸에 고혈압은 대부분의 경우 아무런 증상이 나타나지 않아 ‘침묵의 살인자’로 불린다. 고혈압이 지속되면 뇌졸중이나 심장마비 같은 ..</t>
  </si>
  <si>
    <t>자산가 2.5배 레버리지' CFD도 계엄 후 해외잔액 2배 증가</t>
  </si>
  <si>
    <t>https://n.news.naver.com/mnews/article/011/0004432083</t>
  </si>
  <si>
    <t>고액 자산가들의 레버리지(차입) 투자 수단인 차액결제거래(CFD)의 해외 주식 잔액이 비상계엄 사태 이후 2배가량 늘어난 것으로 나타났..</t>
  </si>
  <si>
    <t>조단위 대어, 얼어붙은 IPO시장 녹일까</t>
  </si>
  <si>
    <t>https://n.news.naver.com/mnews/article/015/0005074358</t>
  </si>
  <si>
    <t>올해에 이어 내년에도 대기업 계열사를 비롯한 조(兆) 단위 대어급 기업들이 상장 관문을 두드린다. LG그룹의 시스템통합(SI) 계열사 ..</t>
  </si>
  <si>
    <t>ETF가 이끈 공모펀드…해외주식 자산만 27조 늘었다</t>
  </si>
  <si>
    <t>https://n.news.naver.com/mnews/article/011/0004432079</t>
  </si>
  <si>
    <t>국내 펀드 시장이 올 한 해 동안 해외 주식을 담은 상장지수펀드(ETF)의 인기를 앞세워 운용 자산을 100조 원 가까이 불리는 데 성..</t>
  </si>
  <si>
    <t>퇴직연금 유치전쟁 증권가…“직접 굴리는 가입자 잡아라”</t>
  </si>
  <si>
    <t>https://n.news.naver.com/mnews/article/011/0004432074</t>
  </si>
  <si>
    <t>지난 10월 말부터 퇴직연금 계좌를 쉽게 갈아탈 수 있는 실물이전 서비스가 시작되면서 머니무브가 본격화된 가운데 증권가는 연금 계좌를 ..</t>
  </si>
  <si>
    <t>레버리지ETF 큰손 맞네 테슬라는 60%가 한국인</t>
  </si>
  <si>
    <t>https://n.news.naver.com/mnews/article/009/0005419459</t>
  </si>
  <si>
    <t>양자컴 등 테마투자도 몰려 리게티·뉴스케일파워 싹쓸이 개인투자자들의 국내 증시 이탈이 가속화하는 가운데 이들이 미국 증시에 미치는 영향..</t>
  </si>
  <si>
    <t>아이폰 16 호조에 … 애플 시총 4조달러 초읽기</t>
  </si>
  <si>
    <t>https://n.news.naver.com/mnews/article/009/0005419457</t>
  </si>
  <si>
    <t>이달에만 12차례 신고가 경신 애플AI 기대로 기기교체 늘어 미국 시가총액 1위 기업인 애플의 시총이 사상 처음으로 4조달러 돌파를 눈..</t>
  </si>
  <si>
    <t>커지는 사이버 위협…클라우드 보안株 뜬다</t>
  </si>
  <si>
    <t>https://n.news.naver.com/mnews/article/009/0005419456</t>
  </si>
  <si>
    <t>AI 데이터센터 수요 커지며 클라우드 보안 중요성도 쑥 사이버아크 실적 성장세 강력 생성형 인공지능(AI) 기술이 날로 고도화되면서 2..</t>
  </si>
  <si>
    <t>코스피 8% 빠질때도 외국인은 11% 벌었다</t>
  </si>
  <si>
    <t>https://n.news.naver.com/mnews/article/009/0005419446</t>
  </si>
  <si>
    <t>올해 순매수 톱10 종목 분석 외인 전력기기·바이오 투자 1.35조 매수한 HD현대일렉 가장 높은 51% 수익률 올려 삼바·알테오젠 등..</t>
  </si>
  <si>
    <t>‘무사 만루’ 등판한 엄주성, 위기 넘고 초대형IB 도전장[핫피플]</t>
  </si>
  <si>
    <t>https://n.news.naver.com/mnews/article/018/0005913000</t>
  </si>
  <si>
    <t>‘리스크 관리’ 올해 초 키움증권의 키를 잡자마자 엄주성 키움증권 대표에게 처음 주어진 임무다. 지난해 차액결제거래(CFD) 사태, 영..</t>
  </si>
  <si>
    <t xml:space="preserve">이데일리 </t>
  </si>
  <si>
    <t>`부동산 꿈` 안고 인수했는데…유진·LF, 시장 한파에 고심</t>
  </si>
  <si>
    <t>https://n.news.naver.com/mnews/article/029/0002925198</t>
  </si>
  <si>
    <t>부동산 호황기에 건설사와 부동산신탁사를 각각 인수한 유진그룹과 패션회사 LF가 부동산 경기 불황의 장기화로 고심이 깊어지고 있다. 유진..</t>
  </si>
  <si>
    <t>`10호 종투사` 된 대신증권…초대형 IB 도약 토대</t>
  </si>
  <si>
    <t>https://n.news.naver.com/mnews/article/029/0002925197</t>
  </si>
  <si>
    <t>2022년 키움증권 종투사 지정 이후 2년 반 만 대신증권이 국내 열번째 종합금융투자사업자(종투사)로 지정됐다. 2022년 키움증권이 ..</t>
  </si>
  <si>
    <t>올해 자본시장 불공정거래 신고 포상금 2억원 지급</t>
  </si>
  <si>
    <t>https://n.news.naver.com/mnews/article/417/0001047633</t>
  </si>
  <si>
    <t>올해 금융당국이 시세조종·부정거래·미공개정보 이용 등 자본시장 불공정거래 신고로 지급한 포상금이 2억원에 육박한 것으로 나타났다. 금융..</t>
  </si>
  <si>
    <t xml:space="preserve">머니S </t>
  </si>
  <si>
    <t>반도체·화장품 업종 약세...증권가, 상장사 10곳 중 6곳 목표가 ↓</t>
  </si>
  <si>
    <t>https://n.news.naver.com/mnews/article/014/0005287114</t>
  </si>
  <si>
    <t>증권가가 이달 들어 상장사 10곳 중 6곳의 목표가를 내려 잡은 것으로 나타났다. 특히 반도체와 화장품 업종의 하락 폭이 커 하락률 상..</t>
  </si>
  <si>
    <t>일본은행 총재 "물가 개선되면 금리 인상할 것"</t>
  </si>
  <si>
    <t>https://n.news.naver.com/mnews/article/277/0005523097</t>
  </si>
  <si>
    <t>우에다 가즈오 일본은행 총재는 "경제·물가 상황의 개선이 계속되면 정책금리(기준금리)를 인상해 금융완화 정도를 조정해 나갈 것"이라고 ..</t>
  </si>
  <si>
    <t>10만원짜리 ETF 수두룩한데···사라진 액면분할 논의</t>
  </si>
  <si>
    <t>https://n.news.naver.com/mnews/article/014/0005287105</t>
  </si>
  <si>
    <t>서학개미, 테슬라·팔란티어 업고 '활짝'... 삼성전자 베팅한 동학개미는 '눈물' [2024증시결산 上]</t>
  </si>
  <si>
    <t>https://n.news.naver.com/mnews/article/014/0005287103</t>
  </si>
  <si>
    <t>올 한해 미국 주식에 투자한 '서학개미'가 '동학개미'와 '일학개미'를 제치고 연간 수익률 1위에 올라섰다. 테슬라, 팔란티어 테크놀로..</t>
  </si>
  <si>
    <t>올해 투자 수익률 승자는... 서학개미 100% VS 동학개미 -39% [2024 증시 결산]</t>
  </si>
  <si>
    <t>https://n.news.naver.com/mnews/article/014/0005287102</t>
  </si>
  <si>
    <t>올해 주식시장에서 서학개미의 약진이 두드러졌다. 평균 수익률이 100%를 넘어 손실을 본 동학개미와 현격한 차이를 보였고, 선방한 일학..</t>
  </si>
  <si>
    <t>코인 투자자 1500만명 첫 돌파... "일평균 거래 규모, 주식 맞먹어"</t>
  </si>
  <si>
    <t>https://n.news.naver.com/mnews/article/417/0001047631</t>
  </si>
  <si>
    <t>최근 국내 가상자산 시장의 투자자 수와 거래 규모가 폭발적으로 늘어난 것이 확인됐다. 가상자산 산업 육성을 공약한 도널드 트럼프 미국 ..</t>
  </si>
  <si>
    <t>올해 주식형 펀드는 미국이 압도···인도, 일본도 순유입</t>
  </si>
  <si>
    <t>https://n.news.naver.com/mnews/article/009/0005419340</t>
  </si>
  <si>
    <t>올해 주식형펀드는 전세계 주식 시장을 주도했던 미국에 압도적으로 많은 자금이 몰린 것으로 나타났다. 미국을 제외하면 신흥시장으로 인기를..</t>
  </si>
  <si>
    <t>애플 美기업 최초 시총 4조 달러 돌파할까...아이폰 16 판매 호조 기대감 커져</t>
  </si>
  <si>
    <t>https://n.news.naver.com/mnews/article/009/0005419335</t>
  </si>
  <si>
    <t>미국 시가총액 1위 기업인 애플 주가가 사상 첫 4조 달러 돌파를 눈앞에 두고 있다. 애플 아이폰16 시리즈 판매 호조와 함께 실적 상..</t>
  </si>
  <si>
    <t>삼성전기' 담는 기관들...증권가 "내년 실적 반등에 베팅"</t>
  </si>
  <si>
    <t>https://n.news.naver.com/mnews/article/014/0005287095</t>
  </si>
  <si>
    <t>대주주 지배권 강화 ‘자사주 마법’에 제동…인적분할때 신주배정 금지</t>
  </si>
  <si>
    <t>https://n.news.naver.com/mnews/article/018/0005912924</t>
  </si>
  <si>
    <t>건설과 화학사업을 영위하는 회사 A가 화학사업 부문을 회사 B로 따로 떼내는 인적분할에 나섰다. 기존 A사의 지분구조는 대주주 40%,..</t>
  </si>
  <si>
    <t>獨 전문가 경고···“유럽 진출 韓기업, 지속가능보고서 조기 대응 시급”</t>
  </si>
  <si>
    <t>https://n.news.naver.com/mnews/article/009/0005419320</t>
  </si>
  <si>
    <t>메쉬케 로잔나 KPMG독일 ESG 파트너 내년부터 EU 진출 기업에 공시 의무 미준수 시 기업 평판 떨어지고 벌금 현지 법인과 한국 본..</t>
  </si>
  <si>
    <t>"2025년, 아세안·중국 시장에서 투자 기회 찾아야" [롤링머니]</t>
  </si>
  <si>
    <t>https://n.news.naver.com/mnews/article/014/0005287092</t>
  </si>
  <si>
    <t>트럼프 효과' 국내 가상자산 투자자 1559만명...美 대선 이후 급증</t>
  </si>
  <si>
    <t>https://n.news.naver.com/mnews/article/014/0005287084</t>
  </si>
  <si>
    <t>국민 가상자산 투자자가 1500만명을 넘어섰다. 도널드 트럼프 미국 대통령 당선인이 후보 시절 가상자산 산업 육성을 공약했던 만큼 신규..</t>
  </si>
  <si>
    <t>"앗 틀렸네" 삼전 때문에…결단 내린 증권가</t>
  </si>
  <si>
    <t>https://n.news.naver.com/mnews/article/018/0005912881</t>
  </si>
  <si>
    <t>올 하반기 삼성전자(005930) 주가가 하락세가 이어지면서 코스피 시가총액 대비 비중이 15%대로 하락한 것으로 나타났다. ‘10만 ..</t>
  </si>
  <si>
    <t>무용지물 된 코넥스 시장…"코넥스 상장 하느니 IPO 간다"</t>
  </si>
  <si>
    <t>https://n.news.naver.com/mnews/article/018/0005912867</t>
  </si>
  <si>
    <t>중소·벤처기업 성장 지원과 모험자본의 선순환 체계를 구축하기 위해 지난 2013년 개설된 코넥스 시장이 사실상 무용지물이 되고 있다는 ..</t>
  </si>
  <si>
    <t>LG생명과학 인연으로…크레오에스지·알테오젠 콜라보</t>
  </si>
  <si>
    <t>https://n.news.naver.com/mnews/article/018/0005912858</t>
  </si>
  <si>
    <t>크레오에스지(040350)가 차세대 면역항암제 개발을 본격화하고 있다. 특히 이상균 크레오에스지 대표의 네트워크를 활용해 알테오젠(19..</t>
  </si>
  <si>
    <t>SK엔펄스, CMP패드 사업부 한앤코에 매각</t>
  </si>
  <si>
    <t>https://n.news.naver.com/mnews/article/009/0005419276</t>
  </si>
  <si>
    <t>SKC의 반도체 소재 사업 투자사인 SK엔펄스가 CMP 패드 사업을 한앤컴퍼니에 매각한다. 25일 SK엔펄스는 반도체 웨이퍼 표면을 연..</t>
  </si>
  <si>
    <t>환율 또 연고점 경신…"강달러 시대 ETF, 레버리지보다 이것"</t>
  </si>
  <si>
    <t>https://n.news.naver.com/mnews/article/008/0005133132</t>
  </si>
  <si>
    <t>원/달러 환율이 고공행진을 거듭하며 달러화 가치와 연계된 ETF(상장지수펀드) 투자에 대한 관심이 커지고 있다. 미국이 금리인하 속도 ..</t>
  </si>
  <si>
    <t xml:space="preserve">머니투데이 </t>
  </si>
  <si>
    <t>"이벤트 넘쳐나는 1월…변동성을 주식투자 기회로"</t>
  </si>
  <si>
    <t>https://n.news.naver.com/mnews/article/029/0002925154</t>
  </si>
  <si>
    <t>내년 1월 도널드 트럼프 미국 대통령 당선인의 취임과 연방공개시장위원회(FOMC), 연두교서, 정책초안 등으로 변동성이 확대되며 시장도..</t>
  </si>
  <si>
    <t>매달 돈 불리는 재미…홍콩 큰손들 몰려든 펀드는?</t>
  </si>
  <si>
    <t>https://n.news.naver.com/mnews/article/008/0005133125</t>
  </si>
  <si>
    <t>최근 홍콩의 프라이빗뱅크(PB) 채널을 통해 현지 고액 자산가들 자금이 아시아 하이일드 펀드로 많이 들어오고 있습니다. 그 중 70%가..</t>
  </si>
  <si>
    <t>고려아연, 외국인 투자자에 대한 두 개의 ‘시선’ [투자360]</t>
  </si>
  <si>
    <t>https://n.news.naver.com/mnews/article/016/0002407266</t>
  </si>
  <si>
    <t>최윤범 고려아연 회장 [고려아연 제공] 고려아연 측이 외국인 투자자에 각기 다른 시각으로 바라보고 있다. 고려아연 측은 MBK파트너스를..</t>
  </si>
  <si>
    <t>올해 회계부정 신고 포상금 최대 2억···건당 5800만원</t>
  </si>
  <si>
    <t>https://n.news.naver.com/mnews/article/014/0005287050</t>
  </si>
  <si>
    <t>올해 회계부정 신고 포상금으로 역대 최고액인 2억700만원이 지급됐다. 신고 내용이 회계부정 적발에 중요 단서로 활용되는 경우도 늘었다..</t>
  </si>
  <si>
    <t>시세조종 등 신고 포상금 2.7배 증가…정부 예산으로 첫 지급</t>
  </si>
  <si>
    <t>https://n.news.naver.com/mnews/article/011/0004431994</t>
  </si>
  <si>
    <t>정부가 올해 시세조종 등 자본시장 불공정거래 신고 포상금 제도를 개선한 이후 지급액이 두 배 이상 증가한 것으로 나타났다. 회계부정 신..</t>
  </si>
  <si>
    <t>불공정거래 신고 포상금 최대 30억이긴 한데… 올해 총 지급액은 2억</t>
  </si>
  <si>
    <t>https://n.news.naver.com/mnews/article/366/0001042634</t>
  </si>
  <si>
    <t>자본시장 불공정거래 신고 포상금 지급한도가 20억원에서 30억원으로 늘어났으나, 올해 총 지급액은 2억원도 안 되는 것으로 집계됐다. ..</t>
  </si>
  <si>
    <t xml:space="preserve">조선비즈 </t>
  </si>
  <si>
    <t>내년 ‘세계 양자기술의 해’…양자 컴퓨팅 ETF 담아볼까 [투자360]</t>
  </si>
  <si>
    <t>https://n.news.naver.com/mnews/article/016/0002407249</t>
  </si>
  <si>
    <t>유엔, 내년 세계양자기술의 해 지정 美, 올해 AI·양자컴퓨터 국가 전략산업 AI에 이은 주목할 테마… ETF 상품 신설 다만 비용상 ..</t>
  </si>
  <si>
    <t>금융위, 올해 회계부정 신고포상금 4억 지급…1건에 2억 '역대 최대'</t>
  </si>
  <si>
    <t>https://n.news.naver.com/mnews/article/421/0007986059</t>
  </si>
  <si>
    <t>금융위원회는 2024년 회계부정 신고 포상금으로 4억 700만 원을 지급했다고 25일 밝혔다. 금융위에 따르면 지난 5년간 회계부정 신..</t>
  </si>
  <si>
    <t xml:space="preserve">뉴스1 </t>
  </si>
  <si>
    <t>`분식회계` 신고 한 번에 포상금 2억…"신고건수 매년 증가세"</t>
  </si>
  <si>
    <t>https://n.news.naver.com/mnews/article/029/0002925132</t>
  </si>
  <si>
    <t>올해 잘못된 재무제표를 공시하는 등 회계부정행위에 대한 신고가 179건 접수된 것으로 집계됐다. 신고 건수는 최근 5년간 꾸준히 증가세..</t>
  </si>
  <si>
    <t>“韓경제 엄중…최악 지났으나 트럼프·환율 부담 여전”[센터장의 뷰]</t>
  </si>
  <si>
    <t>https://n.news.naver.com/mnews/article/018/0005912806</t>
  </si>
  <si>
    <t>“최악의 시기는 지났다고 판단된다. 정국이 혼란스러웠으나 펀더멘털 충격으로는 이어지지 않았다. 다만 트럼프 2기와 환율 급등 등 불확실..</t>
  </si>
  <si>
    <t>테슬라 주가 7.4% 급등…현대차가 머스크에게 준 성탄절 선물의 정체</t>
  </si>
  <si>
    <t>https://n.news.naver.com/mnews/article/009/0005419251</t>
  </si>
  <si>
    <t>일론 머스크가 이끄는 미 전기차업체 테슬라의 주가가 24일(현지시간) 7% 넘게 급등했다. 이날 뉴욕증시에서 테슬라는 전날보다 7.35..</t>
  </si>
  <si>
    <t>국민연금, 2025년 상반기 거래 증권사 47곳 선정</t>
  </si>
  <si>
    <t>https://n.news.naver.com/mnews/article/366/0001042631</t>
  </si>
  <si>
    <t>‘자본시장의 큰손’ 국민연금공단이 2025년 상반기 거래 증권사 47곳을 선정했다. 25일 금융투자업계에 따르면 국민연금 기금운용본부는..</t>
  </si>
  <si>
    <t>"나만 안 샀나. 지금 사면 꼭지일까"…국민 3명 중 1명 '코인 투자'</t>
  </si>
  <si>
    <t>https://n.news.naver.com/mnews/article/011/0004431986</t>
  </si>
  <si>
    <t>최근 국내 가상자산 시장의 투자자 수와 거래 규모가 폭발적으로 늘어난 것이 확인됐다. 지난달 투자자 수는 1560만 명에 달하며, 투자..</t>
  </si>
  <si>
    <t>"美 주식 고평가 여부 1월 중 나온다...보수적 대응 고려해야"[마켓칼럼]</t>
  </si>
  <si>
    <t>https://n.news.naver.com/mnews/article/015/0005074245</t>
  </si>
  <si>
    <t>※한경 마켓PRO 텔레그램을 구독하시면 프리미엄 투자 콘텐츠를 보다 편리하게 볼 수 있습니다. 텔레그램에서 ‘마켓PRO’를 검색하면 가..</t>
  </si>
  <si>
    <t>"내수, 미국·중국 모두 불안"…증권가, 10곳 중 6곳 목표가 하향</t>
  </si>
  <si>
    <t>https://n.news.naver.com/mnews/article/029/0002925116</t>
  </si>
  <si>
    <t>국내 경기 둔화와 도널드 트럼프 미국 대통령 당선인의 관세정책 불안감 등으로 4분기 국내 증시가 약세를 보이면서 상장사 10곳 중 6곳..</t>
  </si>
  <si>
    <t>2년 새 10% 이상 오른 물가…적정 연금 수령액도 17%↑</t>
  </si>
  <si>
    <t>https://n.news.naver.com/mnews/article/277/0005523050</t>
  </si>
  <si>
    <t>물가 상승과 생활 수준 상향 등의 이유로 적정 연금 수령액과 실제 수령액 차이가 벌어지고 있다. 부부가 노후에 적정하다고 생각하는 연금..</t>
  </si>
  <si>
    <t>"7,000 vs 4,500"...내년 증시 전망 '갑론을박'</t>
  </si>
  <si>
    <t>https://n.news.naver.com/mnews/article/215/0001193015</t>
  </si>
  <si>
    <t>내년 미국 증시 전망과 관련해 월가 전문가들 사이에서 갑론을박이 펼쳐지고 있다. 24일(현지시간) 비즈니스 인사이더는 글로벌 투자은행들..</t>
  </si>
  <si>
    <t xml:space="preserve">한국경제TV </t>
  </si>
  <si>
    <t>"크리스마스 기적"…비트코인, 단숨에 10만달러 근접</t>
  </si>
  <si>
    <t>https://n.news.naver.com/mnews/article/215/0001193014</t>
  </si>
  <si>
    <t>비트코인 가격이 산타랠리 기대감에 힘입어 하루 사이 10만 달러에 근접한 것으로 알려졌다. 24일(현지시간) 암호화폐 전문매체 유투데이..</t>
  </si>
  <si>
    <t>22년 역사 코스콤 STP-HUB…"시스템 혁신으로 경쟁력 강화"</t>
  </si>
  <si>
    <t>https://n.news.naver.com/mnews/article/008/0005133072</t>
  </si>
  <si>
    <t>22년 역사를 가진 코스콤의 '증권주문중개허브 솔루션'(STP-HUB)이 차세대 시스템 도입 성과를 바탕으로 미래 성장 동력 확보에 나..</t>
  </si>
  <si>
    <t>"10년 지나도 1등할 기업에 투자하라"…美 증시에서 고수가 엿보는 기회 [이시은의 투자고수를 찾아서]</t>
  </si>
  <si>
    <t>https://n.news.naver.com/mnews/article/015/0005074230</t>
  </si>
  <si>
    <t>※ ‘이시은의 투자고수를 찾아서’는 이시은 한국경제신문 기자가 매주 수요일 한경닷컴 사이트에 게재하는 ‘회원 전용’ 재테크 전문 콘텐츠..</t>
  </si>
  <si>
    <t>폭스콘, 전기차 배터리 中공장 건설에 1200억 투자</t>
  </si>
  <si>
    <t>https://n.news.naver.com/mnews/article/015/0005074229</t>
  </si>
  <si>
    <t>애플의 최대 위탁 협력업체인 대만 폭스콘(훙하이정밀공업)이 중국 정저우 신규 전기차 배터리 공장 건설에 6억위안(약 1200억원)을 투..</t>
  </si>
  <si>
    <t>증권가, 상장사 10곳 중 6곳 목표가 줄하향</t>
  </si>
  <si>
    <t>https://n.news.naver.com/mnews/article/277/0005523038</t>
  </si>
  <si>
    <t>국내 경기 둔화 우려와 도널드 트럼프 미국 대통령 당선인 표 관세 불안감 등의 영향으로 4분기 국내 증시가 약세를 보였다. 상장사 10..</t>
  </si>
  <si>
    <t>한달 남은 고려아연 임시주총...최윤범 '노림수'와 MBK '경우의수'</t>
  </si>
  <si>
    <t>https://n.news.naver.com/mnews/article/648/0000031856</t>
  </si>
  <si>
    <t>고려아연 경영권 분쟁의 분수령인 임시주주총회(2025년 1월 23일)가 한 달 앞으로 다가왔다. 고려아연은 지난 23일 주총 안건 정정..</t>
  </si>
  <si>
    <t xml:space="preserve">비즈워치 </t>
  </si>
  <si>
    <t>테라' 권도형, 미국 송환 가능성 유력… 유럽 몬테네그로 헌법소원 기각</t>
  </si>
  <si>
    <t>https://n.news.naver.com/mnews/article/417/0001047598</t>
  </si>
  <si>
    <t>유럽 몬테네그로에서 재판을 받고 있는 암호화폐 '테라·루나' 폭락 사태의 주범인 권도형 씨의 미국 송환 가능성이 유력해졌다. 24일(현..</t>
  </si>
  <si>
    <t>"아처와 앤두릴, 요즘 잘나가는 美 방산 스타트업들의 협업"[마켓칼럼]</t>
  </si>
  <si>
    <t>https://n.news.naver.com/mnews/article/015/0005074219</t>
  </si>
  <si>
    <t>"AI 반도체 수요 급증…엔비디아 올라탄 SK하이닉스가 간다" [2025 재테크]</t>
  </si>
  <si>
    <t>https://n.news.naver.com/mnews/article/015/0005074211</t>
  </si>
  <si>
    <t>내년 반도체 업황 개선 여부를 확인하기 위해서는 인공지능(AI)이 주도하고 있는 사이클에서 주요 고객사인 빅테크(거대 기술기업)와 클라..</t>
  </si>
  <si>
    <t>반도체·화장품도 '주춤'...상장사 63% 목표주가 하향</t>
  </si>
  <si>
    <t>https://n.news.naver.com/mnews/article/215/0001193002</t>
  </si>
  <si>
    <t>4분기 들어 상장사 10곳 중 6곳꼴로 목표주가가 하향 조정된 것으로 나타났다. 국내 경기 둔화 우려와 트럼프 2기 정부의 관세 불안감..</t>
  </si>
  <si>
    <t>성탄절 하루 앞두고 일제 상승…빅테크 강세[뉴욕증시]</t>
  </si>
  <si>
    <t>https://n.news.naver.com/mnews/article/277/0005523022</t>
  </si>
  <si>
    <t>미국 뉴욕증시의 3대 지수가 크리스마스 휴일을 하루 앞둔 24일(현지시간) 일제히 상승세로 마감했다. 빅테크 강세로 3대 지수가 1% ..</t>
  </si>
  <si>
    <t>산타 랠리'에 3대지수 동반 상승…테슬라 7% 급등 [뉴욕증시 브리핑]</t>
  </si>
  <si>
    <t>https://n.news.naver.com/mnews/article/015/0005074206</t>
  </si>
  <si>
    <t>뉴욕증시의 주요 지수가 모두 1% 안팎의 강세를 보이며 '산타 랠리'를 펼쳤다. 테슬라가 7% 이상 급등하는 등 기술주가 시장 상승을 ..</t>
  </si>
  <si>
    <t>어피니티-신창재 회장 분쟁 마무리 수순, 교보생명 IPO 재도전할까[투자360]</t>
  </si>
  <si>
    <t>https://n.news.naver.com/mnews/article/016/0002407167</t>
  </si>
  <si>
    <t>2차 ICC 결론 전부터 양측 대화 물꼬 신창재 회장 풋옵션 행사가격 산정 필요 조 단위 자금 마련 요구, IB 관심도↑ [교보생명 제..</t>
  </si>
  <si>
    <t>마동석 내세우더니 '잭팟'…"1억으로 8000만원 벌었다" [윤현주의 主食이 주식]</t>
  </si>
  <si>
    <t>https://n.news.naver.com/mnews/article/015/0005074204</t>
  </si>
  <si>
    <t>亞 최초 콘덴싱보일러 개발 경동나비엔 올 주가 83% 쑥 “글로벌 냉난방공조 시장 공략 공기질 관리 사업도 강화 멕시코 등 해외 시장 ..</t>
  </si>
  <si>
    <t>“런닝맨 보려고 OOO 사용했는데”…SBS, 디즈니 이어 넷플과 몸 키우자 주가 역풍 맞은 토종OTT [투자360]</t>
  </si>
  <si>
    <t>https://n.news.naver.com/mnews/article/016/0002407163</t>
  </si>
  <si>
    <t>SBS, 내년부터 6년간 넷플릭스에 콘텐츠 공급 계약 SBS·넷플릭스 계약 소식에 SBS 주가 상한가 웨이브·티빙 합병에 주가 오른 C..</t>
  </si>
  <si>
    <t>수출株, 환율 초강세 속 수혜 차별화…트럼프 변수도 상존</t>
  </si>
  <si>
    <t>https://n.news.naver.com/mnews/article/119/0002907649</t>
  </si>
  <si>
    <t>최근 원·달러 환율이 1450원선을 넘어 1460원선에 근접하면서 수출주들의 향배에 이목이 쏠린다. 고환율로 인한 수출 증대 등의 수혜..</t>
  </si>
  <si>
    <t xml:space="preserve">데일리안 </t>
  </si>
  <si>
    <t>IPO 리스크 부상에 관리 임원 교체로 대응한 증권사</t>
  </si>
  <si>
    <t>https://n.news.naver.com/mnews/article/119/0002907648</t>
  </si>
  <si>
    <t>연말을 맞아 국내 증권사들이 인사·조직 개편에 나선 가운데 NH투자증권과 한국투자증권이 기업공개(IPO) 수장 교체에 나섰다. 최근 I..</t>
  </si>
  <si>
    <t>막오른 '세상 만물 투자' 토큰증권…내년 본격 궤도 오르나</t>
  </si>
  <si>
    <t>https://n.news.naver.com/mnews/article/001/0015124492</t>
  </si>
  <si>
    <t>발행·유통 인정 법안 국회 계류…"이번에는 통과될 것" 한우·저작권 등도 조각 투자…증권사들 신사업 의지 커 차세대 금융투자상품으로 꼽..</t>
  </si>
  <si>
    <t xml:space="preserve">연합뉴스 </t>
  </si>
  <si>
    <t>주가 오르다 '뚝', 오르다 또 '뚝'…외인 담아도 박스권 '뱅뱅' 네이버</t>
  </si>
  <si>
    <t>https://n.news.naver.com/mnews/article/008/0005133033</t>
  </si>
  <si>
    <t>미래를 이끄는 테크주의 오늘을 전합니다. 외국인이 12월 들어 네이버(NAVER)를 3500억원 넘게 순매수한 것으로 집계됐다. 주가 ..</t>
  </si>
  <si>
    <t>"코카콜라·펩시 먹지마" 우려...미 음료단체 로비전 분주</t>
  </si>
  <si>
    <t>https://n.news.naver.com/mnews/article/277/0005523014</t>
  </si>
  <si>
    <t>도널드 트럼프 2기 행정부 공식 출범을 앞두고 코카콜라 등 글로벌 음료 업체들이 다급히 로비전에 뛰어들었다. 보건복지부 장관으로 지명된..</t>
  </si>
  <si>
    <t>"금리, 더 낮아지긴 어렵겠지?" 상업용부동산 업계 '고민'</t>
  </si>
  <si>
    <t>https://n.news.naver.com/mnews/article/018/0005912728</t>
  </si>
  <si>
    <t>이 기사는 2024년12월24일 18시42분에 마켓인 프리미엄 콘텐츠로 선공개 되었습니다. 한국은행의 금리 인하 속도가 늦춰질 것으로 ..</t>
  </si>
  <si>
    <t>“잘나갈 때 팔자”…호황 맞은 호텔 매물, 전국에 3조원어치 큰 장</t>
  </si>
  <si>
    <t>https://n.news.naver.com/mnews/article/009/0005419188</t>
  </si>
  <si>
    <t>파르나스 제주·신라스테이 동탄 등 자산운용사 소유 매물 대거 쏟아져 국내 부동산 시장에 3조원 규모에 달하는 호텔 매물이 쏟아지고 있다..</t>
  </si>
  <si>
    <t>만년 소외주' 금융株의 부활, 밸류업 타고 날았다[2024 핫종목 결산]③</t>
  </si>
  <si>
    <t>https://n.news.naver.com/mnews/article/421/0007985763</t>
  </si>
  <si>
    <t>올해는 지지부진했던 금융주 주가가 수직상승하는 한해였다. 정부의 기업가치 제고계획(밸류업 프로그램)의 최대 수혜주로 부상하며 주목 받은..</t>
  </si>
  <si>
    <t>뉴욕증시 "산타 오셨네"...저가매수 유입에 동반 강세</t>
  </si>
  <si>
    <t>https://n.news.naver.com/mnews/article/215/0001192997</t>
  </si>
  <si>
    <t>성탄절 이브에 뉴욕증시의 3대 주가지수는 모두 1% 안팎의 강세를 보여 '산타 랠리'가 이어졌다. 지난주 매파적 연방공개시장위원회(FO..</t>
  </si>
  <si>
    <t>“가상자산 ‘테더’, 정부 개입 없는 실제 환율은 1500원대라고 알려준다고?”</t>
  </si>
  <si>
    <t>https://n.news.naver.com/mnews/article/366/0001042581</t>
  </si>
  <si>
    <t>‘1달러=1테더’ 고정된 스테이블코인 일각선 “정부 개입 없는 실질 환율로 볼 수 있다” ‘김치 프리미엄’에 불과하다는 반론도 대표적인..</t>
  </si>
  <si>
    <t>“정용진의 No Brand아니고 ‘NOBLAND’입니다”... 매번 나오는 ‘사명 혼동’ 주의보</t>
  </si>
  <si>
    <t>https://n.news.naver.com/mnews/article/366/0001042580</t>
  </si>
  <si>
    <t>코스닥시장 상장사 노브랜드 주가는 이달 23일 장 중 9730원까지 뛰었다. 전날 종가(7780원)보다 25%(1950원) 높은 수준이..</t>
  </si>
  <si>
    <t>증시 '찬바람'에 연말 배당株 '이 종목' 주목해볼까</t>
  </si>
  <si>
    <t>https://n.news.naver.com/mnews/article/014/0005286999</t>
  </si>
  <si>
    <t>연말 배당에 관심 있는 투자자라면 주식 매수를 고민해야 할 마지막 순간이 다가왔다. 배당 시기를 분산하는 배당 선진화 정책으로 '벚꽃배..</t>
  </si>
  <si>
    <t>올림픽 금메달리스트 “코인 탓 전재산 잃고 태릉 떠나”…‘한때 -15%’ 비트코인 약세에 알트코인 향방은? [투자360]</t>
  </si>
  <si>
    <t>https://n.news.naver.com/mnews/article/016/0002407155</t>
  </si>
  <si>
    <t>도널드 트럼프 미국 대통령 당선인이 달궈 놓은 가상자산 시장에 급작스럽게 찬바람이 부는 분위기다. 미국 연방준비제도(Fed-연준)가 ‘..</t>
  </si>
  <si>
    <t>계엄에 움츠린 밸류업, 공시는 이어진다…정책 모멘텀도 지속</t>
  </si>
  <si>
    <t>https://n.news.naver.com/mnews/article/008/0005133020</t>
  </si>
  <si>
    <t>기업들의 기업가치 제고 계획 공시가 계엄 사태 이후 정국 혼란에도 이어지고 있다. 기업 밸류업 프로그램 관련 수혜주들의 기대감이 크게 ..</t>
  </si>
  <si>
    <t>국내 코인 거래소 총 투자자 1천500만명 첫 돌파…11월 60만명↑</t>
  </si>
  <si>
    <t>https://n.news.naver.com/mnews/article/001/0015124467</t>
  </si>
  <si>
    <t>1인당 보유액 658만원어치…5대 거래소 일평균 거래 15조원 육박 野 임광현, 한은 취합 자료 최초 공개 미국 대선을 계기로 국내 가..</t>
  </si>
  <si>
    <t>서학개미 열풍 타고… 윤병운 NH증권 대표, 취임 후 첫 미국 출장길</t>
  </si>
  <si>
    <t>https://n.news.naver.com/mnews/article/417/0001047589</t>
  </si>
  <si>
    <t>윤병운 NH투자증권 대표가 지난달 말 미국 현지법인을 방문, 현지 거래시스템을 직접 점검한 것으로 나타났다. 윤 대표가 미국 법인을 방..</t>
  </si>
  <si>
    <t>내년엔 삼천피?…을씨년스러운 증시 '홀짝 공식' 통할까</t>
  </si>
  <si>
    <t>https://n.news.naver.com/mnews/article/008/0005133016</t>
  </si>
  <si>
    <t>2025년 을사년 새해를 맞아 국내 증시가 반등의 계기를 마련할 수 있을지 주목된다. 증권가에선 짝수해보다 홀수해에 증시 상황이 더 좋..</t>
  </si>
  <si>
    <t>뉴욕증시 3대 지수 일제히 상승 마감 ‘산타 랠리’ [월스트리트in]</t>
  </si>
  <si>
    <t>https://n.news.naver.com/mnews/article/018/0005912716</t>
  </si>
  <si>
    <t>뉴욕증시가 크리스마스를 하루 앞둔 24일(현지시간) 일제히 상승 마감했다. 주식 시장은 크리스마스 이브를 맞아 평소 보다 3시간 빠른 ..</t>
  </si>
  <si>
    <t>뉴욕증시, 저가 매수에 힘 실린 '산타 랠리'…동반 강세 마감</t>
  </si>
  <si>
    <t>https://n.news.naver.com/mnews/article/001/0015124459</t>
  </si>
  <si>
    <t>진정호 연합인포맥스 특파원 = 뉴욕증시의 3대 주가지수가 모두 1% 안팎의 강세를 구가하며 성탄절을 앞두고 '산타 랠리'에 시동을 걸었..</t>
  </si>
  <si>
    <t>뉴욕증시, 산타랠리 시동 걸었다…동반 상승 출발</t>
  </si>
  <si>
    <t>https://n.news.naver.com/mnews/article/001/0015124447</t>
  </si>
  <si>
    <t>진정호 연합인포맥스 특파원 = 뉴욕증시의 3대 주가지수가 크리스마스 이브에 상승하며 연말까지 이어지는 '산타 랠리' 기대감을 높이고 있..</t>
  </si>
  <si>
    <t>흥국화재우</t>
  </si>
  <si>
    <t>https://finance.naver.com/item/main.naver?code=000545</t>
  </si>
  <si>
    <t>△ 950</t>
  </si>
  <si>
    <t>N/A</t>
  </si>
  <si>
    <t>일동홀딩스</t>
  </si>
  <si>
    <t>https://finance.naver.com/item/main.naver?code=000230</t>
  </si>
  <si>
    <t>△ 690</t>
  </si>
  <si>
    <t>유니퀘스트</t>
  </si>
  <si>
    <t>https://finance.naver.com/item/main.naver?code=077500</t>
  </si>
  <si>
    <t>△ 460</t>
  </si>
  <si>
    <t>유엔젤</t>
  </si>
  <si>
    <t>https://finance.naver.com/item/main.naver?code=072130</t>
  </si>
  <si>
    <t>△ 570</t>
  </si>
  <si>
    <t>신세계 I&amp;C</t>
  </si>
  <si>
    <t>https://finance.naver.com/item/main.naver?code=035510</t>
  </si>
  <si>
    <t>△ 1,270</t>
  </si>
  <si>
    <t>계양전기</t>
  </si>
  <si>
    <t>https://finance.naver.com/item/main.naver?code=012200</t>
  </si>
  <si>
    <t>△ 106</t>
  </si>
  <si>
    <t>에이피알</t>
  </si>
  <si>
    <t>https://finance.naver.com/item/main.naver?code=278470</t>
  </si>
  <si>
    <t>△ 2,750</t>
  </si>
  <si>
    <t>태양금속우</t>
  </si>
  <si>
    <t>https://finance.naver.com/item/main.naver?code=004105</t>
  </si>
  <si>
    <t>△ 210</t>
  </si>
  <si>
    <t>한국종합기술</t>
  </si>
  <si>
    <t>https://finance.naver.com/item/main.naver?code=023350</t>
  </si>
  <si>
    <t>△ 310</t>
  </si>
  <si>
    <t>이수페타시스</t>
  </si>
  <si>
    <t>https://finance.naver.com/item/main.naver?code=007660</t>
  </si>
  <si>
    <t>△ 1,350</t>
  </si>
  <si>
    <t>풍산홀딩스</t>
  </si>
  <si>
    <t>https://finance.naver.com/item/main.naver?code=005810</t>
  </si>
  <si>
    <t>△ 1,250</t>
  </si>
  <si>
    <t>휴니드</t>
  </si>
  <si>
    <t>https://finance.naver.com/item/main.naver?code=005870</t>
  </si>
  <si>
    <t>△ 360</t>
  </si>
  <si>
    <t>두산</t>
  </si>
  <si>
    <t>https://finance.naver.com/item/main.naver?code=000150</t>
  </si>
  <si>
    <t>△ 12,000</t>
  </si>
  <si>
    <t>다올투자증권</t>
  </si>
  <si>
    <t>https://finance.naver.com/item/main.naver?code=030210</t>
  </si>
  <si>
    <t>△ 145</t>
  </si>
  <si>
    <t>CJ씨푸드</t>
  </si>
  <si>
    <t>https://finance.naver.com/item/main.naver?code=011150</t>
  </si>
  <si>
    <t>△ 130</t>
  </si>
  <si>
    <t>아세아</t>
  </si>
  <si>
    <t>https://finance.naver.com/item/main.naver?code=002030</t>
  </si>
  <si>
    <t>△ 9,500</t>
  </si>
  <si>
    <t>계양전기우</t>
  </si>
  <si>
    <t>https://finance.naver.com/item/main.naver?code=012205</t>
  </si>
  <si>
    <t>△ 140</t>
  </si>
  <si>
    <t>HANARO 글로벌반도체TOP10 SOLACTIVE</t>
  </si>
  <si>
    <t>https://finance.naver.com/item/main.naver?code=464060</t>
  </si>
  <si>
    <t>△ 670</t>
  </si>
  <si>
    <t>SK케미칼우</t>
  </si>
  <si>
    <t>https://finance.naver.com/item/main.naver?code=28513K</t>
  </si>
  <si>
    <t>△ 800</t>
  </si>
  <si>
    <t>흥국화재</t>
  </si>
  <si>
    <t>https://finance.naver.com/item/main.naver?code=000540</t>
  </si>
  <si>
    <t>△ 125</t>
  </si>
  <si>
    <t>두산2우B</t>
  </si>
  <si>
    <t>https://finance.naver.com/item/main.naver?code=000157</t>
  </si>
  <si>
    <t>△ 3,800</t>
  </si>
  <si>
    <t>아이에스동서</t>
  </si>
  <si>
    <t>https://finance.naver.com/item/main.naver?code=010780</t>
  </si>
  <si>
    <t>LS ELECTRIC</t>
  </si>
  <si>
    <t>https://finance.naver.com/item/main.naver?code=010120</t>
  </si>
  <si>
    <t>△ 5,500</t>
  </si>
  <si>
    <t>동원시스템즈</t>
  </si>
  <si>
    <t>https://finance.naver.com/item/main.naver?code=014820</t>
  </si>
  <si>
    <t>△ 1,400</t>
  </si>
  <si>
    <t>일동제약</t>
  </si>
  <si>
    <t>https://finance.naver.com/item/main.naver?code=249420</t>
  </si>
  <si>
    <t>△ 390</t>
  </si>
  <si>
    <t>율촌화학</t>
  </si>
  <si>
    <t>https://finance.naver.com/item/main.naver?code=008730</t>
  </si>
  <si>
    <t>△ 700</t>
  </si>
  <si>
    <t>KOSEF 글로벌전력반도체</t>
  </si>
  <si>
    <t>https://finance.naver.com/item/main.naver?code=473500</t>
  </si>
  <si>
    <t>△ 275</t>
  </si>
  <si>
    <t>일진전기</t>
  </si>
  <si>
    <t>https://finance.naver.com/item/main.naver?code=103590</t>
  </si>
  <si>
    <t>△ 900</t>
  </si>
  <si>
    <t>남성</t>
  </si>
  <si>
    <t>https://finance.naver.com/item/main.naver?code=004270</t>
  </si>
  <si>
    <t>△ 37</t>
  </si>
  <si>
    <t>대교</t>
  </si>
  <si>
    <t>https://finance.naver.com/item/main.naver?code=019680</t>
  </si>
  <si>
    <t>△ 80</t>
  </si>
  <si>
    <t>NICE평가정보</t>
  </si>
  <si>
    <t>https://finance.naver.com/item/main.naver?code=030190</t>
  </si>
  <si>
    <t>△ 400</t>
  </si>
  <si>
    <t>두산우</t>
  </si>
  <si>
    <t>https://finance.naver.com/item/main.naver?code=000155</t>
  </si>
  <si>
    <t>△ 3,400</t>
  </si>
  <si>
    <t>삼양식품</t>
  </si>
  <si>
    <t>https://finance.naver.com/item/main.naver?code=003230</t>
  </si>
  <si>
    <t>△ 24,000</t>
  </si>
  <si>
    <t>KB스타리츠</t>
  </si>
  <si>
    <t>https://finance.naver.com/item/main.naver?code=432320</t>
  </si>
  <si>
    <t>△ 115</t>
  </si>
  <si>
    <t>신한서부티엔디리츠</t>
  </si>
  <si>
    <t>https://finance.naver.com/item/main.naver?code=404990</t>
  </si>
  <si>
    <t>△ 105</t>
  </si>
  <si>
    <t>태원물산</t>
  </si>
  <si>
    <t>https://finance.naver.com/item/main.naver?code=001420</t>
  </si>
  <si>
    <t>△ 110</t>
  </si>
  <si>
    <t>대상홀딩스</t>
  </si>
  <si>
    <t>https://finance.naver.com/item/main.naver?code=084690</t>
  </si>
  <si>
    <t>△ 300</t>
  </si>
  <si>
    <t>이수스페셜티케미컬</t>
  </si>
  <si>
    <t>https://finance.naver.com/item/main.naver?code=457190</t>
  </si>
  <si>
    <t>고려아연</t>
  </si>
  <si>
    <t>https://finance.naver.com/item/main.naver?code=010130</t>
  </si>
  <si>
    <t>△ 32,000</t>
  </si>
  <si>
    <t>쿠쿠홈시스</t>
  </si>
  <si>
    <t>https://finance.naver.com/item/main.naver?code=284740</t>
  </si>
  <si>
    <t>△ 600</t>
  </si>
  <si>
    <t>TIGER 코스닥글로벌</t>
  </si>
  <si>
    <t>https://finance.naver.com/item/main.naver?code=461580</t>
  </si>
  <si>
    <t>△ 290</t>
  </si>
  <si>
    <t>한화인더스트리얼솔루션즈</t>
  </si>
  <si>
    <t>https://finance.naver.com/item/main.naver?code=489790</t>
  </si>
  <si>
    <t>△ 850</t>
  </si>
  <si>
    <t>이마트</t>
  </si>
  <si>
    <t>https://finance.naver.com/item/main.naver?code=139480</t>
  </si>
  <si>
    <t>△ 2,000</t>
  </si>
  <si>
    <t>교촌에프앤비</t>
  </si>
  <si>
    <t>https://finance.naver.com/item/main.naver?code=339770</t>
  </si>
  <si>
    <t>△ 320</t>
  </si>
  <si>
    <t>LG헬로비전</t>
  </si>
  <si>
    <t>https://finance.naver.com/item/main.naver?code=037560</t>
  </si>
  <si>
    <t>△ 70</t>
  </si>
  <si>
    <t>RISE 글로벌메타버스</t>
  </si>
  <si>
    <t>https://finance.naver.com/item/main.naver?code=411720</t>
  </si>
  <si>
    <t>△ 470</t>
  </si>
  <si>
    <t>HDC랩스</t>
  </si>
  <si>
    <t>https://finance.naver.com/item/main.naver?code=039570</t>
  </si>
  <si>
    <t>△ 240</t>
  </si>
  <si>
    <t>삼영</t>
  </si>
  <si>
    <t>https://finance.naver.com/item/main.naver?code=003720</t>
  </si>
  <si>
    <t>해성디에스</t>
  </si>
  <si>
    <t>https://finance.naver.com/item/main.naver?code=195870</t>
  </si>
  <si>
    <t>△ 650</t>
  </si>
  <si>
    <t>SK리츠</t>
  </si>
  <si>
    <t>https://finance.naver.com/item/main.naver?code=395400</t>
  </si>
  <si>
    <t>ESR켄달스퀘어리츠</t>
  </si>
  <si>
    <t>https://finance.naver.com/item/main.naver?code=365550</t>
  </si>
  <si>
    <t>△ 120</t>
  </si>
  <si>
    <t>HANARO 바이오코리아액티브</t>
  </si>
  <si>
    <t>https://finance.naver.com/item/main.naver?code=498050</t>
  </si>
  <si>
    <t>△ 260</t>
  </si>
  <si>
    <t>KOSEF 글로벌AI반도체</t>
  </si>
  <si>
    <t>https://finance.naver.com/item/main.naver?code=473490</t>
  </si>
  <si>
    <t>△ 430</t>
  </si>
  <si>
    <t>전진건설로봇</t>
  </si>
  <si>
    <t>https://finance.naver.com/item/main.naver?code=079900</t>
  </si>
  <si>
    <t>△ 1,000</t>
  </si>
  <si>
    <t>삼진제약</t>
  </si>
  <si>
    <t>https://finance.naver.com/item/main.naver?code=005500</t>
  </si>
  <si>
    <t>△ 490</t>
  </si>
  <si>
    <t>동양생명</t>
  </si>
  <si>
    <t>https://finance.naver.com/item/main.naver?code=082640</t>
  </si>
  <si>
    <t>효성티앤씨</t>
  </si>
  <si>
    <t>https://finance.naver.com/item/main.naver?code=298020</t>
  </si>
  <si>
    <t>△ 6,000</t>
  </si>
  <si>
    <t>RISE 바이오TOP10액티브</t>
  </si>
  <si>
    <t>https://finance.naver.com/item/main.naver?code=0000Z0</t>
  </si>
  <si>
    <t>KODEX 미국클린에너지나스닥</t>
  </si>
  <si>
    <t>https://finance.naver.com/item/main.naver?code=419420</t>
  </si>
  <si>
    <t>△ 165</t>
  </si>
  <si>
    <t>유니드</t>
  </si>
  <si>
    <t>https://finance.naver.com/item/main.naver?code=014830</t>
  </si>
  <si>
    <t>△ 1,800</t>
  </si>
  <si>
    <t>RISE 미국반도체NYSE</t>
  </si>
  <si>
    <t>https://finance.naver.com/item/main.naver?code=469060</t>
  </si>
  <si>
    <t>△ 375</t>
  </si>
  <si>
    <t>부국철강</t>
  </si>
  <si>
    <t>https://finance.naver.com/item/main.naver?code=026940</t>
  </si>
  <si>
    <t>△ 60</t>
  </si>
  <si>
    <t>대상홀딩스우</t>
  </si>
  <si>
    <t>https://finance.naver.com/item/main.naver?code=084695</t>
  </si>
  <si>
    <t>TIGER 미국AI반도체팹리스</t>
  </si>
  <si>
    <t>https://finance.naver.com/item/main.naver?code=491830</t>
  </si>
  <si>
    <t>△ 280</t>
  </si>
  <si>
    <t>SOL 미국AI반도체칩메이커</t>
  </si>
  <si>
    <t>https://finance.naver.com/item/main.naver?code=479620</t>
  </si>
  <si>
    <t>△ 265</t>
  </si>
  <si>
    <t>넥스틸</t>
  </si>
  <si>
    <t>https://finance.naver.com/item/main.naver?code=092790</t>
  </si>
  <si>
    <t>△ 200</t>
  </si>
  <si>
    <t>풍산</t>
  </si>
  <si>
    <t>https://finance.naver.com/item/main.naver?code=103140</t>
  </si>
  <si>
    <t>△ 1,200</t>
  </si>
  <si>
    <t>한국쉘석유</t>
  </si>
  <si>
    <t>https://finance.naver.com/item/main.naver?code=002960</t>
  </si>
  <si>
    <t>△ 8,000</t>
  </si>
  <si>
    <t>TIGER 미국필라델피아AI반도체나스닥</t>
  </si>
  <si>
    <t>https://finance.naver.com/item/main.naver?code=497570</t>
  </si>
  <si>
    <t>△ 255</t>
  </si>
  <si>
    <t>SK디스커버리</t>
  </si>
  <si>
    <t>https://finance.naver.com/item/main.naver?code=006120</t>
  </si>
  <si>
    <t>녹십자</t>
  </si>
  <si>
    <t>https://finance.naver.com/item/main.naver?code=006280</t>
  </si>
  <si>
    <t>△ 3,900</t>
  </si>
  <si>
    <t>호전실업</t>
  </si>
  <si>
    <t>https://finance.naver.com/item/main.naver?code=111110</t>
  </si>
  <si>
    <t>△ 180</t>
  </si>
  <si>
    <t>ACE 글로벌빅파마</t>
  </si>
  <si>
    <t>https://finance.naver.com/item/main.naver?code=497510</t>
  </si>
  <si>
    <t>△ 230</t>
  </si>
  <si>
    <t>KODEX 미국반도체MV</t>
  </si>
  <si>
    <t>https://finance.naver.com/item/main.naver?code=390390</t>
  </si>
  <si>
    <t>△ 550</t>
  </si>
  <si>
    <t>KoAct 바이오헬스케어액티브</t>
  </si>
  <si>
    <t>https://finance.naver.com/item/main.naver?code=462900</t>
  </si>
  <si>
    <t>TIGER 글로벌비만치료제TOP2Plus</t>
  </si>
  <si>
    <t>https://finance.naver.com/item/main.naver?code=476690</t>
  </si>
  <si>
    <t>△ 215</t>
  </si>
  <si>
    <t>한온시스템</t>
  </si>
  <si>
    <t>https://finance.naver.com/item/main.naver?code=018880</t>
  </si>
  <si>
    <t>△ 90</t>
  </si>
  <si>
    <t>코람코더원리츠</t>
  </si>
  <si>
    <t>https://finance.naver.com/item/main.naver?code=417310</t>
  </si>
  <si>
    <t>KODEX 코스닥글로벌</t>
  </si>
  <si>
    <t>https://finance.naver.com/item/main.naver?code=461450</t>
  </si>
  <si>
    <t>ACE 엔비디아밸류체인액티브</t>
  </si>
  <si>
    <t>https://finance.naver.com/item/main.naver?code=483320</t>
  </si>
  <si>
    <t>보령</t>
  </si>
  <si>
    <t>https://finance.naver.com/item/main.naver?code=003850</t>
  </si>
  <si>
    <t>△ 220</t>
  </si>
  <si>
    <t>OCI홀딩스</t>
  </si>
  <si>
    <t>https://finance.naver.com/item/main.naver?code=010060</t>
  </si>
  <si>
    <t>△ 1,300</t>
  </si>
  <si>
    <t>SNT에너지</t>
  </si>
  <si>
    <t>https://finance.naver.com/item/main.naver?code=100840</t>
  </si>
  <si>
    <t>△ 500</t>
  </si>
  <si>
    <t>코리안리</t>
  </si>
  <si>
    <t>https://finance.naver.com/item/main.naver?code=003690</t>
  </si>
  <si>
    <t>△ 170</t>
  </si>
  <si>
    <t>하나제약</t>
  </si>
  <si>
    <t>https://finance.naver.com/item/main.naver?code=293480</t>
  </si>
  <si>
    <t>한창제지</t>
  </si>
  <si>
    <t>https://finance.naver.com/item/main.naver?code=009460</t>
  </si>
  <si>
    <t>△ 15</t>
  </si>
  <si>
    <t>동화약품</t>
  </si>
  <si>
    <t>https://finance.naver.com/item/main.naver?code=000020</t>
  </si>
  <si>
    <t>HD현대마린솔루션</t>
  </si>
  <si>
    <t>https://finance.naver.com/item/main.naver?code=443060</t>
  </si>
  <si>
    <t>△ 3,200</t>
  </si>
  <si>
    <t>파인테크닉스</t>
  </si>
  <si>
    <t>https://finance.naver.com/item/main.naver?code=106240</t>
  </si>
  <si>
    <t>▲ 258</t>
  </si>
  <si>
    <t>현대ADM</t>
  </si>
  <si>
    <t>https://finance.naver.com/item/main.naver?code=187660</t>
  </si>
  <si>
    <t>▲ 396</t>
  </si>
  <si>
    <t>지니틱스</t>
  </si>
  <si>
    <t>https://finance.naver.com/item/main.naver?code=303030</t>
  </si>
  <si>
    <t>▲ 261</t>
  </si>
  <si>
    <t>클로봇</t>
  </si>
  <si>
    <t>https://finance.naver.com/item/main.naver?code=466100</t>
  </si>
  <si>
    <t>△ 1,410</t>
  </si>
  <si>
    <t>누리플랜</t>
  </si>
  <si>
    <t>https://finance.naver.com/item/main.naver?code=069140</t>
  </si>
  <si>
    <t>△ 249</t>
  </si>
  <si>
    <t>스마트레이더시스템</t>
  </si>
  <si>
    <t>https://finance.naver.com/item/main.naver?code=424960</t>
  </si>
  <si>
    <t>△ 1,910</t>
  </si>
  <si>
    <t>덱스터</t>
  </si>
  <si>
    <t>https://finance.naver.com/item/main.naver?code=206560</t>
  </si>
  <si>
    <t>△ 1,530</t>
  </si>
  <si>
    <t>머큐리</t>
  </si>
  <si>
    <t>https://finance.naver.com/item/main.naver?code=100590</t>
  </si>
  <si>
    <t>△ 610</t>
  </si>
  <si>
    <t>안트로젠</t>
  </si>
  <si>
    <t>https://finance.naver.com/item/main.naver?code=065660</t>
  </si>
  <si>
    <t>△ 2,590</t>
  </si>
  <si>
    <t>뉴로메카</t>
  </si>
  <si>
    <t>https://finance.naver.com/item/main.naver?code=348340</t>
  </si>
  <si>
    <t>△ 3,650</t>
  </si>
  <si>
    <t>유티아이</t>
  </si>
  <si>
    <t>https://finance.naver.com/item/main.naver?code=179900</t>
  </si>
  <si>
    <t>△ 3,000</t>
  </si>
  <si>
    <t>우양</t>
  </si>
  <si>
    <t>https://finance.naver.com/item/main.naver?code=103840</t>
  </si>
  <si>
    <t>보로노이</t>
  </si>
  <si>
    <t>https://finance.naver.com/item/main.naver?code=310210</t>
  </si>
  <si>
    <t>△ 8,500</t>
  </si>
  <si>
    <t>지앤비에스 에코</t>
  </si>
  <si>
    <t>https://finance.naver.com/item/main.naver?code=382800</t>
  </si>
  <si>
    <t>△ 340</t>
  </si>
  <si>
    <t>액션스퀘어</t>
  </si>
  <si>
    <t>https://finance.naver.com/item/main.naver?code=205500</t>
  </si>
  <si>
    <t>에이럭스</t>
  </si>
  <si>
    <t>https://finance.naver.com/item/main.naver?code=475580</t>
  </si>
  <si>
    <t>△ 1,280</t>
  </si>
  <si>
    <t>케이쓰리아이</t>
  </si>
  <si>
    <t>https://finance.naver.com/item/main.naver?code=431190</t>
  </si>
  <si>
    <t>△ 420</t>
  </si>
  <si>
    <t>한중엔시에스</t>
  </si>
  <si>
    <t>https://finance.naver.com/item/main.naver?code=107640</t>
  </si>
  <si>
    <t>△ 1,850</t>
  </si>
  <si>
    <t>파인엠텍</t>
  </si>
  <si>
    <t>https://finance.naver.com/item/main.naver?code=441270</t>
  </si>
  <si>
    <t>△ 395</t>
  </si>
  <si>
    <t>레인보우로보틱스</t>
  </si>
  <si>
    <t>https://finance.naver.com/item/main.naver?code=277810</t>
  </si>
  <si>
    <t>△ 10,900</t>
  </si>
  <si>
    <t>수성웹툰</t>
  </si>
  <si>
    <t>https://finance.naver.com/item/main.naver?code=084180</t>
  </si>
  <si>
    <t>△ 410</t>
  </si>
  <si>
    <t>DXVX</t>
  </si>
  <si>
    <t>https://finance.naver.com/item/main.naver?code=180400</t>
  </si>
  <si>
    <t>△ 138</t>
  </si>
  <si>
    <t>에스비비테크</t>
  </si>
  <si>
    <t>https://finance.naver.com/item/main.naver?code=389500</t>
  </si>
  <si>
    <t>△ 1,130</t>
  </si>
  <si>
    <t>현대바이오</t>
  </si>
  <si>
    <t>https://finance.naver.com/item/main.naver?code=048410</t>
  </si>
  <si>
    <t>△ 1,040</t>
  </si>
  <si>
    <t>나래나노텍</t>
  </si>
  <si>
    <t>https://finance.naver.com/item/main.naver?code=137080</t>
  </si>
  <si>
    <t>△ 330</t>
  </si>
  <si>
    <t>라온피플</t>
  </si>
  <si>
    <t>https://finance.naver.com/item/main.naver?code=300120</t>
  </si>
  <si>
    <t>△ 285</t>
  </si>
  <si>
    <t>알테오젠</t>
  </si>
  <si>
    <t>https://finance.naver.com/item/main.naver?code=196170</t>
  </si>
  <si>
    <t>△ 19,000</t>
  </si>
  <si>
    <t>코오롱티슈진</t>
  </si>
  <si>
    <t>https://finance.naver.com/item/main.naver?code=950160</t>
  </si>
  <si>
    <t>△ 1,600</t>
  </si>
  <si>
    <t>삼보산업</t>
  </si>
  <si>
    <t>https://finance.naver.com/item/main.naver?code=009620</t>
  </si>
  <si>
    <t>△ 160</t>
  </si>
  <si>
    <t>성우전자</t>
  </si>
  <si>
    <t>https://finance.naver.com/item/main.naver?code=081580</t>
  </si>
  <si>
    <t>리가켐바이오</t>
  </si>
  <si>
    <t>https://finance.naver.com/item/main.naver?code=141080</t>
  </si>
  <si>
    <t>파두</t>
  </si>
  <si>
    <t>https://finance.naver.com/item/main.naver?code=440110</t>
  </si>
  <si>
    <t>세진티에스</t>
  </si>
  <si>
    <t>https://finance.naver.com/item/main.naver?code=067770</t>
  </si>
  <si>
    <t>△ 135</t>
  </si>
  <si>
    <t>에스피지</t>
  </si>
  <si>
    <t>https://finance.naver.com/item/main.naver?code=058610</t>
  </si>
  <si>
    <t>올릭스</t>
  </si>
  <si>
    <t>https://finance.naver.com/item/main.naver?code=226950</t>
  </si>
  <si>
    <t>△ 1,010</t>
  </si>
  <si>
    <t>셀로맥스사이언스</t>
  </si>
  <si>
    <t>https://finance.naver.com/item/main.naver?code=471820</t>
  </si>
  <si>
    <t>오파스넷</t>
  </si>
  <si>
    <t>https://finance.naver.com/item/main.naver?code=173130</t>
  </si>
  <si>
    <t>파인디앤씨</t>
  </si>
  <si>
    <t>https://finance.naver.com/item/main.naver?code=049120</t>
  </si>
  <si>
    <t>△ 57</t>
  </si>
  <si>
    <t>세종텔레콤</t>
  </si>
  <si>
    <t>https://finance.naver.com/item/main.naver?code=036630</t>
  </si>
  <si>
    <t>△ 22</t>
  </si>
  <si>
    <t>에스지헬스케어</t>
  </si>
  <si>
    <t>https://finance.naver.com/item/main.naver?code=398120</t>
  </si>
  <si>
    <t>△ 225</t>
  </si>
  <si>
    <t>에브리봇</t>
  </si>
  <si>
    <t>https://finance.naver.com/item/main.naver?code=270660</t>
  </si>
  <si>
    <t>△ 820</t>
  </si>
  <si>
    <t>흥국</t>
  </si>
  <si>
    <t>https://finance.naver.com/item/main.naver?code=010240</t>
  </si>
  <si>
    <t>네온테크</t>
  </si>
  <si>
    <t>https://finance.naver.com/item/main.naver?code=306620</t>
  </si>
  <si>
    <t>아이즈비전</t>
  </si>
  <si>
    <t>https://finance.naver.com/item/main.naver?code=031310</t>
  </si>
  <si>
    <t>와이엠씨</t>
  </si>
  <si>
    <t>https://finance.naver.com/item/main.naver?code=155650</t>
  </si>
  <si>
    <t>디티앤씨알오</t>
  </si>
  <si>
    <t>https://finance.naver.com/item/main.naver?code=383930</t>
  </si>
  <si>
    <t>△ 270</t>
  </si>
  <si>
    <t>유일로보틱스</t>
  </si>
  <si>
    <t>https://finance.naver.com/item/main.naver?code=388720</t>
  </si>
  <si>
    <t>폰드그룹</t>
  </si>
  <si>
    <t>https://finance.naver.com/item/main.naver?code=472850</t>
  </si>
  <si>
    <t>에스피시스템스</t>
  </si>
  <si>
    <t>https://finance.naver.com/item/main.naver?code=317830</t>
  </si>
  <si>
    <t>△ 205</t>
  </si>
  <si>
    <t>유투바이오</t>
  </si>
  <si>
    <t>https://finance.naver.com/item/main.naver?code=221800</t>
  </si>
  <si>
    <t>에이비엘바이오</t>
  </si>
  <si>
    <t>https://finance.naver.com/item/main.naver?code=298380</t>
  </si>
  <si>
    <t>펩트론</t>
  </si>
  <si>
    <t>https://finance.naver.com/item/main.naver?code=087010</t>
  </si>
  <si>
    <t>△ 4,500</t>
  </si>
  <si>
    <t>클리오</t>
  </si>
  <si>
    <t>https://finance.naver.com/item/main.naver?code=237880</t>
  </si>
  <si>
    <t>아스플로</t>
  </si>
  <si>
    <t>https://finance.naver.com/item/main.naver?code=159010</t>
  </si>
  <si>
    <t>△ 190</t>
  </si>
  <si>
    <t>탑런토탈솔루션</t>
  </si>
  <si>
    <t>https://finance.naver.com/item/main.naver?code=336680</t>
  </si>
  <si>
    <t>△ 450</t>
  </si>
  <si>
    <t>피앤에스미캐닉스</t>
  </si>
  <si>
    <t>https://finance.naver.com/item/main.naver?code=460940</t>
  </si>
  <si>
    <t>라파스</t>
  </si>
  <si>
    <t>https://finance.naver.com/item/main.naver?code=214260</t>
  </si>
  <si>
    <t>△ 680</t>
  </si>
  <si>
    <t>메카로</t>
  </si>
  <si>
    <t>https://finance.naver.com/item/main.naver?code=241770</t>
  </si>
  <si>
    <t>△ 370</t>
  </si>
  <si>
    <t>토탈소프트</t>
  </si>
  <si>
    <t>https://finance.naver.com/item/main.naver?code=045340</t>
  </si>
  <si>
    <t>리파인</t>
  </si>
  <si>
    <t>https://finance.naver.com/item/main.naver?code=377450</t>
  </si>
  <si>
    <t>△ 530</t>
  </si>
  <si>
    <t>CS</t>
  </si>
  <si>
    <t>https://finance.naver.com/item/main.naver?code=065770</t>
  </si>
  <si>
    <t>△ 67</t>
  </si>
  <si>
    <t>이노시뮬레이션</t>
  </si>
  <si>
    <t>https://finance.naver.com/item/main.naver?code=274400</t>
  </si>
  <si>
    <t>켐트로스</t>
  </si>
  <si>
    <t>https://finance.naver.com/item/main.naver?code=220260</t>
  </si>
  <si>
    <t>티앤알바이오팹</t>
  </si>
  <si>
    <t>https://finance.naver.com/item/main.naver?code=246710</t>
  </si>
  <si>
    <t>빛과전자</t>
  </si>
  <si>
    <t>https://finance.naver.com/item/main.naver?code=069540</t>
  </si>
  <si>
    <t>△ 43</t>
  </si>
  <si>
    <t>제닉</t>
  </si>
  <si>
    <t>https://finance.naver.com/item/main.naver?code=123330</t>
  </si>
  <si>
    <t>화인써키트</t>
  </si>
  <si>
    <t>https://finance.naver.com/item/main.naver?code=127980</t>
  </si>
  <si>
    <t>쓰리빌리언</t>
  </si>
  <si>
    <t>https://finance.naver.com/item/main.naver?code=394800</t>
  </si>
  <si>
    <t>ISC</t>
  </si>
  <si>
    <t>https://finance.naver.com/item/main.naver?code=095340</t>
  </si>
  <si>
    <t>△ 2,700</t>
  </si>
  <si>
    <t>파마리서치</t>
  </si>
  <si>
    <t>https://finance.naver.com/item/main.naver?code=214450</t>
  </si>
  <si>
    <t>△ 10,000</t>
  </si>
  <si>
    <t>뱅크웨어글로벌</t>
  </si>
  <si>
    <t>https://finance.naver.com/item/main.naver?code=199480</t>
  </si>
  <si>
    <t>소니드</t>
  </si>
  <si>
    <t>https://finance.naver.com/item/main.naver?code=060230</t>
  </si>
  <si>
    <t>△ 38</t>
  </si>
  <si>
    <t>포인트모바일</t>
  </si>
  <si>
    <t>https://finance.naver.com/item/main.naver?code=318020</t>
  </si>
  <si>
    <t>한스바이오메드</t>
  </si>
  <si>
    <t>https://finance.naver.com/item/main.naver?code=042520</t>
  </si>
  <si>
    <t>차바이오텍</t>
  </si>
  <si>
    <t>https://finance.naver.com/item/main.naver?code=085660</t>
  </si>
  <si>
    <t>크리스에프앤씨</t>
  </si>
  <si>
    <t>https://finance.naver.com/item/main.naver?code=110790</t>
  </si>
  <si>
    <t>웨이비스</t>
  </si>
  <si>
    <t>https://finance.naver.com/item/main.naver?code=289930</t>
  </si>
  <si>
    <t>인베니아</t>
  </si>
  <si>
    <t>https://finance.naver.com/item/main.naver?code=079950</t>
  </si>
  <si>
    <t>△ 26</t>
  </si>
  <si>
    <t>제테마</t>
  </si>
  <si>
    <t>https://finance.naver.com/item/main.naver?code=216080</t>
  </si>
  <si>
    <t>△ 510</t>
  </si>
  <si>
    <t>아모텍</t>
  </si>
  <si>
    <t>https://finance.naver.com/item/main.naver?code=052710</t>
  </si>
  <si>
    <t>씨메스</t>
  </si>
  <si>
    <t>https://finance.naver.com/item/main.naver?code=475400</t>
  </si>
  <si>
    <t>제우스</t>
  </si>
  <si>
    <t>https://finance.naver.com/item/main.naver?code=079370</t>
  </si>
  <si>
    <t>△ 380</t>
  </si>
  <si>
    <t>KBG</t>
  </si>
  <si>
    <t>https://finance.naver.com/item/main.naver?code=318000</t>
  </si>
  <si>
    <t>△ 155</t>
  </si>
  <si>
    <t>윙입푸드</t>
  </si>
  <si>
    <t>https://finance.naver.com/item/main.naver?code=900340</t>
  </si>
  <si>
    <t>엠로</t>
  </si>
  <si>
    <t>https://finance.naver.com/item/main.naver?code=058970</t>
  </si>
  <si>
    <t>△ 2,100</t>
  </si>
  <si>
    <t>한국큐빅</t>
  </si>
  <si>
    <t>https://finance.naver.com/item/main.naver?code=021650</t>
  </si>
  <si>
    <t>△ 75</t>
  </si>
  <si>
    <t>코스메카코리아</t>
  </si>
  <si>
    <t>https://finance.naver.com/item/main.naver?code=241710</t>
  </si>
  <si>
    <t>△ 1,700</t>
  </si>
  <si>
    <t>코오롱생명과학</t>
  </si>
  <si>
    <t>https://finance.naver.com/item/main.naver?code=102940</t>
  </si>
  <si>
    <t>△ 750</t>
  </si>
  <si>
    <t>루멘스</t>
  </si>
  <si>
    <t>https://finance.naver.com/item/main.naver?code=038060</t>
  </si>
  <si>
    <t>△ 34</t>
  </si>
  <si>
    <t>씨엔알리서치</t>
  </si>
  <si>
    <t>https://finance.naver.com/item/main.naver?code=359090</t>
  </si>
  <si>
    <t>유니테크노</t>
  </si>
  <si>
    <t>https://finance.naver.com/item/main.naver?code=241690</t>
  </si>
  <si>
    <t>△ 95</t>
  </si>
  <si>
    <t>엔텔스</t>
  </si>
  <si>
    <t>https://finance.naver.com/item/main.naver?code=069410</t>
  </si>
  <si>
    <t>케이피에스</t>
  </si>
  <si>
    <t>https://finance.naver.com/item/main.naver?code=256940</t>
  </si>
  <si>
    <t>에이치케이</t>
  </si>
  <si>
    <t>https://finance.naver.com/item/main.naver?code=044780</t>
  </si>
  <si>
    <t>△ 36</t>
  </si>
  <si>
    <t>쏘닉스</t>
  </si>
  <si>
    <t>https://finance.naver.com/item/main.naver?code=088280</t>
  </si>
  <si>
    <t>아이티아이즈</t>
  </si>
  <si>
    <t>https://finance.naver.com/item/main.naver?code=372800</t>
  </si>
  <si>
    <t>삼목에스폼</t>
  </si>
  <si>
    <t>https://finance.naver.com/item/main.naver?code=018310</t>
  </si>
  <si>
    <t>노을</t>
  </si>
  <si>
    <t>https://finance.naver.com/item/main.naver?code=376930</t>
  </si>
  <si>
    <t>△ 85</t>
  </si>
  <si>
    <t>코나아이</t>
  </si>
  <si>
    <t>https://finance.naver.com/item/main.naver?code=052400</t>
  </si>
  <si>
    <t>슈피겐코리아</t>
  </si>
  <si>
    <t>https://finance.naver.com/item/main.naver?code=192440</t>
  </si>
  <si>
    <t>△ 580</t>
  </si>
  <si>
    <t>엔젤로보틱스</t>
  </si>
  <si>
    <t>https://finance.naver.com/item/main.naver?code=455900</t>
  </si>
  <si>
    <t>메가스터디교육</t>
  </si>
  <si>
    <t>https://finance.naver.com/item/main.naver?code=215200</t>
  </si>
  <si>
    <t>링크제니시스</t>
  </si>
  <si>
    <t>https://finance.naver.com/item/main.naver?code=219420</t>
  </si>
  <si>
    <t>코이즈</t>
  </si>
  <si>
    <t>https://finance.naver.com/item/main.naver?code=121850</t>
  </si>
  <si>
    <t>△ 40</t>
  </si>
  <si>
    <t>화일약품</t>
  </si>
  <si>
    <t>https://finance.naver.com/item/main.naver?code=061250</t>
  </si>
  <si>
    <t>크레오에스지</t>
  </si>
  <si>
    <t>https://finance.naver.com/item/main.naver?code=040350</t>
  </si>
  <si>
    <t>△ 17</t>
  </si>
  <si>
    <t>유니테스트</t>
  </si>
  <si>
    <t>https://finance.naver.com/item/main.naver?code=086390</t>
  </si>
  <si>
    <t>에이텍모빌리티</t>
  </si>
  <si>
    <t>https://finance.naver.com/item/main.naver?code=224110</t>
  </si>
  <si>
    <t>△ 540</t>
  </si>
  <si>
    <t>유비쿼스</t>
  </si>
  <si>
    <t>https://finance.naver.com/item/main.naver?code=264450</t>
  </si>
  <si>
    <t>리노공업</t>
  </si>
  <si>
    <t>https://finance.naver.com/item/main.naver?code=058470</t>
  </si>
  <si>
    <t>△ 5,600</t>
  </si>
  <si>
    <t>아이패밀리에스씨</t>
  </si>
  <si>
    <t>https://finance.naver.com/item/main.naver?code=114840</t>
  </si>
  <si>
    <t>△ 560</t>
  </si>
  <si>
    <t>해성에어로보틱스</t>
  </si>
  <si>
    <t>https://finance.naver.com/item/main.naver?code=059270</t>
  </si>
  <si>
    <t>△ 150</t>
  </si>
  <si>
    <t>티앤엘</t>
  </si>
  <si>
    <t>https://finance.naver.com/item/main.naver?code=340570</t>
  </si>
  <si>
    <t>영우디에스피</t>
  </si>
  <si>
    <t>https://finance.naver.com/item/main.naver?code=143540</t>
  </si>
  <si>
    <t>△ 19</t>
  </si>
  <si>
    <t>레이저옵텍</t>
  </si>
  <si>
    <t>https://finance.naver.com/item/main.naver?code=199550</t>
  </si>
  <si>
    <t>빅텐츠</t>
  </si>
  <si>
    <t>https://finance.naver.com/item/main.naver?code=210120</t>
  </si>
  <si>
    <t>티피씨글로벌</t>
  </si>
  <si>
    <t>https://finance.naver.com/item/main.naver?code=130740</t>
  </si>
  <si>
    <t>△ 52</t>
  </si>
  <si>
    <t>플랜티넷</t>
  </si>
  <si>
    <t>https://finance.naver.com/item/main.naver?code=075130</t>
  </si>
  <si>
    <t>△ 65</t>
  </si>
  <si>
    <t>이엘피</t>
  </si>
  <si>
    <t>https://finance.naver.com/item/main.naver?code=063760</t>
  </si>
  <si>
    <t>△ 55</t>
  </si>
  <si>
    <t>한솔인티큐브</t>
  </si>
  <si>
    <t>https://finance.naver.com/item/main.naver?code=070590</t>
  </si>
  <si>
    <t>△ 27</t>
  </si>
  <si>
    <t>에이프릴바이오</t>
  </si>
  <si>
    <t>https://finance.naver.com/item/main.naver?code=397030</t>
  </si>
  <si>
    <t>광진실업</t>
  </si>
  <si>
    <t>https://finance.naver.com/item/main.naver?code=026910</t>
  </si>
  <si>
    <t>케어젠</t>
  </si>
  <si>
    <t>https://finance.naver.com/item/main.naver?code=214370</t>
  </si>
  <si>
    <t>세원물산</t>
  </si>
  <si>
    <t>https://finance.naver.com/item/main.naver?code=024830</t>
  </si>
  <si>
    <t>등락현황 전체</t>
    <phoneticPr fontId="1" type="noConversion"/>
  </si>
  <si>
    <t>등락현황 상승</t>
    <phoneticPr fontId="1" type="noConversion"/>
  </si>
  <si>
    <t>등락현황 보합</t>
    <phoneticPr fontId="1" type="noConversion"/>
  </si>
  <si>
    <t>등락현황 하락</t>
    <phoneticPr fontId="1" type="noConversion"/>
  </si>
  <si>
    <t>생물공학</t>
  </si>
  <si>
    <t>https://finance.naver.com/sise/sise_group_detail.naver?type=upjong&amp;no=286</t>
  </si>
  <si>
    <t>비철금속</t>
  </si>
  <si>
    <t>https://finance.naver.com/sise/sise_group_detail.naver?type=upjong&amp;no=322</t>
  </si>
  <si>
    <t>건강관리업체및서비스</t>
  </si>
  <si>
    <t>https://finance.naver.com/sise/sise_group_detail.naver?type=upjong&amp;no=316</t>
  </si>
  <si>
    <t>인터넷과카탈로그소매</t>
  </si>
  <si>
    <t>https://finance.naver.com/sise/sise_group_detail.naver?type=upjong&amp;no=308</t>
  </si>
  <si>
    <t>부동산</t>
  </si>
  <si>
    <t>https://finance.naver.com/sise/sise_group_detail.naver?type=upjong&amp;no=280</t>
  </si>
  <si>
    <t>포장재</t>
  </si>
  <si>
    <t>https://finance.naver.com/sise/sise_group_detail.naver?type=upjong&amp;no=311</t>
  </si>
  <si>
    <t>교육서비스</t>
  </si>
  <si>
    <t>https://finance.naver.com/sise/sise_group_detail.naver?type=upjong&amp;no=290</t>
  </si>
  <si>
    <t>해운사</t>
  </si>
  <si>
    <t>https://finance.naver.com/sise/sise_group_detail.naver?type=upjong&amp;no=323</t>
  </si>
  <si>
    <t>도로와철도운송</t>
  </si>
  <si>
    <t>https://finance.naver.com/sise/sise_group_detail.naver?type=upjong&amp;no=329</t>
  </si>
  <si>
    <t>반도체와반도체장비</t>
  </si>
  <si>
    <t>https://finance.naver.com/sise/sise_group_detail.naver?type=upjong&amp;no=278</t>
  </si>
  <si>
    <t>다각화된통신서비스</t>
  </si>
  <si>
    <t>https://finance.naver.com/sise/sise_group_detail.naver?type=upjong&amp;no=336</t>
  </si>
  <si>
    <t>기계</t>
  </si>
  <si>
    <t>https://finance.naver.com/sise/sise_group_detail.naver?type=upjong&amp;no=299</t>
  </si>
  <si>
    <t>종이와목재</t>
  </si>
  <si>
    <t>https://finance.naver.com/sise/sise_group_detail.naver?type=upjong&amp;no=318</t>
  </si>
  <si>
    <t>건강관리기술</t>
  </si>
  <si>
    <t>https://finance.naver.com/sise/sise_group_detail.naver?type=upjong&amp;no=288</t>
  </si>
  <si>
    <t>식품</t>
  </si>
  <si>
    <t>https://finance.naver.com/sise/sise_group_detail.naver?type=upjong&amp;no=268</t>
  </si>
  <si>
    <t>항공사</t>
  </si>
  <si>
    <t>https://finance.naver.com/sise/sise_group_detail.naver?type=upjong&amp;no=305</t>
  </si>
  <si>
    <t>화장품</t>
  </si>
  <si>
    <t>https://finance.naver.com/sise/sise_group_detail.naver?type=upjong&amp;no=266</t>
  </si>
  <si>
    <t>운송인프라</t>
  </si>
  <si>
    <t>https://finance.naver.com/sise/sise_group_detail.naver?type=upjong&amp;no=296</t>
  </si>
  <si>
    <t>에너지장비및서비스</t>
  </si>
  <si>
    <t>https://finance.naver.com/sise/sise_group_detail.naver?type=upjong&amp;no=295</t>
  </si>
  <si>
    <t>디스플레이장비및부품</t>
  </si>
  <si>
    <t>https://finance.naver.com/sise/sise_group_detail.naver?type=upjong&amp;no=269</t>
  </si>
  <si>
    <t>상업서비스와공급품</t>
  </si>
  <si>
    <t>https://finance.naver.com/sise/sise_group_detail.naver?type=upjong&amp;no=324</t>
  </si>
  <si>
    <t>건강관리장비와용품</t>
  </si>
  <si>
    <t>https://finance.naver.com/sise/sise_group_detail.naver?type=upjong&amp;no=281</t>
  </si>
  <si>
    <t>가스유틸리티</t>
  </si>
  <si>
    <t>https://finance.naver.com/sise/sise_group_detail.naver?type=upjong&amp;no=312</t>
  </si>
  <si>
    <t>레저용장비와제품</t>
  </si>
  <si>
    <t>https://finance.naver.com/sise/sise_group_detail.naver?type=upjong&amp;no=271</t>
  </si>
  <si>
    <t>문구류</t>
  </si>
  <si>
    <t>https://finance.naver.com/sise/sise_group_detail.naver?type=upjong&amp;no=332</t>
  </si>
  <si>
    <t>가정용기기와용품</t>
  </si>
  <si>
    <t>https://finance.naver.com/sise/sise_group_detail.naver?type=upjong&amp;no=298</t>
  </si>
  <si>
    <t>무선통신서비스</t>
  </si>
  <si>
    <t>https://finance.naver.com/sise/sise_group_detail.naver?type=upjong&amp;no=333</t>
  </si>
  <si>
    <t>자동차</t>
  </si>
  <si>
    <t>https://finance.naver.com/sise/sise_group_detail.naver?type=upjong&amp;no=273</t>
  </si>
  <si>
    <t>손해보험</t>
  </si>
  <si>
    <t>https://finance.naver.com/sise/sise_group_detail.naver?type=upjong&amp;no=315</t>
  </si>
  <si>
    <t>양방향미디어와서비스</t>
  </si>
  <si>
    <t>https://finance.naver.com/sise/sise_group_detail.naver?type=upjong&amp;no=300</t>
  </si>
  <si>
    <t>생명과학도구및서비스</t>
  </si>
  <si>
    <t>https://finance.naver.com/sise/sise_group_detail.naver?type=upjong&amp;no=262</t>
  </si>
  <si>
    <t>기타</t>
  </si>
  <si>
    <t>https://finance.naver.com/sise/sise_group_detail.naver?type=upjong&amp;no=25</t>
  </si>
  <si>
    <t>전기장비</t>
  </si>
  <si>
    <t>https://finance.naver.com/sise/sise_group_detail.naver?type=upjong&amp;no=306</t>
  </si>
  <si>
    <t>건축제품</t>
  </si>
  <si>
    <t>https://finance.naver.com/sise/sise_group_detail.naver?type=upjong&amp;no=320</t>
  </si>
  <si>
    <t>게임엔터테인먼트</t>
  </si>
  <si>
    <t>https://finance.naver.com/sise/sise_group_detail.naver?type=upjong&amp;no=263</t>
  </si>
  <si>
    <t>전자제품</t>
  </si>
  <si>
    <t>https://finance.naver.com/sise/sise_group_detail.naver?type=upjong&amp;no=307</t>
  </si>
  <si>
    <t>핸드셋</t>
  </si>
  <si>
    <t>https://finance.naver.com/sise/sise_group_detail.naver?type=upjong&amp;no=292</t>
  </si>
  <si>
    <t>생명보험</t>
  </si>
  <si>
    <t>https://finance.naver.com/sise/sise_group_detail.naver?type=upjong&amp;no=330</t>
  </si>
  <si>
    <t>담배</t>
  </si>
  <si>
    <t>https://finance.naver.com/sise/sise_group_detail.naver?type=upjong&amp;no=275</t>
  </si>
  <si>
    <t>은행</t>
  </si>
  <si>
    <t>https://finance.naver.com/sise/sise_group_detail.naver?type=upjong&amp;no=301</t>
  </si>
  <si>
    <t>백화점과일반상점</t>
  </si>
  <si>
    <t>https://finance.naver.com/sise/sise_group_detail.naver?type=upjong&amp;no=264</t>
  </si>
  <si>
    <t>가정용품</t>
  </si>
  <si>
    <t>https://finance.naver.com/sise/sise_group_detail.naver?type=upjong&amp;no=297</t>
  </si>
  <si>
    <t>가구</t>
  </si>
  <si>
    <t>https://finance.naver.com/sise/sise_group_detail.naver?type=upjong&amp;no=303</t>
  </si>
  <si>
    <t>조선</t>
  </si>
  <si>
    <t>https://finance.naver.com/sise/sise_group_detail.naver?type=upjong&amp;no=291</t>
  </si>
  <si>
    <t>호텔,레스토랑,레저</t>
  </si>
  <si>
    <t>https://finance.naver.com/sise/sise_group_detail.naver?type=upjong&amp;no=317</t>
  </si>
  <si>
    <t>음료</t>
  </si>
  <si>
    <t>https://finance.naver.com/sise/sise_group_detail.naver?type=upjong&amp;no=309</t>
  </si>
  <si>
    <t>판매업체</t>
  </si>
  <si>
    <t>https://finance.naver.com/sise/sise_group_detail.naver?type=upjong&amp;no=265</t>
  </si>
  <si>
    <t>전문소매</t>
  </si>
  <si>
    <t>https://finance.naver.com/sise/sise_group_detail.naver?type=upjong&amp;no=328</t>
  </si>
  <si>
    <t>건설</t>
  </si>
  <si>
    <t>https://finance.naver.com/sise/sise_group_detail.naver?type=upjong&amp;no=279</t>
  </si>
  <si>
    <t>철강</t>
  </si>
  <si>
    <t>https://finance.naver.com/sise/sise_group_detail.naver?type=upjong&amp;no=304</t>
  </si>
  <si>
    <t>제약</t>
  </si>
  <si>
    <t>https://finance.naver.com/sise/sise_group_detail.naver?type=upjong&amp;no=261</t>
  </si>
  <si>
    <t>섬유,의류,신발,호화품</t>
  </si>
  <si>
    <t>https://finance.naver.com/sise/sise_group_detail.naver?type=upjong&amp;no=274</t>
  </si>
  <si>
    <t>컴퓨터와주변기기</t>
  </si>
  <si>
    <t>https://finance.naver.com/sise/sise_group_detail.naver?type=upjong&amp;no=293</t>
  </si>
  <si>
    <t>복합기업</t>
  </si>
  <si>
    <t>https://finance.naver.com/sise/sise_group_detail.naver?type=upjong&amp;no=276</t>
  </si>
  <si>
    <t>자동차부품</t>
  </si>
  <si>
    <t>https://finance.naver.com/sise/sise_group_detail.naver?type=upjong&amp;no=270</t>
  </si>
  <si>
    <t>건축자재</t>
  </si>
  <si>
    <t>https://finance.naver.com/sise/sise_group_detail.naver?type=upjong&amp;no=289</t>
  </si>
  <si>
    <t>통신장비</t>
  </si>
  <si>
    <t>https://finance.naver.com/sise/sise_group_detail.naver?type=upjong&amp;no=294</t>
  </si>
  <si>
    <t>증권</t>
  </si>
  <si>
    <t>https://finance.naver.com/sise/sise_group_detail.naver?type=upjong&amp;no=321</t>
  </si>
  <si>
    <t>다각화된소비자서비스</t>
  </si>
  <si>
    <t>https://finance.naver.com/sise/sise_group_detail.naver?type=upjong&amp;no=339</t>
  </si>
  <si>
    <t>전기유틸리티</t>
  </si>
  <si>
    <t>https://finance.naver.com/sise/sise_group_detail.naver?type=upjong&amp;no=325</t>
  </si>
  <si>
    <t>광고</t>
  </si>
  <si>
    <t>https://finance.naver.com/sise/sise_group_detail.naver?type=upjong&amp;no=310</t>
  </si>
  <si>
    <t>전자장비와기기</t>
  </si>
  <si>
    <t>https://finance.naver.com/sise/sise_group_detail.naver?type=upjong&amp;no=282</t>
  </si>
  <si>
    <t>식품과기본식료품소매</t>
  </si>
  <si>
    <t>https://finance.naver.com/sise/sise_group_detail.naver?type=upjong&amp;no=302</t>
  </si>
  <si>
    <t>우주항공과국방</t>
  </si>
  <si>
    <t>https://finance.naver.com/sise/sise_group_detail.naver?type=upjong&amp;no=284</t>
  </si>
  <si>
    <t>창업투자</t>
  </si>
  <si>
    <t>https://finance.naver.com/sise/sise_group_detail.naver?type=upjong&amp;no=277</t>
  </si>
  <si>
    <t>항공화물운송과물류</t>
  </si>
  <si>
    <t>https://finance.naver.com/sise/sise_group_detail.naver?type=upjong&amp;no=326</t>
  </si>
  <si>
    <t>소프트웨어</t>
  </si>
  <si>
    <t>https://finance.naver.com/sise/sise_group_detail.naver?type=upjong&amp;no=287</t>
  </si>
  <si>
    <t>기타금융</t>
  </si>
  <si>
    <t>https://finance.naver.com/sise/sise_group_detail.naver?type=upjong&amp;no=319</t>
  </si>
  <si>
    <t>무역회사와판매업체</t>
  </si>
  <si>
    <t>https://finance.naver.com/sise/sise_group_detail.naver?type=upjong&amp;no=334</t>
  </si>
  <si>
    <t>석유와가스</t>
  </si>
  <si>
    <t>https://finance.naver.com/sise/sise_group_detail.naver?type=upjong&amp;no=313</t>
  </si>
  <si>
    <t>IT서비스</t>
  </si>
  <si>
    <t>https://finance.naver.com/sise/sise_group_detail.naver?type=upjong&amp;no=267</t>
  </si>
  <si>
    <t>사무용전자제품</t>
  </si>
  <si>
    <t>https://finance.naver.com/sise/sise_group_detail.naver?type=upjong&amp;no=338</t>
  </si>
  <si>
    <t>카드</t>
  </si>
  <si>
    <t>https://finance.naver.com/sise/sise_group_detail.naver?type=upjong&amp;no=337</t>
  </si>
  <si>
    <t>디스플레이패널</t>
  </si>
  <si>
    <t>https://finance.naver.com/sise/sise_group_detail.naver?type=upjong&amp;no=327</t>
  </si>
  <si>
    <t>화학</t>
  </si>
  <si>
    <t>https://finance.naver.com/sise/sise_group_detail.naver?type=upjong&amp;no=272</t>
  </si>
  <si>
    <t>전기제품</t>
  </si>
  <si>
    <t>https://finance.naver.com/sise/sise_group_detail.naver?type=upjong&amp;no=283</t>
  </si>
  <si>
    <t>출판</t>
  </si>
  <si>
    <t>https://finance.naver.com/sise/sise_group_detail.naver?type=upjong&amp;no=314</t>
  </si>
  <si>
    <t>방송과엔터테인먼트</t>
  </si>
  <si>
    <t>https://finance.naver.com/sise/sise_group_detail.naver?type=upjong&amp;no=285</t>
  </si>
  <si>
    <t>복합유틸리티</t>
  </si>
  <si>
    <t>https://finance.naver.com/sise/sise_group_detail.naver?type=upjong&amp;no=331</t>
  </si>
  <si>
    <t>코스피</t>
  </si>
  <si>
    <t>https://n.news.naver.com/mnews/article/011/0004431716</t>
  </si>
  <si>
    <t>[특징주] 흥국화재, 치매 신약 치료비 보장 상품에 6%대 급등</t>
  </si>
  <si>
    <t>서울경제</t>
  </si>
  <si>
    <t>2024.12.24 13:36</t>
  </si>
  <si>
    <t>https://dart.fss.or.kr/dsaf001/main.do?rcpNo=20241202000058</t>
  </si>
  <si>
    <t>대규모기업집단현황공시[분기별공시(개별회사용)]</t>
  </si>
  <si>
    <t>2024.12.02</t>
  </si>
  <si>
    <t>https://dart.fss.or.kr/dsaf001/main.do?rcpNo=20241114002739</t>
  </si>
  <si>
    <t xml:space="preserve">분기보고서 (2024.09) </t>
  </si>
  <si>
    <t>2024.11.14</t>
  </si>
  <si>
    <t>https://n.news.naver.com/mnews/article/648/0000031834</t>
  </si>
  <si>
    <t>일동제약, 총리 탄핵 소식에 주가 뛴 이유는</t>
  </si>
  <si>
    <t>비즈워치</t>
  </si>
  <si>
    <t>2024.12.24 12:10</t>
  </si>
  <si>
    <t>https://n.news.naver.com/mnews/article/001/0015123161</t>
  </si>
  <si>
    <t>일동바이오사이언스, 북미 검증단체서 'NON-GMO' 인증 획득</t>
  </si>
  <si>
    <t>연합뉴스</t>
  </si>
  <si>
    <t>2024.12.24 11:43</t>
  </si>
  <si>
    <t>https://dart.fss.or.kr/dsaf001/main.do?rcpNo=20241216801658</t>
  </si>
  <si>
    <t>주주명부폐쇄기간또는기준일설정</t>
  </si>
  <si>
    <t>2024.12.16</t>
  </si>
  <si>
    <t>https://dart.fss.or.kr/dsaf001/main.do?rcpNo=20241114001187</t>
  </si>
  <si>
    <t>https://dart.fss.or.kr/dsaf001/main.do?rcpNo=20241216800294</t>
  </si>
  <si>
    <t>https://dart.fss.or.kr/dsaf001/main.do?rcpNo=20241126800412</t>
  </si>
  <si>
    <t>금전대여결정</t>
  </si>
  <si>
    <t>2024.11.26</t>
  </si>
  <si>
    <t>https://dart.fss.or.kr/dsaf001/main.do?rcpNo=20241114800793</t>
  </si>
  <si>
    <t>주식소각결정</t>
  </si>
  <si>
    <t>https://dart.fss.or.kr/dsaf001/main.do?rcpNo=20241114000419</t>
  </si>
  <si>
    <t>https://dart.fss.or.kr/dsaf001/main.do?rcpNo=20241104000233</t>
  </si>
  <si>
    <t>주식등의대량보유상황보고서(약식)</t>
  </si>
  <si>
    <t>삼성액티브자산운용</t>
  </si>
  <si>
    <t>2024.11.04</t>
  </si>
  <si>
    <t>https://n.news.naver.com/mnews/article/366/0001042407</t>
  </si>
  <si>
    <t>[단독] 유엔젤 2대주주, 경영참여 선언 임박... 내년 주총 격돌 예...</t>
  </si>
  <si>
    <t>조선비즈</t>
  </si>
  <si>
    <t>2024.12.24 09:58</t>
  </si>
  <si>
    <t>https://dart.fss.or.kr/dsaf001/main.do?rcpNo=20241223000247</t>
  </si>
  <si>
    <t>주식등의대량보유상황보고서(일반)</t>
  </si>
  <si>
    <t>박지향</t>
  </si>
  <si>
    <t>2024.12.23</t>
  </si>
  <si>
    <t>https://dart.fss.or.kr/dsaf001/main.do?rcpNo=20241223800354</t>
  </si>
  <si>
    <t>최대주주등소유주식변동신고서</t>
  </si>
  <si>
    <t>https://dart.fss.or.kr/dsaf001/main.do?rcpNo=20241220000390</t>
  </si>
  <si>
    <t>자기주식처분결과보고서</t>
  </si>
  <si>
    <t>2024.12.20</t>
  </si>
  <si>
    <t>https://dart.fss.or.kr/dsaf001/main.do?rcpNo=20241219000350</t>
  </si>
  <si>
    <t>주요사항보고서(자기주식처분결정)</t>
  </si>
  <si>
    <t>2024.12.19</t>
  </si>
  <si>
    <t>https://dart.fss.or.kr/dsaf001/main.do?rcpNo=20241218000257</t>
  </si>
  <si>
    <t>2024.12.18</t>
  </si>
  <si>
    <t>https://dart.fss.or.kr/dsaf001/main.do?rcpNo=20241217000389</t>
  </si>
  <si>
    <t>2024.12.17</t>
  </si>
  <si>
    <t>https://dart.fss.or.kr/dsaf001/main.do?rcpNo=20241216800263</t>
  </si>
  <si>
    <t>현금ㆍ현물배당을위한주주명부폐쇄(기준일)결정</t>
  </si>
  <si>
    <t>https://dart.fss.or.kr/dsaf001/main.do?rcpNo=20241216800228</t>
  </si>
  <si>
    <t>https://dart.fss.or.kr/dsaf001/main.do?rcpNo=20241210000136</t>
  </si>
  <si>
    <t>더원엠티에스</t>
  </si>
  <si>
    <t>2024.12.10</t>
  </si>
  <si>
    <t>https://dart.fss.or.kr/dsaf001/main.do?rcpNo=20241114001505</t>
  </si>
  <si>
    <t>https://dart.fss.or.kr/dsaf001/main.do?rcpNo=20241108800211</t>
  </si>
  <si>
    <t>풍문또는보도에대한해명</t>
  </si>
  <si>
    <t>2024.11.08</t>
  </si>
  <si>
    <t>https://dart.fss.or.kr/dsaf001/main.do?rcpNo=20241106000335</t>
  </si>
  <si>
    <t>2024.11.07</t>
  </si>
  <si>
    <t>https://n.news.naver.com/mnews/article/092/0002357654</t>
  </si>
  <si>
    <t>"반짝 상승일까?"…간만에 웃은 신세계I&amp;C 주주들, 트럼프 만난 정용...</t>
  </si>
  <si>
    <t>지디넷코리아</t>
  </si>
  <si>
    <t>2024.12.24 16:56</t>
  </si>
  <si>
    <t>https://n.news.naver.com/mnews/article/293/0000061981</t>
  </si>
  <si>
    <t>신세계 정용진은 트럼프주니어 절친, 매제 문성욱은 '와튼 동문'</t>
  </si>
  <si>
    <t>블로터</t>
  </si>
  <si>
    <t>2024.12.24 16:33</t>
  </si>
  <si>
    <t>https://n.news.naver.com/mnews/article/421/0007984110</t>
  </si>
  <si>
    <t>신세계그룹株, '트럼프 첫 회동 테마' 차익실현에 약세[핫종목]</t>
  </si>
  <si>
    <t>뉴스1</t>
  </si>
  <si>
    <t>2024.12.24 09:43</t>
  </si>
  <si>
    <t>https://n.news.naver.com/mnews/article/016/0002406770</t>
  </si>
  <si>
    <t>정용진 이어 한경협 회장님까지…류진 회장 트럼프 취임식 초청에 풍...</t>
  </si>
  <si>
    <t>헤럴드경제</t>
  </si>
  <si>
    <t>2024.12.24 09:34</t>
  </si>
  <si>
    <t>https://n.news.naver.com/mnews/article/422/0000700244</t>
  </si>
  <si>
    <t>[3분증시] 뉴욕 증시, 산타랠리 기대 속 일제 상승…코스피, 2,44... 
동영상기사</t>
  </si>
  <si>
    <t>연합뉴스TV</t>
  </si>
  <si>
    <t>2024.12.24 08:12</t>
  </si>
  <si>
    <t>https://dart.fss.or.kr/dsaf001/main.do?rcpNo=20241216000357</t>
  </si>
  <si>
    <t>[기재정정]주요사항보고서(감자결정)</t>
  </si>
  <si>
    <t>신세계I&amp;C</t>
  </si>
  <si>
    <t>https://dart.fss.or.kr/dsaf001/main.do?rcpNo=20241212800597</t>
  </si>
  <si>
    <t>2024.12.12</t>
  </si>
  <si>
    <t>https://dart.fss.or.kr/dsaf001/main.do?rcpNo=20241212800593</t>
  </si>
  <si>
    <t>https://dart.fss.or.kr/dsaf001/main.do?rcpNo=20241212000391</t>
  </si>
  <si>
    <t>동일인등출자계열회사와의상품ㆍ용역거래</t>
  </si>
  <si>
    <t>https://dart.fss.or.kr/dsaf001/main.do?rcpNo=20241202800632</t>
  </si>
  <si>
    <t>단일판매ㆍ공급계약체결</t>
  </si>
  <si>
    <t>https://dart.fss.or.kr/dsaf001/main.do?rcpNo=20241129001013</t>
  </si>
  <si>
    <t>2024.11.29</t>
  </si>
  <si>
    <t>https://dart.fss.or.kr/dsaf001/main.do?rcpNo=20241114002893</t>
  </si>
  <si>
    <t>https://dart.fss.or.kr/dsaf001/main.do?rcpNo=20241108800145</t>
  </si>
  <si>
    <t>임시주주총회결과</t>
  </si>
  <si>
    <t>https://dart.fss.or.kr/dsaf001/main.do?rcpNo=20241105800520</t>
  </si>
  <si>
    <t>연결재무제표기준영업(잠정)실적(공정공시)</t>
  </si>
  <si>
    <t>2024.11.05</t>
  </si>
  <si>
    <t>https://n.news.naver.com/mnews/article/018/0005912514</t>
  </si>
  <si>
    <t>계양전기, 현대트랜시스 모베드용 DnL 모듈 수주…"로보틱스 사업 진....</t>
  </si>
  <si>
    <t>이데일리</t>
  </si>
  <si>
    <t>2024.12.24 15:02</t>
  </si>
  <si>
    <t>https://dart.fss.or.kr/dsaf001/main.do?rcpNo=20241223800617</t>
  </si>
  <si>
    <t>https://dart.fss.or.kr/dsaf001/main.do?rcpNo=20241216801562</t>
  </si>
  <si>
    <t>https://dart.fss.or.kr/dsaf001/main.do?rcpNo=20241128800653</t>
  </si>
  <si>
    <t>생산중단</t>
  </si>
  <si>
    <t>2024.11.28</t>
  </si>
  <si>
    <t>https://dart.fss.or.kr/dsaf001/main.do?rcpNo=20241114002957</t>
  </si>
  <si>
    <t>https://n.news.naver.com/mnews/article/003/0012980897</t>
  </si>
  <si>
    <t>"미래 리테일·푸드테크 변화 직접볼까" K유통가, 새해 美CES 누가 ...</t>
  </si>
  <si>
    <t>뉴시스</t>
  </si>
  <si>
    <t>2024.12.25 16:00</t>
  </si>
  <si>
    <t>https://n.news.naver.com/mnews/article/001/0015124270</t>
  </si>
  <si>
    <t>코스피 2,440대 약보합 마감…거래대금 13개월만 최소(종합2보)</t>
  </si>
  <si>
    <t>2024.12.24 19:06</t>
  </si>
  <si>
    <t>https://n.news.naver.com/mnews/article/629/0000350734</t>
  </si>
  <si>
    <t>AI로 무장한 K-뷰티, CES서 기술력 알린다</t>
  </si>
  <si>
    <t>더팩트</t>
  </si>
  <si>
    <t>2024.12.24 11:20</t>
  </si>
  <si>
    <t>https://n.news.naver.com/mnews/article/648/0000031828</t>
  </si>
  <si>
    <t>글로벌 시장 접수한 K뷰티…'벤더'가 키웠다</t>
  </si>
  <si>
    <t>2024.12.24 08:00</t>
  </si>
  <si>
    <t>https://dart.fss.or.kr/dsaf001/main.do?rcpNo=20241223000122</t>
  </si>
  <si>
    <t>신탁계약해지결과보고서</t>
  </si>
  <si>
    <t>https://dart.fss.or.kr/dsaf001/main.do?rcpNo=20241223000121</t>
  </si>
  <si>
    <t>주요사항보고서(자기주식취득신탁계약해지결정)</t>
  </si>
  <si>
    <t>https://dart.fss.or.kr/dsaf001/main.do?rcpNo=20241114002863</t>
  </si>
  <si>
    <t>https://dart.fss.or.kr/dsaf001/main.do?rcpNo=20241111800674</t>
  </si>
  <si>
    <t>기업설명회(IR)개최(안내공시)</t>
  </si>
  <si>
    <t>2024.11.11</t>
  </si>
  <si>
    <t>https://dart.fss.or.kr/dsaf001/main.do?rcpNo=20241106800193</t>
  </si>
  <si>
    <t>2024.11.06</t>
  </si>
  <si>
    <t>https://dart.fss.or.kr/dsaf001/main.do?rcpNo=20241101000319</t>
  </si>
  <si>
    <t>임원ㆍ주요주주특정증권등소유상황보고서</t>
  </si>
  <si>
    <t>임윤지</t>
  </si>
  <si>
    <t>2024.11.01</t>
  </si>
  <si>
    <t>https://dart.fss.or.kr/dsaf001/main.do?rcpNo=20241101000310</t>
  </si>
  <si>
    <t>정재훈</t>
  </si>
  <si>
    <t>https://dart.fss.or.kr/dsaf001/main.do?rcpNo=20241101000307</t>
  </si>
  <si>
    <t>신재하</t>
  </si>
  <si>
    <t>https://dart.fss.or.kr/dsaf001/main.do?rcpNo=20241101000303</t>
  </si>
  <si>
    <t>김병훈</t>
  </si>
  <si>
    <t>https://dart.fss.or.kr/dsaf001/main.do?rcpNo=20241101800467</t>
  </si>
  <si>
    <t>https://dart.fss.or.kr/dsaf001/main.do?rcpNo=20241217800029</t>
  </si>
  <si>
    <t>태양금속공업</t>
  </si>
  <si>
    <t>https://dart.fss.or.kr/dsaf001/main.do?rcpNo=20241114002063</t>
  </si>
  <si>
    <t>https://dart.fss.or.kr/dsaf001/main.do?rcpNo=20241220800910</t>
  </si>
  <si>
    <t>[기재정정]단일판매ㆍ공급계약체결</t>
  </si>
  <si>
    <t>https://dart.fss.or.kr/dsaf001/main.do?rcpNo=20241216801137</t>
  </si>
  <si>
    <t>https://dart.fss.or.kr/dsaf001/main.do?rcpNo=20241114001467</t>
  </si>
  <si>
    <t>https://n.news.naver.com/mnews/article/014/0005287205</t>
  </si>
  <si>
    <t>상장사 10곳 중 6곳 목표가 하향</t>
  </si>
  <si>
    <t>파이낸셜뉴스</t>
  </si>
  <si>
    <t>2024.12.25 18:21</t>
  </si>
  <si>
    <t>https://n.news.naver.com/mnews/article/088/0000922571</t>
  </si>
  <si>
    <t>이수페타시스 유증 철회 가능성에 주가 반등</t>
  </si>
  <si>
    <t>매일신문</t>
  </si>
  <si>
    <t>2024.12.24 18:31</t>
  </si>
  <si>
    <t>https://n.news.naver.com/mnews/article/215/0001192959</t>
  </si>
  <si>
    <t>조선 올라탄 로봇주…내년 주목할 종목은 [장 안의 화제] 
동영상기사</t>
  </si>
  <si>
    <t>한국경제TV</t>
  </si>
  <si>
    <t>2024.12.24 16:48</t>
  </si>
  <si>
    <t>https://n.news.naver.com/mnews/article/215/0001192921</t>
  </si>
  <si>
    <t>계엄 사태로 소비심리 최악...'한덕수 탄핵'한다는 민주당 [오한마] 
동영상기사</t>
  </si>
  <si>
    <t>2024.12.24 11:29</t>
  </si>
  <si>
    <t>https://n.news.naver.com/mnews/article/015/0005073941</t>
  </si>
  <si>
    <t>코스피, 외국인·기관 매도에 약보합권으로 내려앉아</t>
  </si>
  <si>
    <t>한국경제</t>
  </si>
  <si>
    <t>2024.12.24 10:55</t>
  </si>
  <si>
    <t>https://n.news.naver.com/mnews/article/015/0005073887</t>
  </si>
  <si>
    <t>2500억 증자' 차바이오텍 주가 급락...소액주주 집단 행동 예고</t>
  </si>
  <si>
    <t>2024.12.24 09:32</t>
  </si>
  <si>
    <t>https://dart.fss.or.kr/dsaf001/main.do?rcpNo=20241223100079</t>
  </si>
  <si>
    <t>정정신고서제출요구 ( 2024.12.11. 제출 증권신고서(지분증권) )</t>
  </si>
  <si>
    <t>금융감독원</t>
  </si>
  <si>
    <t>https://dart.fss.or.kr/dsaf001/main.do?rcpNo=20241220800858</t>
  </si>
  <si>
    <t>기타경영사항(자율공시) (배당기준일 변경 안내)</t>
  </si>
  <si>
    <t>https://dart.fss.or.kr/dsaf001/main.do?rcpNo=20241211800645</t>
  </si>
  <si>
    <t>[기재정정]주주명부폐쇄기간또는기준일설정</t>
  </si>
  <si>
    <t>2024.12.11</t>
  </si>
  <si>
    <t>https://dart.fss.or.kr/dsaf001/main.do?rcpNo=20241211000410</t>
  </si>
  <si>
    <t>[정정제출요구][기재정정]증권신고서(지분증권) (2025.02)</t>
  </si>
  <si>
    <t>https://dart.fss.or.kr/dsaf001/main.do?rcpNo=20241211000343</t>
  </si>
  <si>
    <t>[기재정정]주요사항보고서(유상증자결정)</t>
  </si>
  <si>
    <t>https://dart.fss.or.kr/dsaf001/main.do?rcpNo=20241203800178</t>
  </si>
  <si>
    <t>풍문또는보도에대한해명(미확정)</t>
  </si>
  <si>
    <t>2024.12.03</t>
  </si>
  <si>
    <t>https://dart.fss.or.kr/dsaf001/main.do?rcpNo=20241202100004</t>
  </si>
  <si>
    <t>정정신고서제출요구 ( 2024.11.18. 제출 증권신고서(지분증권) )</t>
  </si>
  <si>
    <t>https://dart.fss.or.kr/dsaf001/main.do?rcpNo=20241118800324</t>
  </si>
  <si>
    <t>2024.11.18</t>
  </si>
  <si>
    <t>https://dart.fss.or.kr/dsaf001/main.do?rcpNo=20241115000248</t>
  </si>
  <si>
    <t>국민연금공단</t>
  </si>
  <si>
    <t>2024.11.15</t>
  </si>
  <si>
    <t>https://dart.fss.or.kr/dsaf001/main.do?rcpNo=20241115000198</t>
  </si>
  <si>
    <t>https://dart.fss.or.kr/dsaf001/main.do?rcpNo=20241114002025</t>
  </si>
  <si>
    <t>https://dart.fss.or.kr/dsaf001/main.do?rcpNo=20241112000234</t>
  </si>
  <si>
    <t>2024.11.12</t>
  </si>
  <si>
    <t>https://dart.fss.or.kr/dsaf001/main.do?rcpNo=20241108000574</t>
  </si>
  <si>
    <t>주요사항보고서(타법인주식및출자증권양수결정)</t>
  </si>
  <si>
    <t>https://dart.fss.or.kr/dsaf001/main.do?rcpNo=20241108800872</t>
  </si>
  <si>
    <t>주권관련사채권의취득결정(자율공시)</t>
  </si>
  <si>
    <t>https://dart.fss.or.kr/dsaf001/main.do?rcpNo=20241108800871</t>
  </si>
  <si>
    <t>코스닥</t>
  </si>
  <si>
    <t>https://n.news.naver.com/mnews/article/665/0000004231</t>
  </si>
  <si>
    <t>한때 1460원 위협, 환율 크리스마스 이브의 난</t>
  </si>
  <si>
    <t>더스쿠프</t>
  </si>
  <si>
    <t>2024.12.25 07:35</t>
  </si>
  <si>
    <t>https://dart.fss.or.kr/dsaf001/main.do?rcpNo=20241220000680</t>
  </si>
  <si>
    <t>홍성천</t>
  </si>
  <si>
    <t>https://dart.fss.or.kr/dsaf001/main.do?rcpNo=20241213901692</t>
  </si>
  <si>
    <t>2024.12.13</t>
  </si>
  <si>
    <t>https://dart.fss.or.kr/dsaf001/main.do?rcpNo=20241126000704</t>
  </si>
  <si>
    <t>https://dart.fss.or.kr/dsaf001/main.do?rcpNo=20241114002251</t>
  </si>
  <si>
    <t>https://n.news.naver.com/mnews/article/277/0005522493</t>
  </si>
  <si>
    <t>[특징주]현대ADM, 암줄기세포 타겟 항암제 100% 암 전이 억제 효...</t>
  </si>
  <si>
    <t>아시아경제</t>
  </si>
  <si>
    <t>2024.12.24 09:18</t>
  </si>
  <si>
    <t>https://dart.fss.or.kr/dsaf001/main.do?rcpNo=20241223900445</t>
  </si>
  <si>
    <t>https://dart.fss.or.kr/dsaf001/main.do?rcpNo=20241223900104</t>
  </si>
  <si>
    <t>https://dart.fss.or.kr/dsaf001/main.do?rcpNo=20241217900048</t>
  </si>
  <si>
    <t>https://dart.fss.or.kr/dsaf001/main.do?rcpNo=20241210000186</t>
  </si>
  <si>
    <t xml:space="preserve">[기재정정]반기보고서 (2024.06) </t>
  </si>
  <si>
    <t>https://dart.fss.or.kr/dsaf001/main.do?rcpNo=20241203000148</t>
  </si>
  <si>
    <t>[기재정정]주식매수선택권부여에관한신고</t>
  </si>
  <si>
    <t>https://dart.fss.or.kr/dsaf001/main.do?rcpNo=20241128900499</t>
  </si>
  <si>
    <t>전환가액의조정</t>
  </si>
  <si>
    <t>https://dart.fss.or.kr/dsaf001/main.do?rcpNo=20241128900453</t>
  </si>
  <si>
    <t>https://dart.fss.or.kr/dsaf001/main.do?rcpNo=20241126900456</t>
  </si>
  <si>
    <t>권리락 (무상증자)</t>
  </si>
  <si>
    <t>코스닥시장본부</t>
  </si>
  <si>
    <t>https://dart.fss.or.kr/dsaf001/main.do?rcpNo=20241114001370</t>
  </si>
  <si>
    <t>https://dart.fss.or.kr/dsaf001/main.do?rcpNo=20241113000573</t>
  </si>
  <si>
    <t>주주총회소집공고</t>
  </si>
  <si>
    <t>2024.11.13</t>
  </si>
  <si>
    <t>https://dart.fss.or.kr/dsaf001/main.do?rcpNo=20241112900387</t>
  </si>
  <si>
    <t>[기재정정]주주총회소집결의</t>
  </si>
  <si>
    <t>https://dart.fss.or.kr/dsaf001/main.do?rcpNo=20241106900214</t>
  </si>
  <si>
    <t>https://n.news.naver.com/mnews/article/277/0005522548</t>
  </si>
  <si>
    <t>[특징주]"반도체 설계기업 지니틱스 장초반 강세‥26.64%↑"</t>
  </si>
  <si>
    <t>2024.12.24 09:48</t>
  </si>
  <si>
    <t>https://dart.fss.or.kr/dsaf001/main.do?rcpNo=20241213900137</t>
  </si>
  <si>
    <t>https://dart.fss.or.kr/dsaf001/main.do?rcpNo=20241113000059</t>
  </si>
  <si>
    <t>https://n.news.naver.com/mnews/article/011/0004431805</t>
  </si>
  <si>
    <t>[마감 시황] 코스피, 연말 한산한 거래 속에 2440선 간신히 사수</t>
  </si>
  <si>
    <t>2024.12.24 16:59</t>
  </si>
  <si>
    <t>https://n.news.naver.com/mnews/article/277/0005522717</t>
  </si>
  <si>
    <t>[특징주]AI 융합 전기 구동로봇의 깜짝 등장…클로봇-보스턴 다이내믹....</t>
  </si>
  <si>
    <t>2024.12.24 12:14</t>
  </si>
  <si>
    <t>https://dart.fss.or.kr/dsaf001/main.do?rcpNo=20241223900320</t>
  </si>
  <si>
    <t>단일판매ㆍ공급계약체결(자율공시)</t>
  </si>
  <si>
    <t>https://dart.fss.or.kr/dsaf001/main.do?rcpNo=20241209000274</t>
  </si>
  <si>
    <t>한국산업은행</t>
  </si>
  <si>
    <t>2024.12.09</t>
  </si>
  <si>
    <t>https://dart.fss.or.kr/dsaf001/main.do?rcpNo=20241206000236</t>
  </si>
  <si>
    <t>엘앤에스벤처캐피탈</t>
  </si>
  <si>
    <t>2024.12.06</t>
  </si>
  <si>
    <t>https://dart.fss.or.kr/dsaf001/main.do?rcpNo=20241205000410</t>
  </si>
  <si>
    <t>신한벤처투자</t>
  </si>
  <si>
    <t>2024.12.05</t>
  </si>
  <si>
    <t>https://dart.fss.or.kr/dsaf001/main.do?rcpNo=20241118000093</t>
  </si>
  <si>
    <t>박춘성</t>
  </si>
  <si>
    <t>https://dart.fss.or.kr/dsaf001/main.do?rcpNo=20241118000090</t>
  </si>
  <si>
    <t>박상균</t>
  </si>
  <si>
    <t>https://dart.fss.or.kr/dsaf001/main.do?rcpNo=20241118000083</t>
  </si>
  <si>
    <t>구성희</t>
  </si>
  <si>
    <t>https://dart.fss.or.kr/dsaf001/main.do?rcpNo=20241118000079</t>
  </si>
  <si>
    <t>황서연</t>
  </si>
  <si>
    <t>https://dart.fss.or.kr/dsaf001/main.do?rcpNo=20241118000077</t>
  </si>
  <si>
    <t>김경필</t>
  </si>
  <si>
    <t>https://dart.fss.or.kr/dsaf001/main.do?rcpNo=20241114002743</t>
  </si>
  <si>
    <t>https://dart.fss.or.kr/dsaf001/main.do?rcpNo=20241111900682</t>
  </si>
  <si>
    <t>주식매수선택권행사</t>
  </si>
  <si>
    <t>https://dart.fss.or.kr/dsaf001/main.do?rcpNo=20241108000454</t>
  </si>
  <si>
    <t>에이티넘인베스트</t>
  </si>
  <si>
    <t>https://dart.fss.or.kr/dsaf001/main.do?rcpNo=20241104000240</t>
  </si>
  <si>
    <t>https://dart.fss.or.kr/dsaf001/main.do?rcpNo=20241104000239</t>
  </si>
  <si>
    <t>https://dart.fss.or.kr/dsaf001/main.do?rcpNo=20241104000234</t>
  </si>
  <si>
    <t>https://dart.fss.or.kr/dsaf001/main.do?rcpNo=20241223900531</t>
  </si>
  <si>
    <t>전환사채(해외전환사채포함)발행후만기전사채취득</t>
  </si>
  <si>
    <t>https://dart.fss.or.kr/dsaf001/main.do?rcpNo=20241216900603</t>
  </si>
  <si>
    <t>https://dart.fss.or.kr/dsaf001/main.do?rcpNo=20241213000523</t>
  </si>
  <si>
    <t>SK증권</t>
  </si>
  <si>
    <t>https://dart.fss.or.kr/dsaf001/main.do?rcpNo=20241213900502</t>
  </si>
  <si>
    <t>https://dart.fss.or.kr/dsaf001/main.do?rcpNo=20241211000419</t>
  </si>
  <si>
    <t>수성자산운용</t>
  </si>
  <si>
    <t>https://dart.fss.or.kr/dsaf001/main.do?rcpNo=20241210900338</t>
  </si>
  <si>
    <t>증권발행결과(자율공시)</t>
  </si>
  <si>
    <t>https://dart.fss.or.kr/dsaf001/main.do?rcpNo=20241206000378</t>
  </si>
  <si>
    <t>주요사항보고서(전환사채권발행결정)</t>
  </si>
  <si>
    <t>https://dart.fss.or.kr/dsaf001/main.do?rcpNo=20241113000181</t>
  </si>
  <si>
    <t>https://dart.fss.or.kr/dsaf001/main.do?rcpNo=20241223900254</t>
  </si>
  <si>
    <t>https://dart.fss.or.kr/dsaf001/main.do?rcpNo=20241219900111</t>
  </si>
  <si>
    <t>기타경영사항(자율공시) (국책과제 선정 (2024년 상반기 한.이스라엘 국제 공동 기술개발사업 (R&amp;D &amp; Pilot Program) 4D imaging Radar with camera fusion algorithms for ITS applications))</t>
  </si>
  <si>
    <t>https://dart.fss.or.kr/dsaf001/main.do?rcpNo=20241218000416</t>
  </si>
  <si>
    <t>정석현</t>
  </si>
  <si>
    <t>https://dart.fss.or.kr/dsaf001/main.do?rcpNo=20241213901880</t>
  </si>
  <si>
    <t>https://dart.fss.or.kr/dsaf001/main.do?rcpNo=20241213000595</t>
  </si>
  <si>
    <t>양희욱</t>
  </si>
  <si>
    <t>https://dart.fss.or.kr/dsaf001/main.do?rcpNo=20241212000163</t>
  </si>
  <si>
    <t>이정우</t>
  </si>
  <si>
    <t>https://dart.fss.or.kr/dsaf001/main.do?rcpNo=20241125900444</t>
  </si>
  <si>
    <t>2024.11.25</t>
  </si>
  <si>
    <t>https://dart.fss.or.kr/dsaf001/main.do?rcpNo=20241122000018</t>
  </si>
  <si>
    <t>김용환</t>
  </si>
  <si>
    <t>2024.11.22</t>
  </si>
  <si>
    <t>https://dart.fss.or.kr/dsaf001/main.do?rcpNo=20241114002926</t>
  </si>
  <si>
    <t>https://dart.fss.or.kr/dsaf001/main.do?rcpNo=20241107000312</t>
  </si>
  <si>
    <t>민원기</t>
  </si>
  <si>
    <t>https://dart.fss.or.kr/dsaf001/main.do?rcpNo=20241105900509</t>
  </si>
  <si>
    <t>본점소재지변경</t>
  </si>
  <si>
    <t>https://n.news.naver.com/mnews/article/092/0002357572</t>
  </si>
  <si>
    <t>"더욱 생생하게”...덱스터스튜디오, ‘하얼빈’ 색보정·음향 참여</t>
  </si>
  <si>
    <t>2024.12.24 08:55</t>
  </si>
  <si>
    <t>https://dart.fss.or.kr/dsaf001/main.do?rcpNo=20241216901872</t>
  </si>
  <si>
    <t>https://dart.fss.or.kr/dsaf001/main.do?rcpNo=20241202900639</t>
  </si>
  <si>
    <t>https://dart.fss.or.kr/dsaf001/main.do?rcpNo=20241125900383</t>
  </si>
  <si>
    <t>회사합병결정(종속회사의주요경영사항)</t>
  </si>
  <si>
    <t>https://dart.fss.or.kr/dsaf001/main.do?rcpNo=20241119000251</t>
  </si>
  <si>
    <t>[기재정정]주요사항보고서(유형자산양수결정)</t>
  </si>
  <si>
    <t>2024.11.19</t>
  </si>
  <si>
    <t>https://dart.fss.or.kr/dsaf001/main.do?rcpNo=20241114002925</t>
  </si>
  <si>
    <t>https://n.news.naver.com/mnews/article/014/0005286645</t>
  </si>
  <si>
    <t>머큐리, 美 ‘무선 공유기’ 독식하나…美 중국TP-Link 판매금지 검...</t>
  </si>
  <si>
    <t>2024.12.24 11:03</t>
  </si>
  <si>
    <t>https://n.news.naver.com/mnews/article/277/0005522485</t>
  </si>
  <si>
    <t>머큐리, 북미향 무선 공유기 Plume OS 5.4 인증 획득…“내년 ...</t>
  </si>
  <si>
    <t>2024.12.24 09:13</t>
  </si>
  <si>
    <t>https://dart.fss.or.kr/dsaf001/main.do?rcpNo=20241216900619</t>
  </si>
  <si>
    <t>https://dart.fss.or.kr/dsaf001/main.do?rcpNo=20241202000311</t>
  </si>
  <si>
    <t>합병등종료보고서 (분할)</t>
  </si>
  <si>
    <t>https://dart.fss.or.kr/dsaf001/main.do?rcpNo=20241114002645</t>
  </si>
  <si>
    <t>https://dart.fss.or.kr/dsaf001/main.do?rcpNo=20241209900109</t>
  </si>
  <si>
    <t>https://dart.fss.or.kr/dsaf001/main.do?rcpNo=20241114000022</t>
  </si>
  <si>
    <t>https://n.news.naver.com/mnews/article/421/0007985368</t>
  </si>
  <si>
    <t>조선소 인력 문제 대안에 '로봇' 거론…뉴로메카 16% 급등[핫종목]</t>
  </si>
  <si>
    <t>2024.12.24 16:42</t>
  </si>
  <si>
    <t>https://n.news.naver.com/mnews/article/015/0005074006</t>
  </si>
  <si>
    <t>트럼프 수혜' 조선 테마 올라탄 로봇주…파죽지세 이어질까 [종목+]</t>
  </si>
  <si>
    <t>2024.12.24 14:42</t>
  </si>
  <si>
    <t>https://n.news.naver.com/mnews/article/277/0005522586</t>
  </si>
  <si>
    <t>[특징주]조선소 접수한 뉴로메카 협동로봇…트럼프도 인정한 K-조선</t>
  </si>
  <si>
    <t>2024.12.24 10:35</t>
  </si>
  <si>
    <t>https://dart.fss.or.kr/dsaf001/main.do?rcpNo=20241212900811</t>
  </si>
  <si>
    <t>https://dart.fss.or.kr/dsaf001/main.do?rcpNo=20241204000274</t>
  </si>
  <si>
    <t>박용식</t>
  </si>
  <si>
    <t>2024.12.04</t>
  </si>
  <si>
    <t>https://dart.fss.or.kr/dsaf001/main.do?rcpNo=20241203900275</t>
  </si>
  <si>
    <t>증권발행결과(자율공시) (제2회차 CB)</t>
  </si>
  <si>
    <t>https://dart.fss.or.kr/dsaf001/main.do?rcpNo=20241129001210</t>
  </si>
  <si>
    <t>https://dart.fss.or.kr/dsaf001/main.do?rcpNo=20241127900447</t>
  </si>
  <si>
    <t>2024.11.27</t>
  </si>
  <si>
    <t>https://dart.fss.or.kr/dsaf001/main.do?rcpNo=20241114002490</t>
  </si>
  <si>
    <t>https://dart.fss.or.kr/dsaf001/main.do?rcpNo=20241107900597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</si>
</sst>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rgb="FFFF000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23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22" fontId="0" fillId="0" borderId="0" xfId="0" applyNumberFormat="1">
      <alignment vertical="center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8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23" fillId="3" borderId="0" xfId="3" applyFill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19" fillId="0" borderId="5" xfId="0" applyNumberFormat="1" applyFont="1" applyBorder="1" applyAlignment="1">
      <alignment horizontal="center" vertical="center"/>
    </xf>
    <xf numFmtId="177" fontId="19" fillId="0" borderId="1" xfId="0" applyNumberFormat="1" applyFont="1" applyBorder="1">
      <alignment vertical="center"/>
    </xf>
    <xf numFmtId="10" fontId="17" fillId="0" borderId="0" xfId="0" applyNumberFormat="1" applyFont="1" applyAlignment="1">
      <alignment horizontal="right" vertical="center"/>
    </xf>
    <xf numFmtId="177" fontId="22" fillId="0" borderId="1" xfId="0" applyNumberFormat="1" applyFont="1" applyBorder="1" applyAlignment="1">
      <alignment horizontal="center" vertical="center"/>
    </xf>
    <xf numFmtId="9" fontId="22" fillId="0" borderId="1" xfId="2" applyFon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2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3" fontId="15" fillId="0" borderId="0" xfId="0" applyNumberFormat="1" applyFont="1">
      <alignment vertical="center"/>
    </xf>
    <xf numFmtId="4" fontId="15" fillId="0" borderId="0" xfId="0" applyNumberFormat="1" applyFont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8" xfId="3" applyBorder="1" applyAlignment="1">
      <alignment vertical="center" wrapText="1"/>
    </xf>
    <xf numFmtId="0" fontId="23" fillId="0" borderId="0" xfId="3" applyAlignment="1">
      <alignment vertical="center" wrapText="1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 customBuiltin="1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생물공학</c:v>
                </c:pt>
                <c:pt idx="1">
                  <c:v>비철금속</c:v>
                </c:pt>
                <c:pt idx="2">
                  <c:v>건강관리업체및서비스</c:v>
                </c:pt>
                <c:pt idx="3">
                  <c:v>인터넷과카탈로그소매</c:v>
                </c:pt>
                <c:pt idx="4">
                  <c:v>부동산</c:v>
                </c:pt>
                <c:pt idx="5">
                  <c:v>포장재</c:v>
                </c:pt>
                <c:pt idx="6">
                  <c:v>교육서비스</c:v>
                </c:pt>
                <c:pt idx="7">
                  <c:v>해운사</c:v>
                </c:pt>
                <c:pt idx="8">
                  <c:v>도로와철도운송</c:v>
                </c:pt>
                <c:pt idx="9">
                  <c:v>반도체와반도체장비</c:v>
                </c:pt>
                <c:pt idx="10">
                  <c:v>다각화된통신서비스</c:v>
                </c:pt>
                <c:pt idx="11">
                  <c:v>기계</c:v>
                </c:pt>
                <c:pt idx="12">
                  <c:v>종이와목재</c:v>
                </c:pt>
                <c:pt idx="13">
                  <c:v>건강관리기술</c:v>
                </c:pt>
                <c:pt idx="14">
                  <c:v>식품</c:v>
                </c:pt>
                <c:pt idx="15">
                  <c:v>항공사</c:v>
                </c:pt>
                <c:pt idx="16">
                  <c:v>화장품</c:v>
                </c:pt>
                <c:pt idx="17">
                  <c:v>운송인프라</c:v>
                </c:pt>
                <c:pt idx="18">
                  <c:v>에너지장비및서비스</c:v>
                </c:pt>
                <c:pt idx="19">
                  <c:v>디스플레이장비및부품</c:v>
                </c:pt>
                <c:pt idx="20">
                  <c:v>상업서비스와공급품</c:v>
                </c:pt>
                <c:pt idx="21">
                  <c:v>건강관리장비와용품</c:v>
                </c:pt>
                <c:pt idx="22">
                  <c:v>가스유틸리티</c:v>
                </c:pt>
                <c:pt idx="23">
                  <c:v>레저용장비와제품</c:v>
                </c:pt>
                <c:pt idx="24">
                  <c:v>문구류</c:v>
                </c:pt>
                <c:pt idx="25">
                  <c:v>가정용기기와용품</c:v>
                </c:pt>
                <c:pt idx="26">
                  <c:v>무선통신서비스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3.6499999999999998E-2</c:v>
                </c:pt>
                <c:pt idx="1">
                  <c:v>2.3900000000000001E-2</c:v>
                </c:pt>
                <c:pt idx="2">
                  <c:v>1.8700000000000001E-2</c:v>
                </c:pt>
                <c:pt idx="3">
                  <c:v>1.5299999999999999E-2</c:v>
                </c:pt>
                <c:pt idx="4">
                  <c:v>1.34E-2</c:v>
                </c:pt>
                <c:pt idx="5">
                  <c:v>1.32E-2</c:v>
                </c:pt>
                <c:pt idx="6">
                  <c:v>1.0800000000000001E-2</c:v>
                </c:pt>
                <c:pt idx="7">
                  <c:v>1.04E-2</c:v>
                </c:pt>
                <c:pt idx="8">
                  <c:v>9.9000000000000008E-3</c:v>
                </c:pt>
                <c:pt idx="9">
                  <c:v>9.4999999999999998E-3</c:v>
                </c:pt>
                <c:pt idx="10">
                  <c:v>8.5000000000000006E-3</c:v>
                </c:pt>
                <c:pt idx="11">
                  <c:v>6.8999999999999999E-3</c:v>
                </c:pt>
                <c:pt idx="12">
                  <c:v>6.4999999999999997E-3</c:v>
                </c:pt>
                <c:pt idx="13">
                  <c:v>6.4000000000000003E-3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4.4000000000000003E-3</c:v>
                </c:pt>
                <c:pt idx="17">
                  <c:v>3.3999999999999998E-3</c:v>
                </c:pt>
                <c:pt idx="18">
                  <c:v>3.3E-3</c:v>
                </c:pt>
                <c:pt idx="19">
                  <c:v>3.3E-3</c:v>
                </c:pt>
                <c:pt idx="20">
                  <c:v>3.0999999999999999E-3</c:v>
                </c:pt>
                <c:pt idx="21">
                  <c:v>2.8E-3</c:v>
                </c:pt>
                <c:pt idx="22">
                  <c:v>2.8E-3</c:v>
                </c:pt>
                <c:pt idx="23">
                  <c:v>2.5999999999999999E-3</c:v>
                </c:pt>
                <c:pt idx="24">
                  <c:v>2.3E-3</c:v>
                </c:pt>
                <c:pt idx="25">
                  <c:v>2.3E-3</c:v>
                </c:pt>
                <c:pt idx="2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B8022E-9B78-427E-91FD-ED78D5008E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63795E6-5D7F-4376-80C0-F557D47599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D98ACE0-5983-4435-B29E-29757D647A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5C7A1DB-B706-40A6-94B6-5CB3585A6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FEEE49C-F72C-4D9C-80EA-B77F2F1F4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1F7AEF2-9178-46F1-8FDD-FF63925AE3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BE82405-12E0-495B-AF7F-3D7CB18DDA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D30F0F5-DFFA-44D1-A618-00E62C560A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FBB37D6-3D4C-44D6-ACB4-6C3DAF3734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209550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0FA4ED0-812D-4AC9-BD12-9E4B619D87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209550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FFC2D7D-4966-4505-B668-EDFB401D8B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209550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370B0693-F10D-46D1-8491-4724D8F615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454977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AF1" sqref="AF1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2"/>
    </row>
    <row r="2" spans="2:32" ht="17.25" thickBot="1"/>
    <row r="3" spans="2:32" ht="17.25" thickBot="1">
      <c r="B3" s="69" t="s">
        <v>2</v>
      </c>
      <c r="C3" s="69"/>
      <c r="E3" s="69" t="s">
        <v>29</v>
      </c>
      <c r="F3" s="69"/>
      <c r="H3" s="69" t="s">
        <v>30</v>
      </c>
      <c r="I3" s="69"/>
      <c r="K3" s="69" t="s">
        <v>31</v>
      </c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B3" s="71" t="s">
        <v>32</v>
      </c>
      <c r="AC3" s="71"/>
      <c r="AD3" s="71"/>
      <c r="AE3" s="71"/>
      <c r="AF3" s="71"/>
    </row>
    <row r="4" spans="2:32" ht="18" customHeight="1" thickBot="1">
      <c r="D4" s="4"/>
      <c r="K4" s="26" t="s">
        <v>8</v>
      </c>
      <c r="L4" s="26" t="s">
        <v>1</v>
      </c>
      <c r="M4" s="26" t="s">
        <v>77</v>
      </c>
      <c r="N4" s="26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6" t="s">
        <v>5</v>
      </c>
      <c r="AB4" s="9" t="s">
        <v>4</v>
      </c>
      <c r="AC4" s="70"/>
      <c r="AD4" s="70"/>
      <c r="AE4" s="70"/>
      <c r="AF4" s="70"/>
    </row>
    <row r="5" spans="2:32">
      <c r="K5" s="16">
        <v>1</v>
      </c>
      <c r="L5" s="73" t="s">
        <v>2</v>
      </c>
      <c r="M5" s="16" t="str">
        <f>IFERROR(RIGHT(KOSPI!C2,6),"")</f>
        <v>000545</v>
      </c>
      <c r="N5" s="17" t="str">
        <f>IFERROR(KOSPI!B2,"")</f>
        <v>흥국화재우</v>
      </c>
      <c r="O5" s="59">
        <f>IFERROR(KOSPI!D2,"")</f>
        <v>6000</v>
      </c>
      <c r="P5" s="61" t="str">
        <f>IFERROR(KOSPI!E2,"")</f>
        <v>△ 950</v>
      </c>
      <c r="Q5" s="62">
        <f>IF(ISBLANK(KOSPI!F2),"",KOSPI!F2)</f>
        <v>0.18809999999999999</v>
      </c>
      <c r="R5" s="17">
        <f>KOSPI!G2</f>
        <v>191531</v>
      </c>
      <c r="S5" s="17">
        <f>KOSPI!H2</f>
        <v>46</v>
      </c>
      <c r="T5" s="17" t="str">
        <f>KOSPI!I2</f>
        <v>N/A</v>
      </c>
      <c r="U5" s="17">
        <f>KOSPI!J2</f>
        <v>0.18</v>
      </c>
      <c r="V5" s="17">
        <f>KOSPI!K2</f>
        <v>1.18</v>
      </c>
      <c r="W5" s="17" t="str">
        <f>KOSPI!L2</f>
        <v>N/A</v>
      </c>
      <c r="X5" s="17">
        <f>KOSPI!M2</f>
        <v>0.42</v>
      </c>
      <c r="Y5" s="17" t="str">
        <f>IFERROR(IF(VLOOKUP(N15, 종목별전자공시!C:C, 2, FALSE)="전자공시", VLOOKUP(N15, 종목별전자공시!C:C, 1, FALSE), "일치 없음"), "결과 없음")</f>
        <v>결과 없음</v>
      </c>
      <c r="Z5" s="58" t="str">
        <f>IF(ISBLANK(KOSPI!C2),"",HYPERLINK(KOSPI!C2, "▶"))</f>
        <v>▶</v>
      </c>
      <c r="AB5" s="30" t="s">
        <v>45</v>
      </c>
      <c r="AC5" s="30"/>
      <c r="AD5" s="30"/>
      <c r="AE5" s="20"/>
      <c r="AF5" s="25" t="str">
        <f>IFERROR(VLOOKUP($AC$4,$N$5:$Y$24,2,0),"")</f>
        <v/>
      </c>
    </row>
    <row r="6" spans="2:32">
      <c r="K6" s="5">
        <v>2</v>
      </c>
      <c r="L6" s="73"/>
      <c r="M6" s="16" t="str">
        <f>IFERROR(RIGHT(KOSPI!C3,6),"")</f>
        <v>000230</v>
      </c>
      <c r="N6" s="17" t="str">
        <f>IFERROR(KOSPI!B3,"")</f>
        <v>일동홀딩스</v>
      </c>
      <c r="O6" s="59">
        <f>IFERROR(KOSPI!D3,"")</f>
        <v>7360</v>
      </c>
      <c r="P6" s="61" t="str">
        <f>IFERROR(KOSPI!E3,"")</f>
        <v>△ 690</v>
      </c>
      <c r="Q6" s="62">
        <f>IF(ISBLANK(KOSPI!F3),"",KOSPI!F3)</f>
        <v>0.10340000000000001</v>
      </c>
      <c r="R6" s="17">
        <f>KOSPI!G3</f>
        <v>864598</v>
      </c>
      <c r="S6" s="17">
        <f>KOSPI!H3</f>
        <v>849</v>
      </c>
      <c r="T6" s="17">
        <f>KOSPI!I3</f>
        <v>-796</v>
      </c>
      <c r="U6" s="17">
        <f>KOSPI!J3</f>
        <v>1.08</v>
      </c>
      <c r="V6" s="17">
        <f>KOSPI!K3</f>
        <v>-3.55</v>
      </c>
      <c r="W6" s="17">
        <f>KOSPI!L3</f>
        <v>-234.71</v>
      </c>
      <c r="X6" s="17">
        <f>KOSPI!M3</f>
        <v>1.4</v>
      </c>
      <c r="Y6" s="17" t="str">
        <f>IFERROR(IF(VLOOKUP(N16, 종목별전자공시!C:C, 2, FALSE)="전자공시", VLOOKUP(N16, 종목별전자공시!C:C, 1, FALSE), "일치 없음"), "결과 없음")</f>
        <v>결과 없음</v>
      </c>
      <c r="Z6" s="58" t="str">
        <f>IF(ISBLANK(KOSPI!C3),"",HYPERLINK(KOSPI!C3, "▶"))</f>
        <v>▶</v>
      </c>
      <c r="AB6" s="30" t="s">
        <v>20</v>
      </c>
      <c r="AC6" s="30"/>
      <c r="AD6" s="30"/>
      <c r="AE6" s="21"/>
      <c r="AF6" s="22" t="str">
        <f>IFERROR(VLOOKUP($AC$4,$N$5:$Y$24,3,0),"")</f>
        <v/>
      </c>
    </row>
    <row r="7" spans="2:32">
      <c r="K7" s="5">
        <v>3</v>
      </c>
      <c r="L7" s="73"/>
      <c r="M7" s="16" t="str">
        <f>IFERROR(RIGHT(KOSPI!C4,6),"")</f>
        <v>077500</v>
      </c>
      <c r="N7" s="17" t="str">
        <f>IFERROR(KOSPI!B4,"")</f>
        <v>유니퀘스트</v>
      </c>
      <c r="O7" s="59">
        <f>IFERROR(KOSPI!D4,"")</f>
        <v>5220</v>
      </c>
      <c r="P7" s="61" t="str">
        <f>IFERROR(KOSPI!E4,"")</f>
        <v>△ 460</v>
      </c>
      <c r="Q7" s="62">
        <f>IF(ISBLANK(KOSPI!F4),"",KOSPI!F4)</f>
        <v>9.6600000000000005E-2</v>
      </c>
      <c r="R7" s="17">
        <f>KOSPI!G4</f>
        <v>414468</v>
      </c>
      <c r="S7" s="17">
        <f>KOSPI!H4</f>
        <v>1128</v>
      </c>
      <c r="T7" s="17">
        <f>KOSPI!I4</f>
        <v>340</v>
      </c>
      <c r="U7" s="17">
        <f>KOSPI!J4</f>
        <v>55.96</v>
      </c>
      <c r="V7" s="17">
        <f>KOSPI!K4</f>
        <v>9.02</v>
      </c>
      <c r="W7" s="17">
        <f>KOSPI!L4</f>
        <v>6.91</v>
      </c>
      <c r="X7" s="17">
        <f>KOSPI!M4</f>
        <v>0.49</v>
      </c>
      <c r="Y7" s="17" t="str">
        <f>IFERROR(IF(VLOOKUP(N17, 종목별전자공시!C:C, 2, FALSE)="전자공시", VLOOKUP(N17, 종목별전자공시!C:C, 1, FALSE), "일치 없음"), "결과 없음")</f>
        <v>결과 없음</v>
      </c>
      <c r="Z7" s="58" t="str">
        <f>IF(ISBLANK(KOSPI!C4),"",HYPERLINK(KOSPI!C4, "▶"))</f>
        <v>▶</v>
      </c>
      <c r="AB7" s="30" t="s">
        <v>21</v>
      </c>
      <c r="AC7" s="30"/>
      <c r="AD7" s="30"/>
      <c r="AE7" s="21"/>
      <c r="AF7" s="24" t="str">
        <f>IFERROR(VLOOKUP($AC$4,$N$5:$Y$24,4,0),"")</f>
        <v/>
      </c>
    </row>
    <row r="8" spans="2:32" ht="17.25" thickBot="1">
      <c r="K8" s="5">
        <v>4</v>
      </c>
      <c r="L8" s="73"/>
      <c r="M8" s="16" t="str">
        <f>IFERROR(RIGHT(KOSPI!C5,6),"")</f>
        <v>072130</v>
      </c>
      <c r="N8" s="17" t="str">
        <f>IFERROR(KOSPI!B5,"")</f>
        <v>유엔젤</v>
      </c>
      <c r="O8" s="59">
        <f>IFERROR(KOSPI!D5,"")</f>
        <v>6800</v>
      </c>
      <c r="P8" s="61" t="str">
        <f>IFERROR(KOSPI!E5,"")</f>
        <v>△ 570</v>
      </c>
      <c r="Q8" s="62">
        <f>IF(ISBLANK(KOSPI!F5),"",KOSPI!F5)</f>
        <v>9.1499999999999998E-2</v>
      </c>
      <c r="R8" s="17">
        <f>KOSPI!G5</f>
        <v>895410</v>
      </c>
      <c r="S8" s="17">
        <f>KOSPI!H5</f>
        <v>897</v>
      </c>
      <c r="T8" s="17">
        <f>KOSPI!I5</f>
        <v>-18</v>
      </c>
      <c r="U8" s="17">
        <f>KOSPI!J5</f>
        <v>4.6399999999999997</v>
      </c>
      <c r="V8" s="17">
        <f>KOSPI!K5</f>
        <v>25.37</v>
      </c>
      <c r="W8" s="17">
        <f>KOSPI!L5</f>
        <v>2.65</v>
      </c>
      <c r="X8" s="17">
        <f>KOSPI!M5</f>
        <v>1.44</v>
      </c>
      <c r="Y8" s="17" t="str">
        <f>IFERROR(IF(VLOOKUP(N18, 종목별전자공시!C:C, 2, FALSE)="전자공시", VLOOKUP(N18, 종목별전자공시!C:C, 1, FALSE), "일치 없음"), "결과 없음")</f>
        <v>결과 없음</v>
      </c>
      <c r="Z8" s="58" t="str">
        <f>IF(ISBLANK(KOSPI!C5),"",HYPERLINK(KOSPI!C5, "▶"))</f>
        <v>▶</v>
      </c>
      <c r="AB8" s="30" t="s">
        <v>22</v>
      </c>
      <c r="AC8" s="30"/>
      <c r="AD8" s="30"/>
      <c r="AE8" s="21"/>
      <c r="AF8" s="25" t="str">
        <f>IFERROR(VLOOKUP($AC$4,$N$5:$Y$24,5,0),"")</f>
        <v/>
      </c>
    </row>
    <row r="9" spans="2:32" ht="17.25" thickBot="1">
      <c r="B9" s="69" t="s">
        <v>9</v>
      </c>
      <c r="C9" s="69"/>
      <c r="E9" s="69" t="s">
        <v>10</v>
      </c>
      <c r="F9" s="69"/>
      <c r="H9" s="69" t="s">
        <v>11</v>
      </c>
      <c r="I9" s="69"/>
      <c r="K9" s="5">
        <v>5</v>
      </c>
      <c r="L9" s="73"/>
      <c r="M9" s="16" t="str">
        <f>IFERROR(RIGHT(KOSPI!C6,6),"")</f>
        <v>035510</v>
      </c>
      <c r="N9" s="17" t="str">
        <f>IFERROR(KOSPI!B6,"")</f>
        <v>신세계 I&amp;C</v>
      </c>
      <c r="O9" s="59">
        <f>IFERROR(KOSPI!D6,"")</f>
        <v>15310</v>
      </c>
      <c r="P9" s="61" t="str">
        <f>IFERROR(KOSPI!E6,"")</f>
        <v>△ 1,270</v>
      </c>
      <c r="Q9" s="62">
        <f>IF(ISBLANK(KOSPI!F6),"",KOSPI!F6)</f>
        <v>9.0499999999999997E-2</v>
      </c>
      <c r="R9" s="17">
        <f>KOSPI!G6</f>
        <v>32448419</v>
      </c>
      <c r="S9" s="17">
        <f>KOSPI!H6</f>
        <v>2338</v>
      </c>
      <c r="T9" s="17">
        <f>KOSPI!I6</f>
        <v>400</v>
      </c>
      <c r="U9" s="17">
        <f>KOSPI!J6</f>
        <v>2.0299999999999998</v>
      </c>
      <c r="V9" s="17">
        <f>KOSPI!K6</f>
        <v>9.3699999999999992</v>
      </c>
      <c r="W9" s="17">
        <f>KOSPI!L6</f>
        <v>8.19</v>
      </c>
      <c r="X9" s="17">
        <f>KOSPI!M6</f>
        <v>0.5</v>
      </c>
      <c r="Y9" s="17" t="str">
        <f>IFERROR(IF(VLOOKUP(N19, 종목별전자공시!C:C, 2, FALSE)="전자공시", VLOOKUP(N19, 종목별전자공시!C:C, 1, FALSE), "일치 없음"), "결과 없음")</f>
        <v>결과 없음</v>
      </c>
      <c r="Z9" s="58" t="str">
        <f>IF(ISBLANK(KOSPI!C6),"",HYPERLINK(KOSPI!C6, "▶"))</f>
        <v>▶</v>
      </c>
      <c r="AB9" s="30" t="s">
        <v>46</v>
      </c>
      <c r="AC9" s="30"/>
      <c r="AD9" s="30"/>
      <c r="AF9" s="25" t="str">
        <f>IFERROR(VLOOKUP($AC$4,$N$5:$Y$24,6,0),"")</f>
        <v/>
      </c>
    </row>
    <row r="10" spans="2:32">
      <c r="B10" s="3"/>
      <c r="C10" s="6"/>
      <c r="E10" s="7"/>
      <c r="F10" s="11"/>
      <c r="K10" s="5">
        <v>6</v>
      </c>
      <c r="L10" s="73"/>
      <c r="M10" s="16" t="str">
        <f>IFERROR(RIGHT(KOSPI!C7,6),"")</f>
        <v>012200</v>
      </c>
      <c r="N10" s="17" t="str">
        <f>IFERROR(KOSPI!B7,"")</f>
        <v>계양전기</v>
      </c>
      <c r="O10" s="59">
        <f>IFERROR(KOSPI!D7,"")</f>
        <v>1535</v>
      </c>
      <c r="P10" s="61" t="str">
        <f>IFERROR(KOSPI!E7,"")</f>
        <v>△ 106</v>
      </c>
      <c r="Q10" s="62">
        <f>IF(ISBLANK(KOSPI!F7),"",KOSPI!F7)</f>
        <v>7.4200000000000002E-2</v>
      </c>
      <c r="R10" s="17">
        <f>KOSPI!G7</f>
        <v>7136196</v>
      </c>
      <c r="S10" s="17">
        <f>KOSPI!H7</f>
        <v>418</v>
      </c>
      <c r="T10" s="17">
        <f>KOSPI!I7</f>
        <v>-39</v>
      </c>
      <c r="U10" s="17">
        <f>KOSPI!J7</f>
        <v>1.54</v>
      </c>
      <c r="V10" s="17">
        <f>KOSPI!K7</f>
        <v>-3.97</v>
      </c>
      <c r="W10" s="17">
        <f>KOSPI!L7</f>
        <v>-1.02</v>
      </c>
      <c r="X10" s="17">
        <f>KOSPI!M7</f>
        <v>0.39</v>
      </c>
      <c r="Y10" s="17" t="str">
        <f>IFERROR(IF(VLOOKUP(N20, 종목별전자공시!C:C, 2, FALSE)="전자공시", VLOOKUP(N20, 종목별전자공시!C:C, 1, FALSE), "일치 없음"), "결과 없음")</f>
        <v>결과 없음</v>
      </c>
      <c r="Z10" s="58" t="str">
        <f>IF(ISBLANK(KOSPI!C7),"",HYPERLINK(KOSPI!C7, "▶"))</f>
        <v>▶</v>
      </c>
      <c r="AB10" s="30" t="s">
        <v>49</v>
      </c>
      <c r="AC10" s="30"/>
      <c r="AD10" s="30"/>
      <c r="AF10" s="23" t="str">
        <f>IFERROR(VLOOKUP($AC$4,$N$5:$Y$24,7,0),"")</f>
        <v/>
      </c>
    </row>
    <row r="11" spans="2:32" ht="17.45" customHeight="1">
      <c r="K11" s="5">
        <v>7</v>
      </c>
      <c r="L11" s="73"/>
      <c r="M11" s="16" t="str">
        <f>IFERROR(RIGHT(KOSPI!C8,6),"")</f>
        <v>278470</v>
      </c>
      <c r="N11" s="17" t="str">
        <f>IFERROR(KOSPI!B8,"")</f>
        <v>에이피알</v>
      </c>
      <c r="O11" s="59">
        <f>IFERROR(KOSPI!D8,"")</f>
        <v>50900</v>
      </c>
      <c r="P11" s="61" t="str">
        <f>IFERROR(KOSPI!E8,"")</f>
        <v>△ 2,750</v>
      </c>
      <c r="Q11" s="62">
        <f>IF(ISBLANK(KOSPI!F8),"",KOSPI!F8)</f>
        <v>5.7099999999999998E-2</v>
      </c>
      <c r="R11" s="17">
        <f>KOSPI!G8</f>
        <v>517870</v>
      </c>
      <c r="S11" s="17">
        <f>KOSPI!H8</f>
        <v>19406</v>
      </c>
      <c r="T11" s="17">
        <f>KOSPI!I8</f>
        <v>1042</v>
      </c>
      <c r="U11" s="17">
        <f>KOSPI!J8</f>
        <v>13.43</v>
      </c>
      <c r="V11" s="17">
        <f>KOSPI!K8</f>
        <v>21.57</v>
      </c>
      <c r="W11" s="17">
        <f>KOSPI!L8</f>
        <v>54.88</v>
      </c>
      <c r="X11" s="17">
        <f>KOSPI!M8</f>
        <v>6.73</v>
      </c>
      <c r="Y11" s="17" t="str">
        <f>IFERROR(IF(VLOOKUP(N21, 종목별전자공시!C:C, 2, FALSE)="전자공시", VLOOKUP(N21, 종목별전자공시!C:C, 1, FALSE), "일치 없음"), "결과 없음")</f>
        <v>결과 없음</v>
      </c>
      <c r="Z11" s="58" t="str">
        <f>IF(ISBLANK(KOSPI!C8),"",HYPERLINK(KOSPI!C8, "▶"))</f>
        <v>▶</v>
      </c>
      <c r="AB11" s="30" t="s">
        <v>52</v>
      </c>
      <c r="AC11" s="30"/>
      <c r="AD11" s="30"/>
      <c r="AF11" s="23" t="str">
        <f>IFERROR(VLOOKUP($AC$4,$N$5:$Y$24,8,0),"")</f>
        <v/>
      </c>
    </row>
    <row r="12" spans="2:32">
      <c r="K12" s="5">
        <v>8</v>
      </c>
      <c r="L12" s="73"/>
      <c r="M12" s="16" t="str">
        <f>IFERROR(RIGHT(KOSPI!C9,6),"")</f>
        <v>004105</v>
      </c>
      <c r="N12" s="17" t="str">
        <f>IFERROR(KOSPI!B9,"")</f>
        <v>태양금속우</v>
      </c>
      <c r="O12" s="59">
        <f>IFERROR(KOSPI!D9,"")</f>
        <v>3900</v>
      </c>
      <c r="P12" s="61" t="str">
        <f>IFERROR(KOSPI!E9,"")</f>
        <v>△ 210</v>
      </c>
      <c r="Q12" s="62">
        <f>IF(ISBLANK(KOSPI!F9),"",KOSPI!F9)</f>
        <v>5.6899999999999999E-2</v>
      </c>
      <c r="R12" s="17">
        <f>KOSPI!G9</f>
        <v>35038</v>
      </c>
      <c r="S12" s="17">
        <f>KOSPI!H9</f>
        <v>129</v>
      </c>
      <c r="T12" s="17" t="str">
        <f>KOSPI!I9</f>
        <v>N/A</v>
      </c>
      <c r="U12" s="17">
        <f>KOSPI!J9</f>
        <v>0.41</v>
      </c>
      <c r="V12" s="17">
        <f>KOSPI!K9</f>
        <v>-33.619999999999997</v>
      </c>
      <c r="W12" s="17" t="str">
        <f>KOSPI!L9</f>
        <v>N/A</v>
      </c>
      <c r="X12" s="17">
        <f>KOSPI!M9</f>
        <v>1.39</v>
      </c>
      <c r="Y12" s="17" t="str">
        <f>IFERROR(IF(VLOOKUP(N22, 종목별전자공시!C:C, 2, FALSE)="전자공시", VLOOKUP(N22, 종목별전자공시!C:C, 1, FALSE), "일치 없음"), "결과 없음")</f>
        <v>결과 없음</v>
      </c>
      <c r="Z12" s="58" t="str">
        <f>IF(ISBLANK(KOSPI!C9),"",HYPERLINK(KOSPI!C9, "▶"))</f>
        <v>▶</v>
      </c>
      <c r="AB12" s="30" t="s">
        <v>50</v>
      </c>
      <c r="AC12" s="30"/>
      <c r="AD12" s="30"/>
      <c r="AF12" s="23" t="str">
        <f>IFERROR(VLOOKUP($AC$4,$N$5:$Y$24,9,0),"")</f>
        <v/>
      </c>
    </row>
    <row r="13" spans="2:32">
      <c r="K13" s="5">
        <v>9</v>
      </c>
      <c r="L13" s="73"/>
      <c r="M13" s="16" t="str">
        <f>IFERROR(RIGHT(KOSPI!C10,6),"")</f>
        <v>023350</v>
      </c>
      <c r="N13" s="17" t="str">
        <f>IFERROR(KOSPI!B10,"")</f>
        <v>한국종합기술</v>
      </c>
      <c r="O13" s="59">
        <f>IFERROR(KOSPI!D10,"")</f>
        <v>5970</v>
      </c>
      <c r="P13" s="61" t="str">
        <f>IFERROR(KOSPI!E10,"")</f>
        <v>△ 310</v>
      </c>
      <c r="Q13" s="62">
        <f>IF(ISBLANK(KOSPI!F10),"",KOSPI!F10)</f>
        <v>5.4800000000000001E-2</v>
      </c>
      <c r="R13" s="17">
        <f>KOSPI!G10</f>
        <v>2671668</v>
      </c>
      <c r="S13" s="17">
        <f>KOSPI!H10</f>
        <v>654</v>
      </c>
      <c r="T13" s="17">
        <f>KOSPI!I10</f>
        <v>40</v>
      </c>
      <c r="U13" s="17">
        <f>KOSPI!J10</f>
        <v>0.69</v>
      </c>
      <c r="V13" s="17">
        <f>KOSPI!K10</f>
        <v>5.65</v>
      </c>
      <c r="W13" s="17">
        <f>KOSPI!L10</f>
        <v>8.74</v>
      </c>
      <c r="X13" s="17">
        <f>KOSPI!M10</f>
        <v>0.4</v>
      </c>
      <c r="Y13" s="17" t="str">
        <f>IFERROR(IF(VLOOKUP(N23, 종목별전자공시!C:C, 2, FALSE)="전자공시", VLOOKUP(N23, 종목별전자공시!C:C, 1, FALSE), "일치 없음"), "결과 없음")</f>
        <v>결과 없음</v>
      </c>
      <c r="Z13" s="58" t="str">
        <f>IF(ISBLANK(KOSPI!C10),"",HYPERLINK(KOSPI!C10, "▶"))</f>
        <v>▶</v>
      </c>
      <c r="AB13" s="30" t="s">
        <v>51</v>
      </c>
      <c r="AC13" s="30"/>
      <c r="AD13" s="30"/>
      <c r="AF13" s="23" t="str">
        <f>IFERROR(VLOOKUP($AC$4,$N$5:$Y$24,10,0),"")</f>
        <v/>
      </c>
    </row>
    <row r="14" spans="2:32" ht="17.25" thickBot="1">
      <c r="K14" s="5">
        <v>10</v>
      </c>
      <c r="L14" s="74"/>
      <c r="M14" s="16" t="str">
        <f>IFERROR(RIGHT(KOSPI!C11,6),"")</f>
        <v>007660</v>
      </c>
      <c r="N14" s="17" t="str">
        <f>IFERROR(KOSPI!B11,"")</f>
        <v>이수페타시스</v>
      </c>
      <c r="O14" s="59">
        <f>IFERROR(KOSPI!D11,"")</f>
        <v>27700</v>
      </c>
      <c r="P14" s="61" t="str">
        <f>IFERROR(KOSPI!E11,"")</f>
        <v>△ 1,350</v>
      </c>
      <c r="Q14" s="62">
        <f>IF(ISBLANK(KOSPI!F11),"",KOSPI!F11)</f>
        <v>5.1200000000000002E-2</v>
      </c>
      <c r="R14" s="17">
        <f>KOSPI!G11</f>
        <v>8072146</v>
      </c>
      <c r="S14" s="17">
        <f>KOSPI!H11</f>
        <v>17519</v>
      </c>
      <c r="T14" s="17">
        <f>KOSPI!I11</f>
        <v>622</v>
      </c>
      <c r="U14" s="17">
        <f>KOSPI!J11</f>
        <v>12.82</v>
      </c>
      <c r="V14" s="17">
        <f>KOSPI!K11</f>
        <v>28.09</v>
      </c>
      <c r="W14" s="17">
        <f>KOSPI!L11</f>
        <v>19.510000000000002</v>
      </c>
      <c r="X14" s="17">
        <f>KOSPI!M11</f>
        <v>5.64</v>
      </c>
      <c r="Y14" s="17" t="str">
        <f>IFERROR(IF(VLOOKUP(N24, 종목별전자공시!C:C, 2, FALSE)="전자공시", VLOOKUP(N24, 종목별전자공시!C:C, 1, FALSE), "일치 없음"), "결과 없음")</f>
        <v>결과 없음</v>
      </c>
      <c r="Z14" s="58" t="str">
        <f>IF(ISBLANK(KOSPI!C11),"",HYPERLINK(KOSPI!C11, "▶"))</f>
        <v>▶</v>
      </c>
      <c r="AB14" s="30" t="s">
        <v>53</v>
      </c>
      <c r="AC14" s="30"/>
      <c r="AD14" s="30"/>
      <c r="AF14" s="23" t="str">
        <f>IFERROR(VLOOKUP($AC$4,$N$5:$Y$24,11,0),"")</f>
        <v/>
      </c>
    </row>
    <row r="15" spans="2:32" ht="17.25" thickBot="1">
      <c r="B15" s="69" t="s">
        <v>12</v>
      </c>
      <c r="C15" s="69"/>
      <c r="E15" s="69" t="s">
        <v>13</v>
      </c>
      <c r="F15" s="69"/>
      <c r="H15" s="69" t="s">
        <v>14</v>
      </c>
      <c r="I15" s="69"/>
      <c r="K15" s="16">
        <v>1</v>
      </c>
      <c r="L15" s="72" t="s">
        <v>3</v>
      </c>
      <c r="M15" s="5" t="str">
        <f>IFERROR(RIGHT(KOSDAQ!C2,6),"")</f>
        <v>106240</v>
      </c>
      <c r="N15" s="17" t="str">
        <f>IFERROR(KOSDAQ!B2,"")</f>
        <v>파인테크닉스</v>
      </c>
      <c r="O15" s="59">
        <f>IFERROR(KOSDAQ!D2,"")</f>
        <v>1118</v>
      </c>
      <c r="P15" s="61" t="str">
        <f>IFERROR(KOSDAQ!E2,"")</f>
        <v>▲ 258</v>
      </c>
      <c r="Q15" s="62">
        <f>IF(ISBLANK(KOSDAQ!F2),"",KOSDAQ!F2)</f>
        <v>0.3</v>
      </c>
      <c r="R15" s="17">
        <f>KOSDAQ!G7</f>
        <v>3545992</v>
      </c>
      <c r="S15" s="17">
        <f>KOSDAQ!H7</f>
        <v>1914</v>
      </c>
      <c r="T15" s="17">
        <f>KOSDAQ!I7</f>
        <v>-54</v>
      </c>
      <c r="U15" s="17">
        <f>KOSDAQ!J7</f>
        <v>1.84</v>
      </c>
      <c r="V15" s="17">
        <f>KOSDAQ!K7</f>
        <v>-38.1</v>
      </c>
      <c r="W15" s="17">
        <f>KOSDAQ!L7</f>
        <v>-33.69</v>
      </c>
      <c r="X15" s="17">
        <f>KOSDAQ!M7</f>
        <v>10</v>
      </c>
      <c r="Y15" s="17" t="str">
        <f>IFERROR(IF(VLOOKUP(N25, 종목별전자공시!C:C, 2, FALSE)="전자공시", VLOOKUP(N25, 종목별전자공시!C:C, 1, FALSE), "일치 없음"), "결과 없음")</f>
        <v>결과 없음</v>
      </c>
      <c r="Z15" s="58" t="str">
        <f>IF(ISBLANK(KOSDAQ!C2),"",HYPERLINK(KOSDAQ!C2, "▶"))</f>
        <v>▶</v>
      </c>
      <c r="AB15" s="76"/>
      <c r="AC15" s="76"/>
      <c r="AD15" s="76"/>
      <c r="AF15" s="23"/>
    </row>
    <row r="16" spans="2:32" ht="17.25" thickBot="1">
      <c r="K16" s="5">
        <v>2</v>
      </c>
      <c r="L16" s="73"/>
      <c r="M16" s="5" t="str">
        <f>IFERROR(RIGHT(KOSDAQ!C3,6),"")</f>
        <v>187660</v>
      </c>
      <c r="N16" s="17" t="str">
        <f>IFERROR(KOSDAQ!B3,"")</f>
        <v>현대ADM</v>
      </c>
      <c r="O16" s="59">
        <f>IFERROR(KOSDAQ!D3,"")</f>
        <v>1716</v>
      </c>
      <c r="P16" s="61" t="str">
        <f>IFERROR(KOSDAQ!E3,"")</f>
        <v>▲ 396</v>
      </c>
      <c r="Q16" s="62">
        <f>IF(ISBLANK(KOSDAQ!F3),"",KOSDAQ!F3)</f>
        <v>0.3</v>
      </c>
      <c r="R16" s="17">
        <f>KOSDAQ!G8</f>
        <v>7127189</v>
      </c>
      <c r="S16" s="17">
        <f>KOSDAQ!H8</f>
        <v>2589</v>
      </c>
      <c r="T16" s="17">
        <f>KOSDAQ!I8</f>
        <v>0</v>
      </c>
      <c r="U16" s="17">
        <f>KOSDAQ!J8</f>
        <v>0.53</v>
      </c>
      <c r="V16" s="17">
        <f>KOSDAQ!K8</f>
        <v>-36.65</v>
      </c>
      <c r="W16" s="17">
        <f>KOSDAQ!L8</f>
        <v>-2.88</v>
      </c>
      <c r="X16" s="17">
        <f>KOSDAQ!M8</f>
        <v>5.25</v>
      </c>
      <c r="Y16" s="17" t="str">
        <f>IFERROR(IF(VLOOKUP(N26, 종목별전자공시!C:C, 2, FALSE)="전자공시", VLOOKUP(N26, 종목별전자공시!C:C, 1, FALSE), "일치 없음"), "결과 없음")</f>
        <v>결과 없음</v>
      </c>
      <c r="Z16" s="58" t="str">
        <f>IF(ISBLANK(KOSDAQ!C3),"",HYPERLINK(KOSDAQ!C3, "▶"))</f>
        <v>▶</v>
      </c>
      <c r="AB16" s="71" t="s">
        <v>79</v>
      </c>
      <c r="AC16" s="71"/>
      <c r="AD16" s="9"/>
      <c r="AE16" s="71" t="s">
        <v>35</v>
      </c>
      <c r="AF16" s="71"/>
    </row>
    <row r="17" spans="1:33" ht="17.25" thickBot="1">
      <c r="K17" s="5">
        <v>3</v>
      </c>
      <c r="L17" s="73"/>
      <c r="M17" s="5" t="str">
        <f>IFERROR(RIGHT(KOSDAQ!C4,6),"")</f>
        <v>303030</v>
      </c>
      <c r="N17" s="17" t="str">
        <f>IFERROR(KOSDAQ!B4,"")</f>
        <v>지니틱스</v>
      </c>
      <c r="O17" s="59">
        <f>IFERROR(KOSDAQ!D4,"")</f>
        <v>1133</v>
      </c>
      <c r="P17" s="61" t="str">
        <f>IFERROR(KOSDAQ!E4,"")</f>
        <v>▲ 261</v>
      </c>
      <c r="Q17" s="62">
        <f>IF(ISBLANK(KOSDAQ!F4),"",KOSDAQ!F4)</f>
        <v>0.29930000000000001</v>
      </c>
      <c r="R17" s="17">
        <f>KOSDAQ!G9</f>
        <v>11123357</v>
      </c>
      <c r="S17" s="17">
        <f>KOSDAQ!H9</f>
        <v>666</v>
      </c>
      <c r="T17" s="17">
        <f>KOSDAQ!I9</f>
        <v>49</v>
      </c>
      <c r="U17" s="17">
        <f>KOSDAQ!J9</f>
        <v>0.5</v>
      </c>
      <c r="V17" s="17">
        <f>KOSDAQ!K9</f>
        <v>16.57</v>
      </c>
      <c r="W17" s="17" t="str">
        <f>KOSDAQ!L9</f>
        <v>N/A</v>
      </c>
      <c r="X17" s="17">
        <f>KOSDAQ!M9</f>
        <v>0.66</v>
      </c>
      <c r="Y17" s="17" t="str">
        <f>IFERROR(IF(VLOOKUP(N27, 종목별전자공시!C:C, 2, FALSE)="전자공시", VLOOKUP(N27, 종목별전자공시!C:C, 1, FALSE), "일치 없음"), "결과 없음")</f>
        <v>결과 없음</v>
      </c>
      <c r="Z17" s="58" t="str">
        <f>IF(ISBLANK(KOSDAQ!C4),"",HYPERLINK(KOSDAQ!C4, "▶"))</f>
        <v>▶</v>
      </c>
      <c r="AB17" s="27" t="s">
        <v>6</v>
      </c>
      <c r="AC17" s="27" t="s">
        <v>5</v>
      </c>
      <c r="AD17" s="8"/>
      <c r="AE17" s="27" t="s">
        <v>1</v>
      </c>
      <c r="AF17" s="27" t="s">
        <v>33</v>
      </c>
    </row>
    <row r="18" spans="1:33">
      <c r="K18" s="5">
        <v>4</v>
      </c>
      <c r="L18" s="73"/>
      <c r="M18" s="5" t="str">
        <f>IFERROR(RIGHT(KOSDAQ!C5,6),"")</f>
        <v>466100</v>
      </c>
      <c r="N18" s="17" t="str">
        <f>IFERROR(KOSDAQ!B5,"")</f>
        <v>클로봇</v>
      </c>
      <c r="O18" s="59">
        <f>IFERROR(KOSDAQ!D5,"")</f>
        <v>7850</v>
      </c>
      <c r="P18" s="61" t="str">
        <f>IFERROR(KOSDAQ!E5,"")</f>
        <v>△ 1,410</v>
      </c>
      <c r="Q18" s="62">
        <f>IF(ISBLANK(KOSDAQ!F5),"",KOSDAQ!F5)</f>
        <v>0.21890000000000001</v>
      </c>
      <c r="R18" s="17">
        <f>KOSDAQ!G10</f>
        <v>626445</v>
      </c>
      <c r="S18" s="17">
        <f>KOSDAQ!H10</f>
        <v>1780</v>
      </c>
      <c r="T18" s="17">
        <f>KOSDAQ!I10</f>
        <v>-51</v>
      </c>
      <c r="U18" s="17">
        <f>KOSDAQ!J10</f>
        <v>3.65</v>
      </c>
      <c r="V18" s="17">
        <f>KOSDAQ!K10</f>
        <v>-123.58</v>
      </c>
      <c r="W18" s="17">
        <f>KOSDAQ!L10</f>
        <v>-2.41</v>
      </c>
      <c r="X18" s="17">
        <f>KOSDAQ!M10</f>
        <v>1.58</v>
      </c>
      <c r="Y18" s="17" t="str">
        <f>IFERROR(IF(VLOOKUP(N28, 종목별전자공시!C:C, 2, FALSE)="전자공시", VLOOKUP(N28, 종목별전자공시!C:C, 1, FALSE), "일치 없음"), "결과 없음")</f>
        <v>결과 없음</v>
      </c>
      <c r="Z18" s="58" t="str">
        <f>IF(ISBLANK(KOSDAQ!C5),"",HYPERLINK(KOSDAQ!C5, "▶"))</f>
        <v>▶</v>
      </c>
      <c r="AC18" s="19" t="str">
        <f>IFERROR(VLOOKUP($AC$4,$N$5:$Y$24,12,0),"")</f>
        <v/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3"/>
      <c r="M19" s="5" t="str">
        <f>IFERROR(RIGHT(KOSDAQ!C6,6),"")</f>
        <v>069140</v>
      </c>
      <c r="N19" s="17" t="str">
        <f>IFERROR(KOSDAQ!B6,"")</f>
        <v>누리플랜</v>
      </c>
      <c r="O19" s="59">
        <f>IFERROR(KOSDAQ!D6,"")</f>
        <v>1574</v>
      </c>
      <c r="P19" s="61" t="str">
        <f>IFERROR(KOSDAQ!E6,"")</f>
        <v>△ 249</v>
      </c>
      <c r="Q19" s="62">
        <f>IF(ISBLANK(KOSDAQ!F6),"",KOSDAQ!F6)</f>
        <v>0.18790000000000001</v>
      </c>
      <c r="R19" s="17">
        <f>KOSDAQ!G11</f>
        <v>1903444</v>
      </c>
      <c r="S19" s="17">
        <f>KOSDAQ!H11</f>
        <v>2804</v>
      </c>
      <c r="T19" s="17">
        <f>KOSDAQ!I11</f>
        <v>-148</v>
      </c>
      <c r="U19" s="17">
        <f>KOSDAQ!J11</f>
        <v>0.06</v>
      </c>
      <c r="V19" s="17">
        <f>KOSDAQ!K11</f>
        <v>-12.83</v>
      </c>
      <c r="W19" s="17">
        <f>KOSDAQ!L11</f>
        <v>-55.36</v>
      </c>
      <c r="X19" s="17">
        <f>KOSDAQ!M11</f>
        <v>23.34</v>
      </c>
      <c r="Y19" s="17" t="str">
        <f>IFERROR(IF(VLOOKUP(N29, 종목별전자공시!C:C, 2, FALSE)="전자공시", VLOOKUP(N29, 종목별전자공시!C:C, 1, FALSE), "일치 없음"), "결과 없음")</f>
        <v>결과 없음</v>
      </c>
      <c r="Z19" s="58" t="str">
        <f>IF(ISBLANK(KOSDAQ!C6),"",HYPERLINK(KOSDAQ!C6, "▶"))</f>
        <v>▶</v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73"/>
      <c r="M20" s="5" t="str">
        <f>IFERROR(RIGHT(KOSDAQ!C7,6),"")</f>
        <v>424960</v>
      </c>
      <c r="N20" s="17" t="str">
        <f>IFERROR(KOSDAQ!B7,"")</f>
        <v>스마트레이더시스템</v>
      </c>
      <c r="O20" s="59">
        <f>IFERROR(KOSDAQ!D7,"")</f>
        <v>12230</v>
      </c>
      <c r="P20" s="61" t="str">
        <f>IFERROR(KOSDAQ!E7,"")</f>
        <v>△ 1,910</v>
      </c>
      <c r="Q20" s="62">
        <f>IF(ISBLANK(KOSDAQ!F7),"",KOSDAQ!F7)</f>
        <v>0.18509999999999999</v>
      </c>
      <c r="R20" s="17">
        <f>KOSDAQ!G12</f>
        <v>648692</v>
      </c>
      <c r="S20" s="17">
        <f>KOSDAQ!H12</f>
        <v>4397</v>
      </c>
      <c r="T20" s="17">
        <f>KOSDAQ!I12</f>
        <v>-197</v>
      </c>
      <c r="U20" s="17">
        <f>KOSDAQ!J12</f>
        <v>5.48</v>
      </c>
      <c r="V20" s="17">
        <f>KOSDAQ!K12</f>
        <v>-14.16</v>
      </c>
      <c r="W20" s="17">
        <f>KOSDAQ!L12</f>
        <v>-91.71</v>
      </c>
      <c r="X20" s="17">
        <f>KOSDAQ!M12</f>
        <v>85.2</v>
      </c>
      <c r="Y20" s="17" t="str">
        <f>IFERROR(IF(VLOOKUP(N30, 종목별전자공시!C:C, 2, FALSE)="전자공시", VLOOKUP(N30, 종목별전자공시!C:C, 1, FALSE), "일치 없음"), "결과 없음")</f>
        <v>결과 없음</v>
      </c>
      <c r="Z20" s="58" t="str">
        <f>IF(ISBLANK(KOSDAQ!C7),"",HYPERLINK(KOSDAQ!C7, "▶"))</f>
        <v>▶</v>
      </c>
      <c r="AE20" s="1" t="s">
        <v>37</v>
      </c>
      <c r="AF20" s="2">
        <f>COUNTA(종목분석!B4:B253)</f>
        <v>0</v>
      </c>
    </row>
    <row r="21" spans="1:33" ht="17.25" thickBot="1">
      <c r="B21" s="69" t="s">
        <v>15</v>
      </c>
      <c r="C21" s="69"/>
      <c r="E21" s="69" t="s">
        <v>16</v>
      </c>
      <c r="F21" s="69"/>
      <c r="H21" s="69" t="s">
        <v>17</v>
      </c>
      <c r="I21" s="69"/>
      <c r="K21" s="5">
        <v>7</v>
      </c>
      <c r="L21" s="73"/>
      <c r="M21" s="5" t="str">
        <f>IFERROR(RIGHT(KOSDAQ!C8,6),"")</f>
        <v>206560</v>
      </c>
      <c r="N21" s="17" t="str">
        <f>IFERROR(KOSDAQ!B8,"")</f>
        <v>덱스터</v>
      </c>
      <c r="O21" s="59">
        <f>IFERROR(KOSDAQ!D8,"")</f>
        <v>10190</v>
      </c>
      <c r="P21" s="61" t="str">
        <f>IFERROR(KOSDAQ!E8,"")</f>
        <v>△ 1,530</v>
      </c>
      <c r="Q21" s="62">
        <f>IF(ISBLANK(KOSDAQ!F8),"",KOSDAQ!F8)</f>
        <v>0.1767</v>
      </c>
      <c r="R21" s="17">
        <f>KOSDAQ!G13</f>
        <v>3032015</v>
      </c>
      <c r="S21" s="17">
        <f>KOSDAQ!H13</f>
        <v>665</v>
      </c>
      <c r="T21" s="17">
        <f>KOSDAQ!I13</f>
        <v>13</v>
      </c>
      <c r="U21" s="17">
        <f>KOSDAQ!J13</f>
        <v>4.17</v>
      </c>
      <c r="V21" s="17">
        <f>KOSDAQ!K13</f>
        <v>-15.28</v>
      </c>
      <c r="W21" s="17">
        <f>KOSDAQ!L13</f>
        <v>-9.56</v>
      </c>
      <c r="X21" s="17">
        <f>KOSDAQ!M13</f>
        <v>1.56</v>
      </c>
      <c r="Y21" s="17" t="str">
        <f>IFERROR(IF(VLOOKUP(N31, 종목별전자공시!C:C, 2, FALSE)="전자공시", VLOOKUP(N31, 종목별전자공시!C:C, 1, FALSE), "일치 없음"), "결과 없음")</f>
        <v>결과 없음</v>
      </c>
      <c r="Z21" s="58" t="str">
        <f>IF(ISBLANK(KOSDAQ!C8),"",HYPERLINK(KOSDAQ!C8, "▶"))</f>
        <v>▶</v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73"/>
      <c r="M22" s="5" t="str">
        <f>IFERROR(RIGHT(KOSDAQ!C9,6),"")</f>
        <v>100590</v>
      </c>
      <c r="N22" s="17" t="str">
        <f>IFERROR(KOSDAQ!B9,"")</f>
        <v>머큐리</v>
      </c>
      <c r="O22" s="59">
        <f>IFERROR(KOSDAQ!D9,"")</f>
        <v>4210</v>
      </c>
      <c r="P22" s="61" t="str">
        <f>IFERROR(KOSDAQ!E9,"")</f>
        <v>△ 610</v>
      </c>
      <c r="Q22" s="62">
        <f>IF(ISBLANK(KOSDAQ!F9),"",KOSDAQ!F9)</f>
        <v>0.1694</v>
      </c>
      <c r="R22" s="17">
        <f>KOSDAQ!G14</f>
        <v>497599</v>
      </c>
      <c r="S22" s="17">
        <f>KOSDAQ!H14</f>
        <v>15052</v>
      </c>
      <c r="T22" s="17">
        <f>KOSDAQ!I14</f>
        <v>-179</v>
      </c>
      <c r="U22" s="17">
        <f>KOSDAQ!J14</f>
        <v>4.78</v>
      </c>
      <c r="V22" s="17">
        <f>KOSDAQ!K14</f>
        <v>-37.22</v>
      </c>
      <c r="W22" s="17">
        <f>KOSDAQ!L14</f>
        <v>-96.66</v>
      </c>
      <c r="X22" s="17">
        <f>KOSDAQ!M14</f>
        <v>19.75</v>
      </c>
      <c r="Y22" s="17" t="str">
        <f>IFERROR(IF(VLOOKUP(N32, 종목별전자공시!C:C, 2, FALSE)="전자공시", VLOOKUP(N32, 종목별전자공시!C:C, 1, FALSE), "일치 없음"), "결과 없음")</f>
        <v>결과 없음</v>
      </c>
      <c r="Z22" s="58" t="str">
        <f>IF(ISBLANK(KOSDAQ!C9),"",HYPERLINK(KOSDAQ!C9, "▶"))</f>
        <v>▶</v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73"/>
      <c r="M23" s="5" t="str">
        <f>IFERROR(RIGHT(KOSDAQ!C10,6),"")</f>
        <v>065660</v>
      </c>
      <c r="N23" s="17" t="str">
        <f>IFERROR(KOSDAQ!B10,"")</f>
        <v>안트로젠</v>
      </c>
      <c r="O23" s="59">
        <f>IFERROR(KOSDAQ!D10,"")</f>
        <v>18290</v>
      </c>
      <c r="P23" s="61" t="str">
        <f>IFERROR(KOSDAQ!E10,"")</f>
        <v>△ 2,590</v>
      </c>
      <c r="Q23" s="62">
        <f>IF(ISBLANK(KOSDAQ!F10),"",KOSDAQ!F10)</f>
        <v>0.16500000000000001</v>
      </c>
      <c r="R23" s="17">
        <f>KOSDAQ!G15</f>
        <v>2659555</v>
      </c>
      <c r="S23" s="17">
        <f>KOSDAQ!H15</f>
        <v>1094</v>
      </c>
      <c r="T23" s="17">
        <f>KOSDAQ!I15</f>
        <v>183</v>
      </c>
      <c r="U23" s="17">
        <f>KOSDAQ!J15</f>
        <v>7.01</v>
      </c>
      <c r="V23" s="17">
        <f>KOSDAQ!K15</f>
        <v>8.4</v>
      </c>
      <c r="W23" s="17">
        <f>KOSDAQ!L15</f>
        <v>21.5</v>
      </c>
      <c r="X23" s="17">
        <f>KOSDAQ!M15</f>
        <v>1.01</v>
      </c>
      <c r="Y23" s="17" t="str">
        <f>IFERROR(IF(VLOOKUP(N33, 종목별전자공시!C:C, 2, FALSE)="전자공시", VLOOKUP(N33, 종목별전자공시!C:C, 1, FALSE), "일치 없음"), "결과 없음")</f>
        <v>결과 없음</v>
      </c>
      <c r="Z23" s="58" t="str">
        <f>IF(ISBLANK(KOSDAQ!C10),"",HYPERLINK(KOSDAQ!C10, "▶"))</f>
        <v>▶</v>
      </c>
      <c r="AE23" s="71" t="s">
        <v>38</v>
      </c>
      <c r="AF23" s="71"/>
    </row>
    <row r="24" spans="1:33">
      <c r="K24" s="5">
        <v>10</v>
      </c>
      <c r="L24" s="74"/>
      <c r="M24" s="5" t="str">
        <f>IFERROR(RIGHT(KOSDAQ!C11,6),"")</f>
        <v>348340</v>
      </c>
      <c r="N24" s="17" t="str">
        <f>IFERROR(KOSDAQ!B11,"")</f>
        <v>뉴로메카</v>
      </c>
      <c r="O24" s="59">
        <f>IFERROR(KOSDAQ!D11,"")</f>
        <v>26450</v>
      </c>
      <c r="P24" s="61" t="str">
        <f>IFERROR(KOSDAQ!E11,"")</f>
        <v>△ 3,650</v>
      </c>
      <c r="Q24" s="62">
        <f>IF(ISBLANK(KOSDAQ!F11),"",KOSDAQ!F11)</f>
        <v>0.16009999999999999</v>
      </c>
      <c r="R24" s="17">
        <f>KOSDAQ!G16</f>
        <v>1859410</v>
      </c>
      <c r="S24" s="17">
        <f>KOSDAQ!H16</f>
        <v>1194</v>
      </c>
      <c r="T24" s="17">
        <f>KOSDAQ!I16</f>
        <v>-162</v>
      </c>
      <c r="U24" s="17">
        <f>KOSDAQ!J16</f>
        <v>0.13</v>
      </c>
      <c r="V24" s="17">
        <f>KOSDAQ!K16</f>
        <v>-11.27</v>
      </c>
      <c r="W24" s="17">
        <f>KOSDAQ!L16</f>
        <v>-40.090000000000003</v>
      </c>
      <c r="X24" s="17">
        <f>KOSDAQ!M16</f>
        <v>5.54</v>
      </c>
      <c r="Y24" s="17" t="str">
        <f>IFERROR(IF(VLOOKUP(N34, 종목별전자공시!C:C, 2, FALSE)="전자공시", VLOOKUP(N34, 종목별전자공시!C:C, 1, FALSE), "일치 없음"), "결과 없음")</f>
        <v>결과 없음</v>
      </c>
      <c r="Z24" s="58" t="str">
        <f>IF(ISBLANK(KOSDAQ!C11),"",HYPERLINK(KOSDAQ!C11, "▶"))</f>
        <v>▶</v>
      </c>
      <c r="AE24" s="77" t="str">
        <f>HYPERLINK("https://www.bok.or.kr/static/jslibrary/pdfjs/viewer.html?file=%2FfileSrc%2Fportal%2F686e75f27bf04f44a8c7c8ad6d32b4bf%2F1%2F65da0166f8334cfe95c57a6e0ea6c4af.pdf","2024년 11월 경제전망보고서(Indigo Book)_FFFFF.pdf")</f>
        <v>2024년 11월 경제전망보고서(Indigo Book)_FFFFF.pdf</v>
      </c>
      <c r="AF24" s="77"/>
    </row>
    <row r="25" spans="1:33">
      <c r="K25" s="2"/>
      <c r="L25" s="2"/>
      <c r="M25" s="2"/>
      <c r="N25" s="19"/>
      <c r="O25" s="19"/>
      <c r="P25" s="28"/>
      <c r="Q25" s="28"/>
      <c r="R25" s="19"/>
      <c r="S25" s="19"/>
      <c r="T25" s="19"/>
      <c r="U25" s="19"/>
      <c r="V25" s="19"/>
      <c r="W25" s="19"/>
      <c r="X25" s="19"/>
      <c r="Y25" s="19"/>
      <c r="Z25" s="29"/>
      <c r="AE25" s="78"/>
      <c r="AF25" s="78"/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9" t="s">
        <v>40</v>
      </c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B27" s="75" t="s">
        <v>82</v>
      </c>
      <c r="AC27" s="71"/>
      <c r="AD27" s="71"/>
      <c r="AE27" s="71"/>
      <c r="AF27" s="71"/>
    </row>
    <row r="28" spans="1:33" ht="17.25" thickBot="1">
      <c r="K28" s="69" t="s">
        <v>7</v>
      </c>
      <c r="L28" s="69"/>
      <c r="M28" s="69" t="s">
        <v>28</v>
      </c>
      <c r="N28" s="69"/>
      <c r="O28" s="69"/>
      <c r="P28" s="69"/>
      <c r="Q28" s="69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47" t="s">
        <v>76</v>
      </c>
      <c r="AF28" s="47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8" t="str">
        <f>IFERROR(주요뉴스!$D2,"")</f>
        <v xml:space="preserve">한국일보 </v>
      </c>
      <c r="L29" s="68"/>
      <c r="M29" s="19" t="str">
        <f>IFERROR(주요뉴스!$A2,"")</f>
        <v>미국 은행들, 연준 상대 소송 제기… "스트레스 테스트 투명성 부족"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4" t="str">
        <f>IF(주요뉴스!$B2="","",HYPERLINK(주요뉴스!$B2,"▶"))</f>
        <v>▶</v>
      </c>
      <c r="AA29" s="19"/>
      <c r="AB29" s="35" t="str">
        <f>IFERROR(종목별뉴스공시!E2,"")</f>
        <v>[특징주] 흥국화재, 치매 신약 치료비 보장 상품에 6%대 급등</v>
      </c>
      <c r="AC29" s="18"/>
      <c r="AD29" s="18"/>
      <c r="AE29" s="18" t="str">
        <f>IF(ISBLANK(종목별뉴스공시!D2),"",HYPERLINK(종목별뉴스공시!D2,"▶"))</f>
        <v>▶</v>
      </c>
      <c r="AF29" s="35" t="str">
        <f>IFERROR(종목별뉴스공시!C2,"")</f>
        <v>흥국화재우</v>
      </c>
    </row>
    <row r="30" spans="1:33">
      <c r="K30" s="68" t="str">
        <f>IFERROR(주요뉴스!$D3,"")</f>
        <v xml:space="preserve">MBN </v>
      </c>
      <c r="L30" s="68"/>
      <c r="M30" s="19" t="str">
        <f>IFERROR(주요뉴스!$A3,"")</f>
        <v>바다 위 특급호텔' 크루즈가 돌아왔다…"매출 30% 늘었어요"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4" t="str">
        <f>IF(주요뉴스!$B3="","",HYPERLINK(주요뉴스!$B3,"▶"))</f>
        <v>▶</v>
      </c>
      <c r="AA30" s="19"/>
      <c r="AB30" s="35" t="str">
        <f>IFERROR(종목별전자공시!E3,"")</f>
        <v xml:space="preserve">분기보고서 (2024.09) </v>
      </c>
      <c r="AC30" s="18"/>
      <c r="AD30" s="18"/>
      <c r="AE30" s="18" t="str">
        <f>IF(ISBLANK(종목별전자공시!D3),"",HYPERLINK(종목별전자공시!D3,"▶"))</f>
        <v>▶</v>
      </c>
      <c r="AF30" s="35" t="str">
        <f>IFERROR(종목별전자공시!C3,"")</f>
        <v>흥국화재우</v>
      </c>
      <c r="AG30" s="19"/>
    </row>
    <row r="31" spans="1:33">
      <c r="K31" s="68" t="str">
        <f>IFERROR(주요뉴스!$D4,"")</f>
        <v xml:space="preserve">MBN </v>
      </c>
      <c r="L31" s="68"/>
      <c r="M31" s="19" t="str">
        <f>IFERROR(주요뉴스!$A4,"")</f>
        <v>중국차 질주에 일본차 급제동…혼다-닛산 합병 '글로벌 3위 넘본다'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4" t="str">
        <f>IF(주요뉴스!$B4="","",HYPERLINK(주요뉴스!$B4,"▶"))</f>
        <v>▶</v>
      </c>
      <c r="AA31" s="19"/>
      <c r="AB31" s="35" t="str">
        <f>IFERROR(종목별전자공시!E4,"")</f>
        <v>주주명부폐쇄기간또는기준일설정</v>
      </c>
      <c r="AC31" s="18"/>
      <c r="AD31" s="18"/>
      <c r="AE31" s="18" t="str">
        <f>IF(ISBLANK(종목별전자공시!D4),"",HYPERLINK(종목별전자공시!D4,"▶"))</f>
        <v>▶</v>
      </c>
      <c r="AF31" s="35" t="str">
        <f>IFERROR(종목별전자공시!C4,"")</f>
        <v>일동홀딩스</v>
      </c>
      <c r="AG31" s="19"/>
    </row>
    <row r="32" spans="1:33">
      <c r="K32" s="68" t="str">
        <f>IFERROR(주요뉴스!$D5,"")</f>
        <v xml:space="preserve">디지털타임스 </v>
      </c>
      <c r="L32" s="68"/>
      <c r="M32" s="19" t="str">
        <f>IFERROR(주요뉴스!$A5,"")</f>
        <v>`밸류업 모범생’으로 거듭나는 키움증권, 고배당 바람 일으킬까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4" t="str">
        <f>IF(주요뉴스!$B5="","",HYPERLINK(주요뉴스!$B5,"▶"))</f>
        <v>▶</v>
      </c>
      <c r="AA32" s="19"/>
      <c r="AB32" s="35" t="str">
        <f>IFERROR(종목별전자공시!E5,"")</f>
        <v xml:space="preserve">분기보고서 (2024.09) </v>
      </c>
      <c r="AC32" s="18"/>
      <c r="AD32" s="18"/>
      <c r="AE32" s="18" t="str">
        <f>IF(ISBLANK(종목별전자공시!D5),"",HYPERLINK(종목별전자공시!D5,"▶"))</f>
        <v>▶</v>
      </c>
      <c r="AF32" s="35" t="str">
        <f>IFERROR(종목별전자공시!C5,"")</f>
        <v>일동홀딩스</v>
      </c>
      <c r="AG32" s="19"/>
    </row>
    <row r="33" spans="1:33">
      <c r="K33" s="68" t="str">
        <f>IFERROR(주요뉴스!$D6,"")</f>
        <v xml:space="preserve">아시아경제 </v>
      </c>
      <c r="L33" s="68"/>
      <c r="M33" s="19" t="str">
        <f>IFERROR(주요뉴스!$A6,"")</f>
        <v>"골칫거리 떠안느니"…美 CEO들, 주식 팔고 줄사퇴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4" t="str">
        <f>IF(주요뉴스!$B6="","",HYPERLINK(주요뉴스!$B6,"▶"))</f>
        <v>▶</v>
      </c>
      <c r="AA33" s="19"/>
      <c r="AB33" s="35" t="str">
        <f>IFERROR(종목별전자공시!E6,"")</f>
        <v>주주명부폐쇄기간또는기준일설정</v>
      </c>
      <c r="AC33" s="18"/>
      <c r="AD33" s="18"/>
      <c r="AE33" s="18" t="str">
        <f>IF(ISBLANK(종목별전자공시!D6),"",HYPERLINK(종목별전자공시!D6,"▶"))</f>
        <v>▶</v>
      </c>
      <c r="AF33" s="35" t="str">
        <f>IFERROR(종목별전자공시!C6,"")</f>
        <v>유니퀘스트</v>
      </c>
      <c r="AG33" s="19"/>
    </row>
    <row r="34" spans="1:33">
      <c r="K34" s="68" t="str">
        <f>IFERROR(주요뉴스!$D7,"")</f>
        <v xml:space="preserve">MBN </v>
      </c>
      <c r="L34" s="68"/>
      <c r="M34" s="19" t="str">
        <f>IFERROR(주요뉴스!$A7,"")</f>
        <v>연말인데 '폐업 속출' 소상공인 비명…추경 대신 은행 지원이 먼저?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4" t="str">
        <f>IF(주요뉴스!$B7="","",HYPERLINK(주요뉴스!$B7,"▶"))</f>
        <v>▶</v>
      </c>
      <c r="AA34" s="19"/>
      <c r="AB34" s="35" t="str">
        <f>IFERROR(종목별전자공시!E7,"")</f>
        <v>금전대여결정</v>
      </c>
      <c r="AC34" s="18"/>
      <c r="AD34" s="18"/>
      <c r="AE34" s="18" t="str">
        <f>IF(ISBLANK(종목별전자공시!D7),"",HYPERLINK(종목별전자공시!D7,"▶"))</f>
        <v>▶</v>
      </c>
      <c r="AF34" s="35" t="str">
        <f>IFERROR(종목별전자공시!C7,"")</f>
        <v>유니퀘스트</v>
      </c>
      <c r="AG34" s="19"/>
    </row>
    <row r="35" spans="1:33">
      <c r="K35" s="68" t="str">
        <f>IFERROR(주요뉴스!$D8,"")</f>
        <v xml:space="preserve">매일경제 </v>
      </c>
      <c r="L35" s="68"/>
      <c r="M35" s="19" t="str">
        <f>IFERROR(주요뉴스!$A8,"")</f>
        <v>“역시 간 큰 서학개미들이네”…2~3배 널뛰는 이 종목, 큰손 됐다는데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4" t="str">
        <f>IF(주요뉴스!$B8="","",HYPERLINK(주요뉴스!$B8,"▶"))</f>
        <v>▶</v>
      </c>
      <c r="AA35" s="19"/>
      <c r="AB35" s="35" t="str">
        <f>IFERROR(종목별전자공시!E8,"")</f>
        <v>주식소각결정</v>
      </c>
      <c r="AC35" s="18"/>
      <c r="AD35" s="18"/>
      <c r="AE35" s="18" t="str">
        <f>IF(ISBLANK(종목별전자공시!D8),"",HYPERLINK(종목별전자공시!D8,"▶"))</f>
        <v>▶</v>
      </c>
      <c r="AF35" s="35" t="str">
        <f>IFERROR(종목별전자공시!C8,"")</f>
        <v>유니퀘스트</v>
      </c>
      <c r="AG35" s="19"/>
    </row>
    <row r="36" spans="1:33">
      <c r="K36" s="68" t="str">
        <f>IFERROR(주요뉴스!$D9,"")</f>
        <v xml:space="preserve">헤럴드경제 </v>
      </c>
      <c r="L36" s="68"/>
      <c r="M36" s="19" t="str">
        <f>IFERROR(주요뉴스!$A9,"")</f>
        <v>연말 보너스 같은 ‘배당금’은 옛말?…배당주 투자 ‘시큰둥’ [투자360]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4" t="str">
        <f>IF(주요뉴스!$B9="","",HYPERLINK(주요뉴스!$B9,"▶"))</f>
        <v>▶</v>
      </c>
      <c r="AA36" s="19"/>
      <c r="AB36" s="35" t="str">
        <f>IFERROR(종목별전자공시!E9,"")</f>
        <v xml:space="preserve">분기보고서 (2024.09) </v>
      </c>
      <c r="AC36" s="18"/>
      <c r="AD36" s="18"/>
      <c r="AE36" s="18" t="str">
        <f>IF(ISBLANK(종목별전자공시!D9),"",HYPERLINK(종목별전자공시!D9,"▶"))</f>
        <v>▶</v>
      </c>
      <c r="AF36" s="35" t="str">
        <f>IFERROR(종목별전자공시!C9,"")</f>
        <v>유니퀘스트</v>
      </c>
      <c r="AG36" s="19"/>
    </row>
    <row r="37" spans="1:33">
      <c r="K37" s="68" t="str">
        <f>IFERROR(주요뉴스!$D10,"")</f>
        <v xml:space="preserve">파이낸셜뉴스 </v>
      </c>
      <c r="L37" s="68"/>
      <c r="M37" s="19" t="str">
        <f>IFERROR(주요뉴스!$A10,"")</f>
        <v>반도체 베팅한 동학개미가 받은 성적표는 -32.48% [2024 증시 결산 (上)]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4" t="str">
        <f>IF(주요뉴스!$B10="","",HYPERLINK(주요뉴스!$B10,"▶"))</f>
        <v>▶</v>
      </c>
      <c r="AA37" s="19"/>
      <c r="AB37" s="35" t="str">
        <f>IFERROR(종목별전자공시!E10,"")</f>
        <v>주식등의대량보유상황보고서(약식)</v>
      </c>
      <c r="AC37" s="18"/>
      <c r="AD37" s="18"/>
      <c r="AE37" s="18" t="str">
        <f>IF(ISBLANK(종목별전자공시!D10),"",HYPERLINK(종목별전자공시!D10,"▶"))</f>
        <v>▶</v>
      </c>
      <c r="AF37" s="35" t="str">
        <f>IFERROR(종목별전자공시!C10,"")</f>
        <v>유니퀘스트</v>
      </c>
      <c r="AG37" s="19"/>
    </row>
    <row r="38" spans="1:33">
      <c r="A38" s="13"/>
      <c r="K38" s="68" t="str">
        <f>IFERROR(주요뉴스!$D11,"")</f>
        <v xml:space="preserve">파이낸셜뉴스 </v>
      </c>
      <c r="L38" s="68"/>
      <c r="M38" s="19" t="str">
        <f>IFERROR(주요뉴스!$A11,"")</f>
        <v>ETF 분할·병합 왜 못하나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4" t="str">
        <f>IF(주요뉴스!$B11="","",HYPERLINK(주요뉴스!$B11,"▶"))</f>
        <v>▶</v>
      </c>
      <c r="AA38" s="19"/>
      <c r="AB38" s="35" t="str">
        <f>IFERROR(종목별전자공시!E11,"")</f>
        <v>주식등의대량보유상황보고서(일반)</v>
      </c>
      <c r="AC38" s="18"/>
      <c r="AD38" s="18"/>
      <c r="AE38" s="18" t="str">
        <f>IF(ISBLANK(종목별전자공시!D11),"",HYPERLINK(종목별전자공시!D11,"▶"))</f>
        <v>▶</v>
      </c>
      <c r="AF38" s="35" t="str">
        <f>IFERROR(종목별전자공시!C11,"")</f>
        <v>유엔젤</v>
      </c>
      <c r="AG38" s="19"/>
    </row>
    <row r="39" spans="1:33">
      <c r="A39" s="14"/>
      <c r="K39" s="68" t="str">
        <f>IFERROR(주요뉴스!$D12,"")</f>
        <v xml:space="preserve">파이낸셜뉴스 </v>
      </c>
      <c r="L39" s="68"/>
      <c r="M39" s="19" t="str">
        <f>IFERROR(주요뉴스!$A12,"")</f>
        <v>연기금의 삼성전기 사랑… "내년 실적 기대"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4" t="str">
        <f>IF(주요뉴스!$B12="","",HYPERLINK(주요뉴스!$B12,"▶"))</f>
        <v>▶</v>
      </c>
      <c r="AA39" s="19"/>
      <c r="AB39" s="35" t="str">
        <f>IFERROR(종목별전자공시!E12,"")</f>
        <v>최대주주등소유주식변동신고서</v>
      </c>
      <c r="AC39" s="18"/>
      <c r="AD39" s="18"/>
      <c r="AE39" s="18" t="str">
        <f>IF(ISBLANK(종목별전자공시!D12),"",HYPERLINK(종목별전자공시!D12,"▶"))</f>
        <v>▶</v>
      </c>
      <c r="AF39" s="35" t="str">
        <f>IFERROR(종목별전자공시!C12,"")</f>
        <v>유엔젤</v>
      </c>
      <c r="AG39" s="19"/>
    </row>
    <row r="40" spans="1:33">
      <c r="A40" s="14"/>
      <c r="K40" s="68" t="str">
        <f>IFERROR(주요뉴스!$D13,"")</f>
        <v xml:space="preserve">파이낸셜뉴스 </v>
      </c>
      <c r="L40" s="68"/>
      <c r="M40" s="19" t="str">
        <f>IFERROR(주요뉴스!$A13,"")</f>
        <v>시총 2000조 깨진 코스피… 증권가 "공포에 사라"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4" t="str">
        <f>IF(주요뉴스!$B13="","",HYPERLINK(주요뉴스!$B13,"▶"))</f>
        <v>▶</v>
      </c>
      <c r="AA40" s="19"/>
      <c r="AB40" s="35" t="str">
        <f>IFERROR(종목별전자공시!E13,"")</f>
        <v>자기주식처분결과보고서</v>
      </c>
      <c r="AC40" s="18"/>
      <c r="AD40" s="18"/>
      <c r="AE40" s="18" t="str">
        <f>IF(ISBLANK(종목별전자공시!D13),"",HYPERLINK(종목별전자공시!D13,"▶"))</f>
        <v>▶</v>
      </c>
      <c r="AF40" s="35" t="str">
        <f>IFERROR(종목별전자공시!C13,"")</f>
        <v>유엔젤</v>
      </c>
      <c r="AG40" s="19"/>
    </row>
    <row r="41" spans="1:33">
      <c r="A41" s="14"/>
      <c r="K41" s="68" t="str">
        <f>IFERROR(주요뉴스!$D14,"")</f>
        <v xml:space="preserve">파이낸셜뉴스 </v>
      </c>
      <c r="L41" s="68"/>
      <c r="M41" s="19" t="str">
        <f>IFERROR(주요뉴스!$A14,"")</f>
        <v>"내년엔 美보다 아세안·中시장서 새로운 투자 기회 찾아야" [롤링머니]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4" t="str">
        <f>IF(주요뉴스!$B14="","",HYPERLINK(주요뉴스!$B14,"▶"))</f>
        <v>▶</v>
      </c>
      <c r="AA41" s="19"/>
      <c r="AB41" s="35" t="str">
        <f>IFERROR(종목별전자공시!E14,"")</f>
        <v>주요사항보고서(자기주식처분결정)</v>
      </c>
      <c r="AC41" s="18"/>
      <c r="AD41" s="18"/>
      <c r="AE41" s="18" t="str">
        <f>IF(ISBLANK(종목별전자공시!D14),"",HYPERLINK(종목별전자공시!D14,"▶"))</f>
        <v>▶</v>
      </c>
      <c r="AF41" s="35" t="str">
        <f>IFERROR(종목별전자공시!C14,"")</f>
        <v>유엔젤</v>
      </c>
      <c r="AG41" s="19"/>
    </row>
    <row r="42" spans="1:33">
      <c r="A42" s="14"/>
      <c r="K42" s="68" t="str">
        <f>IFERROR(주요뉴스!$D15,"")</f>
        <v xml:space="preserve">아시아경제 </v>
      </c>
      <c r="L42" s="68"/>
      <c r="M42" s="19" t="str">
        <f>IFERROR(주요뉴스!$A15,"")</f>
        <v>올해 회계부정 신고자 포상금 4억700만원…전년比 1.6배 ↑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4" t="str">
        <f>IF(주요뉴스!$B15="","",HYPERLINK(주요뉴스!$B15,"▶"))</f>
        <v>▶</v>
      </c>
      <c r="AA42" s="19"/>
      <c r="AB42" s="35" t="str">
        <f>IFERROR(종목별전자공시!E15,"")</f>
        <v>자기주식처분결과보고서</v>
      </c>
      <c r="AC42" s="18"/>
      <c r="AD42" s="18"/>
      <c r="AE42" s="18" t="str">
        <f>IF(ISBLANK(종목별전자공시!D15),"",HYPERLINK(종목별전자공시!D15,"▶"))</f>
        <v>▶</v>
      </c>
      <c r="AF42" s="35" t="str">
        <f>IFERROR(종목별전자공시!C15,"")</f>
        <v>유엔젤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8" t="str">
        <f>IFERROR(주요뉴스!$D16,"")</f>
        <v xml:space="preserve">디지털타임스 </v>
      </c>
      <c r="L43" s="68"/>
      <c r="M43" s="19" t="str">
        <f>IFERROR(주요뉴스!$A16,"")</f>
        <v>IPO 한파에 결국 공모 철회 기업 속출…NH證 철회 최다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4" t="str">
        <f>IF(주요뉴스!$B16="","",HYPERLINK(주요뉴스!$B16,"▶"))</f>
        <v>▶</v>
      </c>
      <c r="AA43" s="19"/>
      <c r="AB43" s="35" t="str">
        <f>IFERROR(종목별전자공시!E16,"")</f>
        <v>주요사항보고서(자기주식처분결정)</v>
      </c>
      <c r="AC43" s="18"/>
      <c r="AD43" s="18"/>
      <c r="AE43" s="18" t="str">
        <f>IF(ISBLANK(종목별전자공시!D16),"",HYPERLINK(종목별전자공시!D16,"▶"))</f>
        <v>▶</v>
      </c>
      <c r="AF43" s="35" t="str">
        <f>IFERROR(종목별전자공시!C16,"")</f>
        <v>유엔젤</v>
      </c>
      <c r="AG43" s="19"/>
    </row>
    <row r="44" spans="1:33">
      <c r="K44" s="68" t="str">
        <f>IFERROR(주요뉴스!$D17,"")</f>
        <v xml:space="preserve">한국경제 </v>
      </c>
      <c r="L44" s="68"/>
      <c r="M44" s="19" t="str">
        <f>IFERROR(주요뉴스!$A17,"")</f>
        <v>"곧 100만원 갑니다"…'황제주 등극' 기대감 폭발한 종목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4" t="str">
        <f>IF(주요뉴스!$B17="","",HYPERLINK(주요뉴스!$B17,"▶"))</f>
        <v>▶</v>
      </c>
      <c r="AA44" s="19"/>
      <c r="AB44" s="35" t="str">
        <f>IFERROR(종목별전자공시!E17,"")</f>
        <v>현금ㆍ현물배당을위한주주명부폐쇄(기준일)결정</v>
      </c>
      <c r="AC44" s="18"/>
      <c r="AD44" s="18"/>
      <c r="AE44" s="18" t="str">
        <f>IF(ISBLANK(종목별전자공시!D17),"",HYPERLINK(종목별전자공시!D17,"▶"))</f>
        <v>▶</v>
      </c>
      <c r="AF44" s="35" t="str">
        <f>IFERROR(종목별전자공시!C17,"")</f>
        <v>유엔젤</v>
      </c>
      <c r="AG44" s="19"/>
    </row>
    <row r="45" spans="1:33">
      <c r="K45" s="68" t="str">
        <f>IFERROR(주요뉴스!$D18,"")</f>
        <v xml:space="preserve">한국경제 </v>
      </c>
      <c r="L45" s="68"/>
      <c r="M45" s="19" t="str">
        <f>IFERROR(주요뉴스!$A18,"")</f>
        <v>금리인하 지연에 리츠 휘청…국내 유상증자 물량도 발목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4" t="str">
        <f>IF(주요뉴스!$B18="","",HYPERLINK(주요뉴스!$B18,"▶"))</f>
        <v>▶</v>
      </c>
      <c r="AA45" s="19"/>
      <c r="AB45" s="35" t="str">
        <f>IFERROR(종목별전자공시!E18,"")</f>
        <v>주주명부폐쇄기간또는기준일설정</v>
      </c>
      <c r="AC45" s="18"/>
      <c r="AD45" s="18"/>
      <c r="AE45" s="18" t="str">
        <f>IF(ISBLANK(종목별전자공시!D18),"",HYPERLINK(종목별전자공시!D18,"▶"))</f>
        <v>▶</v>
      </c>
      <c r="AF45" s="35" t="str">
        <f>IFERROR(종목별전자공시!C18,"")</f>
        <v>유엔젤</v>
      </c>
      <c r="AG45" s="19"/>
    </row>
    <row r="46" spans="1:33" ht="18" customHeight="1">
      <c r="K46" s="68" t="str">
        <f>IFERROR(주요뉴스!$D19,"")</f>
        <v xml:space="preserve">한국경제 </v>
      </c>
      <c r="L46" s="68"/>
      <c r="M46" s="19" t="str">
        <f>IFERROR(주요뉴스!$A19,"")</f>
        <v>"엔화 상승 기대"…日 상장 ETF 인기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4" t="str">
        <f>IF(주요뉴스!$B19="","",HYPERLINK(주요뉴스!$B19,"▶"))</f>
        <v>▶</v>
      </c>
      <c r="AA46" s="19"/>
      <c r="AB46" s="35" t="str">
        <f>IFERROR(종목별전자공시!E19,"")</f>
        <v>주식등의대량보유상황보고서(약식)</v>
      </c>
      <c r="AC46" s="18"/>
      <c r="AD46" s="18"/>
      <c r="AE46" s="18" t="str">
        <f>IF(ISBLANK(종목별전자공시!D19),"",HYPERLINK(종목별전자공시!D19,"▶"))</f>
        <v>▶</v>
      </c>
      <c r="AF46" s="35" t="str">
        <f>IFERROR(종목별전자공시!C19,"")</f>
        <v>유엔젤</v>
      </c>
      <c r="AG46" s="19"/>
    </row>
    <row r="47" spans="1:33">
      <c r="K47" s="68" t="str">
        <f>IFERROR(주요뉴스!$D20,"")</f>
        <v xml:space="preserve">한국경제 </v>
      </c>
      <c r="L47" s="68"/>
      <c r="M47" s="19" t="str">
        <f>IFERROR(주요뉴스!$A20,"")</f>
        <v>외국인, 하반기 '반도체 투톱' 빼면 순매수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4" t="str">
        <f>IF(주요뉴스!$B20="","",HYPERLINK(주요뉴스!$B20,"▶"))</f>
        <v>▶</v>
      </c>
      <c r="AA47" s="19"/>
      <c r="AB47" s="35" t="str">
        <f>IFERROR(종목별전자공시!E20,"")</f>
        <v xml:space="preserve">분기보고서 (2024.09) </v>
      </c>
      <c r="AC47" s="18"/>
      <c r="AD47" s="18"/>
      <c r="AE47" s="18" t="str">
        <f>IF(ISBLANK(종목별전자공시!D20),"",HYPERLINK(종목별전자공시!D20,"▶"))</f>
        <v>▶</v>
      </c>
      <c r="AF47" s="35" t="str">
        <f>IFERROR(종목별전자공시!C20,"")</f>
        <v>유엔젤</v>
      </c>
      <c r="AG47" s="19"/>
    </row>
    <row r="48" spans="1:33">
      <c r="K48" s="68" t="str">
        <f>IFERROR(주요뉴스!$D21,"")</f>
        <v xml:space="preserve">서울경제 </v>
      </c>
      <c r="L48" s="68"/>
      <c r="M48" s="19" t="str">
        <f>IFERROR(주요뉴스!$A21,"")</f>
        <v>실적도 수급도 '흔들'…"정책모멘텀·배당 등 틈새공략 필요"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4" t="str">
        <f>IF(주요뉴스!$B21="","",HYPERLINK(주요뉴스!$B21,"▶"))</f>
        <v>▶</v>
      </c>
      <c r="AA48" s="19"/>
      <c r="AB48" s="35" t="str">
        <f>IFERROR(종목별전자공시!E21,"")</f>
        <v>풍문또는보도에대한해명</v>
      </c>
      <c r="AC48" s="18"/>
      <c r="AD48" s="18"/>
      <c r="AE48" s="18" t="str">
        <f>IF(ISBLANK(종목별전자공시!D21),"",HYPERLINK(종목별전자공시!D21,"▶"))</f>
        <v>▶</v>
      </c>
      <c r="AF48" s="35" t="str">
        <f>IFERROR(종목별전자공시!C21,"")</f>
        <v>유엔젤</v>
      </c>
      <c r="AG48" s="19"/>
    </row>
    <row r="51" ht="19.149999999999999" customHeight="1"/>
  </sheetData>
  <mergeCells count="46"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  <mergeCell ref="K27:Z27"/>
    <mergeCell ref="L15:L24"/>
    <mergeCell ref="L5:L14"/>
    <mergeCell ref="AB16:AC16"/>
    <mergeCell ref="AE23:AF23"/>
    <mergeCell ref="AB27:AF27"/>
    <mergeCell ref="AB15:AD15"/>
    <mergeCell ref="AE24:AF2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20" style="31" customWidth="1"/>
    <col min="2" max="2" width="45.625" customWidth="1"/>
    <col min="3" max="3" width="0.875" style="53" customWidth="1"/>
    <col min="4" max="4" width="23.875" style="2" customWidth="1"/>
    <col min="5" max="5" width="12.375" style="2" bestFit="1" customWidth="1"/>
    <col min="6" max="6" width="9" style="33"/>
  </cols>
  <sheetData>
    <row r="1" spans="1:6" s="1" customFormat="1" ht="17.25" thickBot="1">
      <c r="A1" s="41" t="s">
        <v>4</v>
      </c>
      <c r="B1" s="41" t="s">
        <v>28</v>
      </c>
      <c r="C1" s="50" t="s">
        <v>55</v>
      </c>
      <c r="D1" s="41" t="s">
        <v>74</v>
      </c>
      <c r="E1" s="41" t="s">
        <v>75</v>
      </c>
      <c r="F1" s="41" t="s">
        <v>41</v>
      </c>
    </row>
    <row r="2" spans="1:6" ht="17.25" thickTop="1">
      <c r="F2" s="34" t="str">
        <f>IF(ISBLANK($C2),"",HYPERLINK($C2,"▶"))</f>
        <v/>
      </c>
    </row>
    <row r="3" spans="1:6">
      <c r="F3" s="34" t="str">
        <f t="shared" ref="F3:F66" si="0">IF(ISBLANK($C3),"",HYPERLINK($C3,"▶"))</f>
        <v/>
      </c>
    </row>
    <row r="4" spans="1:6">
      <c r="F4" s="34" t="str">
        <f t="shared" si="0"/>
        <v/>
      </c>
    </row>
    <row r="5" spans="1:6">
      <c r="F5" s="34" t="str">
        <f t="shared" si="0"/>
        <v/>
      </c>
    </row>
    <row r="6" spans="1:6">
      <c r="F6" s="34" t="str">
        <f t="shared" si="0"/>
        <v/>
      </c>
    </row>
    <row r="7" spans="1:6">
      <c r="F7" s="34" t="str">
        <f t="shared" si="0"/>
        <v/>
      </c>
    </row>
    <row r="8" spans="1:6">
      <c r="F8" s="34" t="str">
        <f t="shared" si="0"/>
        <v/>
      </c>
    </row>
    <row r="9" spans="1:6">
      <c r="F9" s="34" t="str">
        <f t="shared" si="0"/>
        <v/>
      </c>
    </row>
    <row r="10" spans="1:6">
      <c r="F10" s="34" t="str">
        <f t="shared" si="0"/>
        <v/>
      </c>
    </row>
    <row r="11" spans="1:6">
      <c r="F11" s="34" t="str">
        <f t="shared" si="0"/>
        <v/>
      </c>
    </row>
    <row r="12" spans="1:6">
      <c r="F12" s="34" t="str">
        <f t="shared" si="0"/>
        <v/>
      </c>
    </row>
    <row r="13" spans="1:6">
      <c r="F13" s="34" t="str">
        <f t="shared" si="0"/>
        <v/>
      </c>
    </row>
    <row r="14" spans="1:6">
      <c r="F14" s="34" t="str">
        <f t="shared" si="0"/>
        <v/>
      </c>
    </row>
    <row r="15" spans="1:6">
      <c r="F15" s="34" t="str">
        <f t="shared" si="0"/>
        <v/>
      </c>
    </row>
    <row r="16" spans="1:6">
      <c r="F16" s="34" t="str">
        <f t="shared" si="0"/>
        <v/>
      </c>
    </row>
    <row r="17" spans="6:6">
      <c r="F17" s="34" t="str">
        <f t="shared" si="0"/>
        <v/>
      </c>
    </row>
    <row r="18" spans="6:6">
      <c r="F18" s="34" t="str">
        <f t="shared" si="0"/>
        <v/>
      </c>
    </row>
    <row r="19" spans="6:6">
      <c r="F19" s="34" t="str">
        <f t="shared" si="0"/>
        <v/>
      </c>
    </row>
    <row r="20" spans="6:6">
      <c r="F20" s="34" t="str">
        <f t="shared" si="0"/>
        <v/>
      </c>
    </row>
    <row r="21" spans="6:6">
      <c r="F21" s="34" t="str">
        <f t="shared" si="0"/>
        <v/>
      </c>
    </row>
    <row r="22" spans="6:6">
      <c r="F22" s="34" t="str">
        <f t="shared" si="0"/>
        <v/>
      </c>
    </row>
    <row r="23" spans="6:6">
      <c r="F23" s="34" t="str">
        <f t="shared" si="0"/>
        <v/>
      </c>
    </row>
    <row r="24" spans="6:6">
      <c r="F24" s="34" t="str">
        <f t="shared" si="0"/>
        <v/>
      </c>
    </row>
    <row r="25" spans="6:6">
      <c r="F25" s="34" t="str">
        <f t="shared" si="0"/>
        <v/>
      </c>
    </row>
    <row r="26" spans="6:6">
      <c r="F26" s="34" t="str">
        <f t="shared" si="0"/>
        <v/>
      </c>
    </row>
    <row r="27" spans="6:6">
      <c r="F27" s="34" t="str">
        <f t="shared" si="0"/>
        <v/>
      </c>
    </row>
    <row r="28" spans="6:6">
      <c r="F28" s="34" t="str">
        <f t="shared" si="0"/>
        <v/>
      </c>
    </row>
    <row r="29" spans="6:6">
      <c r="F29" s="34" t="str">
        <f t="shared" si="0"/>
        <v/>
      </c>
    </row>
    <row r="30" spans="6:6">
      <c r="F30" s="34" t="str">
        <f t="shared" si="0"/>
        <v/>
      </c>
    </row>
    <row r="31" spans="6:6">
      <c r="F31" s="34" t="str">
        <f t="shared" si="0"/>
        <v/>
      </c>
    </row>
    <row r="32" spans="6:6">
      <c r="F32" s="34" t="str">
        <f t="shared" si="0"/>
        <v/>
      </c>
    </row>
    <row r="33" spans="6:6">
      <c r="F33" s="34" t="str">
        <f t="shared" si="0"/>
        <v/>
      </c>
    </row>
    <row r="34" spans="6:6">
      <c r="F34" s="34" t="str">
        <f t="shared" si="0"/>
        <v/>
      </c>
    </row>
    <row r="35" spans="6:6">
      <c r="F35" s="34" t="str">
        <f t="shared" si="0"/>
        <v/>
      </c>
    </row>
    <row r="36" spans="6:6">
      <c r="F36" s="34" t="str">
        <f t="shared" si="0"/>
        <v/>
      </c>
    </row>
    <row r="37" spans="6:6">
      <c r="F37" s="34" t="str">
        <f t="shared" si="0"/>
        <v/>
      </c>
    </row>
    <row r="38" spans="6:6">
      <c r="F38" s="34" t="str">
        <f t="shared" si="0"/>
        <v/>
      </c>
    </row>
    <row r="39" spans="6:6">
      <c r="F39" s="34" t="str">
        <f t="shared" si="0"/>
        <v/>
      </c>
    </row>
    <row r="40" spans="6:6">
      <c r="F40" s="34" t="str">
        <f t="shared" si="0"/>
        <v/>
      </c>
    </row>
    <row r="41" spans="6:6">
      <c r="F41" s="34" t="str">
        <f t="shared" si="0"/>
        <v/>
      </c>
    </row>
    <row r="42" spans="6:6">
      <c r="F42" s="34" t="str">
        <f t="shared" si="0"/>
        <v/>
      </c>
    </row>
    <row r="43" spans="6:6">
      <c r="F43" s="34" t="str">
        <f t="shared" si="0"/>
        <v/>
      </c>
    </row>
    <row r="44" spans="6:6">
      <c r="F44" s="34" t="str">
        <f t="shared" si="0"/>
        <v/>
      </c>
    </row>
    <row r="45" spans="6:6">
      <c r="F45" s="34" t="str">
        <f t="shared" si="0"/>
        <v/>
      </c>
    </row>
    <row r="46" spans="6:6">
      <c r="F46" s="34" t="str">
        <f t="shared" si="0"/>
        <v/>
      </c>
    </row>
    <row r="47" spans="6:6">
      <c r="F47" s="34" t="str">
        <f t="shared" si="0"/>
        <v/>
      </c>
    </row>
    <row r="48" spans="6:6">
      <c r="F48" s="34" t="str">
        <f t="shared" si="0"/>
        <v/>
      </c>
    </row>
    <row r="49" spans="6:6">
      <c r="F49" s="34" t="str">
        <f t="shared" si="0"/>
        <v/>
      </c>
    </row>
    <row r="50" spans="6:6">
      <c r="F50" s="34" t="str">
        <f t="shared" si="0"/>
        <v/>
      </c>
    </row>
    <row r="51" spans="6:6">
      <c r="F51" s="34" t="str">
        <f t="shared" si="0"/>
        <v/>
      </c>
    </row>
    <row r="52" spans="6:6">
      <c r="F52" s="34" t="str">
        <f t="shared" si="0"/>
        <v/>
      </c>
    </row>
    <row r="53" spans="6:6">
      <c r="F53" s="34" t="str">
        <f t="shared" si="0"/>
        <v/>
      </c>
    </row>
    <row r="54" spans="6:6">
      <c r="F54" s="34" t="str">
        <f t="shared" si="0"/>
        <v/>
      </c>
    </row>
    <row r="55" spans="6:6">
      <c r="F55" s="34" t="str">
        <f t="shared" si="0"/>
        <v/>
      </c>
    </row>
    <row r="56" spans="6:6">
      <c r="F56" s="34" t="str">
        <f t="shared" si="0"/>
        <v/>
      </c>
    </row>
    <row r="57" spans="6:6">
      <c r="F57" s="34" t="str">
        <f t="shared" si="0"/>
        <v/>
      </c>
    </row>
    <row r="58" spans="6:6">
      <c r="F58" s="34" t="str">
        <f t="shared" si="0"/>
        <v/>
      </c>
    </row>
    <row r="59" spans="6:6">
      <c r="F59" s="34" t="str">
        <f t="shared" si="0"/>
        <v/>
      </c>
    </row>
    <row r="60" spans="6:6">
      <c r="F60" s="34" t="str">
        <f t="shared" si="0"/>
        <v/>
      </c>
    </row>
    <row r="61" spans="6:6">
      <c r="F61" s="34" t="str">
        <f t="shared" si="0"/>
        <v/>
      </c>
    </row>
    <row r="62" spans="6:6">
      <c r="F62" s="34" t="str">
        <f t="shared" si="0"/>
        <v/>
      </c>
    </row>
    <row r="63" spans="6:6">
      <c r="F63" s="34" t="str">
        <f t="shared" si="0"/>
        <v/>
      </c>
    </row>
    <row r="64" spans="6:6">
      <c r="F64" s="34" t="str">
        <f t="shared" si="0"/>
        <v/>
      </c>
    </row>
    <row r="65" spans="6:6">
      <c r="F65" s="34" t="str">
        <f t="shared" si="0"/>
        <v/>
      </c>
    </row>
    <row r="66" spans="6:6">
      <c r="F66" s="34" t="str">
        <f t="shared" si="0"/>
        <v/>
      </c>
    </row>
    <row r="67" spans="6:6">
      <c r="F67" s="34" t="str">
        <f t="shared" ref="F67:F130" si="1">IF(ISBLANK($C67),"",HYPERLINK($C67,"▶"))</f>
        <v/>
      </c>
    </row>
    <row r="68" spans="6:6">
      <c r="F68" s="34" t="str">
        <f t="shared" si="1"/>
        <v/>
      </c>
    </row>
    <row r="69" spans="6:6">
      <c r="F69" s="34" t="str">
        <f t="shared" si="1"/>
        <v/>
      </c>
    </row>
    <row r="70" spans="6:6">
      <c r="F70" s="34" t="str">
        <f t="shared" si="1"/>
        <v/>
      </c>
    </row>
    <row r="71" spans="6:6">
      <c r="F71" s="34" t="str">
        <f t="shared" si="1"/>
        <v/>
      </c>
    </row>
    <row r="72" spans="6:6">
      <c r="F72" s="34" t="str">
        <f t="shared" si="1"/>
        <v/>
      </c>
    </row>
    <row r="73" spans="6:6">
      <c r="F73" s="34" t="str">
        <f t="shared" si="1"/>
        <v/>
      </c>
    </row>
    <row r="74" spans="6:6">
      <c r="F74" s="34" t="str">
        <f t="shared" si="1"/>
        <v/>
      </c>
    </row>
    <row r="75" spans="6:6">
      <c r="F75" s="34" t="str">
        <f t="shared" si="1"/>
        <v/>
      </c>
    </row>
    <row r="76" spans="6:6">
      <c r="F76" s="34" t="str">
        <f t="shared" si="1"/>
        <v/>
      </c>
    </row>
    <row r="77" spans="6:6">
      <c r="F77" s="34" t="str">
        <f t="shared" si="1"/>
        <v/>
      </c>
    </row>
    <row r="78" spans="6:6">
      <c r="F78" s="34" t="str">
        <f t="shared" si="1"/>
        <v/>
      </c>
    </row>
    <row r="79" spans="6:6">
      <c r="F79" s="34" t="str">
        <f t="shared" si="1"/>
        <v/>
      </c>
    </row>
    <row r="80" spans="6:6">
      <c r="F80" s="34" t="str">
        <f t="shared" si="1"/>
        <v/>
      </c>
    </row>
    <row r="81" spans="6:6">
      <c r="F81" s="34" t="str">
        <f t="shared" si="1"/>
        <v/>
      </c>
    </row>
    <row r="82" spans="6:6">
      <c r="F82" s="34" t="str">
        <f t="shared" si="1"/>
        <v/>
      </c>
    </row>
    <row r="83" spans="6:6">
      <c r="F83" s="34" t="str">
        <f t="shared" si="1"/>
        <v/>
      </c>
    </row>
    <row r="84" spans="6:6">
      <c r="F84" s="34" t="str">
        <f t="shared" si="1"/>
        <v/>
      </c>
    </row>
    <row r="85" spans="6:6">
      <c r="F85" s="34" t="str">
        <f t="shared" si="1"/>
        <v/>
      </c>
    </row>
    <row r="86" spans="6:6">
      <c r="F86" s="34" t="str">
        <f t="shared" si="1"/>
        <v/>
      </c>
    </row>
    <row r="87" spans="6:6">
      <c r="F87" s="34" t="str">
        <f t="shared" si="1"/>
        <v/>
      </c>
    </row>
    <row r="88" spans="6:6">
      <c r="F88" s="34" t="str">
        <f t="shared" si="1"/>
        <v/>
      </c>
    </row>
    <row r="89" spans="6:6">
      <c r="F89" s="34" t="str">
        <f t="shared" si="1"/>
        <v/>
      </c>
    </row>
    <row r="90" spans="6:6">
      <c r="F90" s="34" t="str">
        <f t="shared" si="1"/>
        <v/>
      </c>
    </row>
    <row r="91" spans="6:6">
      <c r="F91" s="34" t="str">
        <f t="shared" si="1"/>
        <v/>
      </c>
    </row>
    <row r="92" spans="6:6">
      <c r="F92" s="34" t="str">
        <f t="shared" si="1"/>
        <v/>
      </c>
    </row>
    <row r="93" spans="6:6">
      <c r="F93" s="34" t="str">
        <f t="shared" si="1"/>
        <v/>
      </c>
    </row>
    <row r="94" spans="6:6">
      <c r="F94" s="34" t="str">
        <f t="shared" si="1"/>
        <v/>
      </c>
    </row>
    <row r="95" spans="6:6">
      <c r="F95" s="34" t="str">
        <f t="shared" si="1"/>
        <v/>
      </c>
    </row>
    <row r="96" spans="6:6">
      <c r="F96" s="34" t="str">
        <f t="shared" si="1"/>
        <v/>
      </c>
    </row>
    <row r="97" spans="6:6">
      <c r="F97" s="34" t="str">
        <f t="shared" si="1"/>
        <v/>
      </c>
    </row>
    <row r="98" spans="6:6">
      <c r="F98" s="34" t="str">
        <f t="shared" si="1"/>
        <v/>
      </c>
    </row>
    <row r="99" spans="6:6">
      <c r="F99" s="34" t="str">
        <f t="shared" si="1"/>
        <v/>
      </c>
    </row>
    <row r="100" spans="6:6">
      <c r="F100" s="34" t="str">
        <f t="shared" si="1"/>
        <v/>
      </c>
    </row>
    <row r="101" spans="6:6">
      <c r="F101" s="34" t="str">
        <f t="shared" si="1"/>
        <v/>
      </c>
    </row>
    <row r="102" spans="6:6">
      <c r="F102" s="34" t="str">
        <f t="shared" si="1"/>
        <v/>
      </c>
    </row>
    <row r="103" spans="6:6">
      <c r="F103" s="34" t="str">
        <f t="shared" si="1"/>
        <v/>
      </c>
    </row>
    <row r="104" spans="6:6">
      <c r="F104" s="34" t="str">
        <f t="shared" si="1"/>
        <v/>
      </c>
    </row>
    <row r="105" spans="6:6">
      <c r="F105" s="34" t="str">
        <f t="shared" si="1"/>
        <v/>
      </c>
    </row>
    <row r="106" spans="6:6">
      <c r="F106" s="34" t="str">
        <f t="shared" si="1"/>
        <v/>
      </c>
    </row>
    <row r="107" spans="6:6">
      <c r="F107" s="34" t="str">
        <f t="shared" si="1"/>
        <v/>
      </c>
    </row>
    <row r="108" spans="6:6">
      <c r="F108" s="34" t="str">
        <f t="shared" si="1"/>
        <v/>
      </c>
    </row>
    <row r="109" spans="6:6">
      <c r="F109" s="34" t="str">
        <f t="shared" si="1"/>
        <v/>
      </c>
    </row>
    <row r="110" spans="6:6">
      <c r="F110" s="34" t="str">
        <f t="shared" si="1"/>
        <v/>
      </c>
    </row>
    <row r="111" spans="6:6">
      <c r="F111" s="34" t="str">
        <f t="shared" si="1"/>
        <v/>
      </c>
    </row>
    <row r="112" spans="6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si="1"/>
        <v/>
      </c>
    </row>
    <row r="131" spans="6:6">
      <c r="F131" s="34" t="str">
        <f t="shared" ref="F131:F194" si="2">IF(ISBLANK($C131),"",HYPERLINK($C131,"▶"))</f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si="2"/>
        <v/>
      </c>
    </row>
    <row r="195" spans="6:6">
      <c r="F195" s="34" t="str">
        <f t="shared" ref="F195:F200" si="3">IF(ISBLANK($C195),"",HYPERLINK($C195,"▶"))</f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16.75" style="31" customWidth="1"/>
    <col min="2" max="2" width="43.125" customWidth="1"/>
    <col min="3" max="3" width="0.875" style="53" customWidth="1"/>
    <col min="4" max="4" width="23.875" style="2" customWidth="1"/>
    <col min="5" max="5" width="12.375" style="2" bestFit="1" customWidth="1"/>
    <col min="6" max="6" width="9" style="33"/>
  </cols>
  <sheetData>
    <row r="1" spans="1:6" s="1" customFormat="1" ht="17.25" thickBot="1">
      <c r="A1" s="41" t="s">
        <v>56</v>
      </c>
      <c r="B1" s="41" t="s">
        <v>28</v>
      </c>
      <c r="C1" s="50" t="s">
        <v>55</v>
      </c>
      <c r="D1" s="41" t="s">
        <v>74</v>
      </c>
      <c r="E1" s="41" t="s">
        <v>75</v>
      </c>
      <c r="F1" s="41" t="s">
        <v>41</v>
      </c>
    </row>
    <row r="2" spans="1:6" ht="17.25" thickTop="1">
      <c r="F2" s="34" t="str">
        <f>IF(ISBLANK($C2),"",HYPERLINK($C2,"▶"))</f>
        <v/>
      </c>
    </row>
    <row r="3" spans="1:6">
      <c r="F3" s="34" t="str">
        <f t="shared" ref="F3:F66" si="0">IF(ISBLANK($C3),"",HYPERLINK($C3,"▶"))</f>
        <v/>
      </c>
    </row>
    <row r="4" spans="1:6">
      <c r="F4" s="34" t="str">
        <f t="shared" si="0"/>
        <v/>
      </c>
    </row>
    <row r="5" spans="1:6">
      <c r="F5" s="34" t="str">
        <f t="shared" si="0"/>
        <v/>
      </c>
    </row>
    <row r="6" spans="1:6">
      <c r="F6" s="34" t="str">
        <f t="shared" si="0"/>
        <v/>
      </c>
    </row>
    <row r="7" spans="1:6">
      <c r="F7" s="34" t="str">
        <f t="shared" si="0"/>
        <v/>
      </c>
    </row>
    <row r="8" spans="1:6">
      <c r="F8" s="34" t="str">
        <f t="shared" si="0"/>
        <v/>
      </c>
    </row>
    <row r="9" spans="1:6">
      <c r="F9" s="34" t="str">
        <f t="shared" si="0"/>
        <v/>
      </c>
    </row>
    <row r="10" spans="1:6">
      <c r="F10" s="34" t="str">
        <f t="shared" si="0"/>
        <v/>
      </c>
    </row>
    <row r="11" spans="1:6">
      <c r="F11" s="34" t="str">
        <f t="shared" si="0"/>
        <v/>
      </c>
    </row>
    <row r="12" spans="1:6">
      <c r="F12" s="34" t="str">
        <f t="shared" si="0"/>
        <v/>
      </c>
    </row>
    <row r="13" spans="1:6">
      <c r="F13" s="34" t="str">
        <f t="shared" si="0"/>
        <v/>
      </c>
    </row>
    <row r="14" spans="1:6">
      <c r="F14" s="34" t="str">
        <f t="shared" si="0"/>
        <v/>
      </c>
    </row>
    <row r="15" spans="1:6">
      <c r="F15" s="34" t="str">
        <f t="shared" si="0"/>
        <v/>
      </c>
    </row>
    <row r="16" spans="1:6">
      <c r="F16" s="34" t="str">
        <f t="shared" si="0"/>
        <v/>
      </c>
    </row>
    <row r="17" spans="6:6">
      <c r="F17" s="34" t="str">
        <f t="shared" si="0"/>
        <v/>
      </c>
    </row>
    <row r="18" spans="6:6">
      <c r="F18" s="34" t="str">
        <f t="shared" si="0"/>
        <v/>
      </c>
    </row>
    <row r="19" spans="6:6">
      <c r="F19" s="34" t="str">
        <f t="shared" si="0"/>
        <v/>
      </c>
    </row>
    <row r="20" spans="6:6">
      <c r="F20" s="34" t="str">
        <f t="shared" si="0"/>
        <v/>
      </c>
    </row>
    <row r="21" spans="6:6">
      <c r="F21" s="34" t="str">
        <f t="shared" si="0"/>
        <v/>
      </c>
    </row>
    <row r="22" spans="6:6">
      <c r="F22" s="34" t="str">
        <f t="shared" si="0"/>
        <v/>
      </c>
    </row>
    <row r="23" spans="6:6">
      <c r="F23" s="34" t="str">
        <f t="shared" si="0"/>
        <v/>
      </c>
    </row>
    <row r="24" spans="6:6">
      <c r="F24" s="34" t="str">
        <f t="shared" si="0"/>
        <v/>
      </c>
    </row>
    <row r="25" spans="6:6">
      <c r="F25" s="34" t="str">
        <f t="shared" si="0"/>
        <v/>
      </c>
    </row>
    <row r="26" spans="6:6">
      <c r="F26" s="34" t="str">
        <f t="shared" si="0"/>
        <v/>
      </c>
    </row>
    <row r="27" spans="6:6">
      <c r="F27" s="34" t="str">
        <f t="shared" si="0"/>
        <v/>
      </c>
    </row>
    <row r="28" spans="6:6">
      <c r="F28" s="34" t="str">
        <f t="shared" si="0"/>
        <v/>
      </c>
    </row>
    <row r="29" spans="6:6">
      <c r="F29" s="34" t="str">
        <f t="shared" si="0"/>
        <v/>
      </c>
    </row>
    <row r="30" spans="6:6">
      <c r="F30" s="34" t="str">
        <f t="shared" si="0"/>
        <v/>
      </c>
    </row>
    <row r="31" spans="6:6">
      <c r="F31" s="34" t="str">
        <f t="shared" si="0"/>
        <v/>
      </c>
    </row>
    <row r="32" spans="6:6">
      <c r="F32" s="34" t="str">
        <f t="shared" si="0"/>
        <v/>
      </c>
    </row>
    <row r="33" spans="6:6">
      <c r="F33" s="34" t="str">
        <f t="shared" si="0"/>
        <v/>
      </c>
    </row>
    <row r="34" spans="6:6">
      <c r="F34" s="34" t="str">
        <f t="shared" si="0"/>
        <v/>
      </c>
    </row>
    <row r="35" spans="6:6">
      <c r="F35" s="34" t="str">
        <f t="shared" si="0"/>
        <v/>
      </c>
    </row>
    <row r="36" spans="6:6">
      <c r="F36" s="34" t="str">
        <f t="shared" si="0"/>
        <v/>
      </c>
    </row>
    <row r="37" spans="6:6">
      <c r="F37" s="34" t="str">
        <f t="shared" si="0"/>
        <v/>
      </c>
    </row>
    <row r="38" spans="6:6">
      <c r="F38" s="34" t="str">
        <f t="shared" si="0"/>
        <v/>
      </c>
    </row>
    <row r="39" spans="6:6">
      <c r="F39" s="34" t="str">
        <f t="shared" si="0"/>
        <v/>
      </c>
    </row>
    <row r="40" spans="6:6">
      <c r="F40" s="34" t="str">
        <f t="shared" si="0"/>
        <v/>
      </c>
    </row>
    <row r="41" spans="6:6">
      <c r="F41" s="34" t="str">
        <f t="shared" si="0"/>
        <v/>
      </c>
    </row>
    <row r="42" spans="6:6">
      <c r="F42" s="34" t="str">
        <f t="shared" si="0"/>
        <v/>
      </c>
    </row>
    <row r="43" spans="6:6">
      <c r="F43" s="34" t="str">
        <f t="shared" si="0"/>
        <v/>
      </c>
    </row>
    <row r="44" spans="6:6">
      <c r="F44" s="34" t="str">
        <f t="shared" si="0"/>
        <v/>
      </c>
    </row>
    <row r="45" spans="6:6">
      <c r="F45" s="34" t="str">
        <f t="shared" si="0"/>
        <v/>
      </c>
    </row>
    <row r="46" spans="6:6">
      <c r="F46" s="34" t="str">
        <f t="shared" si="0"/>
        <v/>
      </c>
    </row>
    <row r="47" spans="6:6">
      <c r="F47" s="34" t="str">
        <f t="shared" si="0"/>
        <v/>
      </c>
    </row>
    <row r="48" spans="6:6">
      <c r="F48" s="34" t="str">
        <f t="shared" si="0"/>
        <v/>
      </c>
    </row>
    <row r="49" spans="6:6">
      <c r="F49" s="34" t="str">
        <f t="shared" si="0"/>
        <v/>
      </c>
    </row>
    <row r="50" spans="6:6">
      <c r="F50" s="34" t="str">
        <f t="shared" si="0"/>
        <v/>
      </c>
    </row>
    <row r="51" spans="6:6">
      <c r="F51" s="34" t="str">
        <f t="shared" si="0"/>
        <v/>
      </c>
    </row>
    <row r="52" spans="6:6">
      <c r="F52" s="34" t="str">
        <f t="shared" si="0"/>
        <v/>
      </c>
    </row>
    <row r="53" spans="6:6">
      <c r="F53" s="34" t="str">
        <f t="shared" si="0"/>
        <v/>
      </c>
    </row>
    <row r="54" spans="6:6">
      <c r="F54" s="34" t="str">
        <f t="shared" si="0"/>
        <v/>
      </c>
    </row>
    <row r="55" spans="6:6">
      <c r="F55" s="34" t="str">
        <f t="shared" si="0"/>
        <v/>
      </c>
    </row>
    <row r="56" spans="6:6">
      <c r="F56" s="34" t="str">
        <f t="shared" si="0"/>
        <v/>
      </c>
    </row>
    <row r="57" spans="6:6">
      <c r="F57" s="34" t="str">
        <f t="shared" si="0"/>
        <v/>
      </c>
    </row>
    <row r="58" spans="6:6">
      <c r="F58" s="34" t="str">
        <f t="shared" si="0"/>
        <v/>
      </c>
    </row>
    <row r="59" spans="6:6">
      <c r="F59" s="34" t="str">
        <f t="shared" si="0"/>
        <v/>
      </c>
    </row>
    <row r="60" spans="6:6">
      <c r="F60" s="34" t="str">
        <f t="shared" si="0"/>
        <v/>
      </c>
    </row>
    <row r="61" spans="6:6">
      <c r="F61" s="34" t="str">
        <f t="shared" si="0"/>
        <v/>
      </c>
    </row>
    <row r="62" spans="6:6">
      <c r="F62" s="34" t="str">
        <f t="shared" si="0"/>
        <v/>
      </c>
    </row>
    <row r="63" spans="6:6">
      <c r="F63" s="34" t="str">
        <f t="shared" si="0"/>
        <v/>
      </c>
    </row>
    <row r="64" spans="6:6">
      <c r="F64" s="34" t="str">
        <f t="shared" si="0"/>
        <v/>
      </c>
    </row>
    <row r="65" spans="6:6">
      <c r="F65" s="34" t="str">
        <f t="shared" si="0"/>
        <v/>
      </c>
    </row>
    <row r="66" spans="6:6">
      <c r="F66" s="34" t="str">
        <f t="shared" si="0"/>
        <v/>
      </c>
    </row>
    <row r="67" spans="6:6">
      <c r="F67" s="34" t="str">
        <f t="shared" ref="F67:F130" si="1">IF(ISBLANK($C67),"",HYPERLINK($C67,"▶"))</f>
        <v/>
      </c>
    </row>
    <row r="68" spans="6:6">
      <c r="F68" s="34" t="str">
        <f t="shared" si="1"/>
        <v/>
      </c>
    </row>
    <row r="69" spans="6:6">
      <c r="F69" s="34" t="str">
        <f t="shared" si="1"/>
        <v/>
      </c>
    </row>
    <row r="70" spans="6:6">
      <c r="F70" s="34" t="str">
        <f t="shared" si="1"/>
        <v/>
      </c>
    </row>
    <row r="71" spans="6:6">
      <c r="F71" s="34" t="str">
        <f t="shared" si="1"/>
        <v/>
      </c>
    </row>
    <row r="72" spans="6:6">
      <c r="F72" s="34" t="str">
        <f t="shared" si="1"/>
        <v/>
      </c>
    </row>
    <row r="73" spans="6:6">
      <c r="F73" s="34" t="str">
        <f t="shared" si="1"/>
        <v/>
      </c>
    </row>
    <row r="74" spans="6:6">
      <c r="F74" s="34" t="str">
        <f t="shared" si="1"/>
        <v/>
      </c>
    </row>
    <row r="75" spans="6:6">
      <c r="F75" s="34" t="str">
        <f t="shared" si="1"/>
        <v/>
      </c>
    </row>
    <row r="76" spans="6:6">
      <c r="F76" s="34" t="str">
        <f t="shared" si="1"/>
        <v/>
      </c>
    </row>
    <row r="77" spans="6:6">
      <c r="F77" s="34" t="str">
        <f t="shared" si="1"/>
        <v/>
      </c>
    </row>
    <row r="78" spans="6:6">
      <c r="F78" s="34" t="str">
        <f t="shared" si="1"/>
        <v/>
      </c>
    </row>
    <row r="79" spans="6:6">
      <c r="F79" s="34" t="str">
        <f t="shared" si="1"/>
        <v/>
      </c>
    </row>
    <row r="80" spans="6:6">
      <c r="F80" s="34" t="str">
        <f t="shared" si="1"/>
        <v/>
      </c>
    </row>
    <row r="81" spans="6:6">
      <c r="F81" s="34" t="str">
        <f t="shared" si="1"/>
        <v/>
      </c>
    </row>
    <row r="82" spans="6:6">
      <c r="F82" s="34" t="str">
        <f t="shared" si="1"/>
        <v/>
      </c>
    </row>
    <row r="83" spans="6:6">
      <c r="F83" s="34" t="str">
        <f t="shared" si="1"/>
        <v/>
      </c>
    </row>
    <row r="84" spans="6:6">
      <c r="F84" s="34" t="str">
        <f t="shared" si="1"/>
        <v/>
      </c>
    </row>
    <row r="85" spans="6:6">
      <c r="F85" s="34" t="str">
        <f t="shared" si="1"/>
        <v/>
      </c>
    </row>
    <row r="86" spans="6:6">
      <c r="F86" s="34" t="str">
        <f t="shared" si="1"/>
        <v/>
      </c>
    </row>
    <row r="87" spans="6:6">
      <c r="F87" s="34" t="str">
        <f t="shared" si="1"/>
        <v/>
      </c>
    </row>
    <row r="88" spans="6:6">
      <c r="F88" s="34" t="str">
        <f t="shared" si="1"/>
        <v/>
      </c>
    </row>
    <row r="89" spans="6:6">
      <c r="F89" s="34" t="str">
        <f t="shared" si="1"/>
        <v/>
      </c>
    </row>
    <row r="90" spans="6:6">
      <c r="F90" s="34" t="str">
        <f t="shared" si="1"/>
        <v/>
      </c>
    </row>
    <row r="91" spans="6:6">
      <c r="F91" s="34" t="str">
        <f t="shared" si="1"/>
        <v/>
      </c>
    </row>
    <row r="92" spans="6:6">
      <c r="F92" s="34" t="str">
        <f t="shared" si="1"/>
        <v/>
      </c>
    </row>
    <row r="93" spans="6:6">
      <c r="F93" s="34" t="str">
        <f t="shared" si="1"/>
        <v/>
      </c>
    </row>
    <row r="94" spans="6:6">
      <c r="F94" s="34" t="str">
        <f t="shared" si="1"/>
        <v/>
      </c>
    </row>
    <row r="95" spans="6:6">
      <c r="F95" s="34" t="str">
        <f t="shared" si="1"/>
        <v/>
      </c>
    </row>
    <row r="96" spans="6:6">
      <c r="F96" s="34" t="str">
        <f t="shared" si="1"/>
        <v/>
      </c>
    </row>
    <row r="97" spans="6:6">
      <c r="F97" s="34" t="str">
        <f t="shared" si="1"/>
        <v/>
      </c>
    </row>
    <row r="98" spans="6:6">
      <c r="F98" s="34" t="str">
        <f t="shared" si="1"/>
        <v/>
      </c>
    </row>
    <row r="99" spans="6:6">
      <c r="F99" s="34" t="str">
        <f t="shared" si="1"/>
        <v/>
      </c>
    </row>
    <row r="100" spans="6:6">
      <c r="F100" s="34" t="str">
        <f t="shared" si="1"/>
        <v/>
      </c>
    </row>
    <row r="101" spans="6:6">
      <c r="F101" s="34" t="str">
        <f t="shared" si="1"/>
        <v/>
      </c>
    </row>
    <row r="102" spans="6:6">
      <c r="F102" s="34" t="str">
        <f t="shared" si="1"/>
        <v/>
      </c>
    </row>
    <row r="103" spans="6:6">
      <c r="F103" s="34" t="str">
        <f t="shared" si="1"/>
        <v/>
      </c>
    </row>
    <row r="104" spans="6:6">
      <c r="F104" s="34" t="str">
        <f t="shared" si="1"/>
        <v/>
      </c>
    </row>
    <row r="105" spans="6:6">
      <c r="F105" s="34" t="str">
        <f t="shared" si="1"/>
        <v/>
      </c>
    </row>
    <row r="106" spans="6:6">
      <c r="F106" s="34" t="str">
        <f t="shared" si="1"/>
        <v/>
      </c>
    </row>
    <row r="107" spans="6:6">
      <c r="F107" s="34" t="str">
        <f t="shared" si="1"/>
        <v/>
      </c>
    </row>
    <row r="108" spans="6:6">
      <c r="F108" s="34" t="str">
        <f t="shared" si="1"/>
        <v/>
      </c>
    </row>
    <row r="109" spans="6:6">
      <c r="F109" s="34" t="str">
        <f t="shared" si="1"/>
        <v/>
      </c>
    </row>
    <row r="110" spans="6:6">
      <c r="F110" s="34" t="str">
        <f t="shared" si="1"/>
        <v/>
      </c>
    </row>
    <row r="111" spans="6:6">
      <c r="F111" s="34" t="str">
        <f t="shared" si="1"/>
        <v/>
      </c>
    </row>
    <row r="112" spans="6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si="1"/>
        <v/>
      </c>
    </row>
    <row r="131" spans="6:6">
      <c r="F131" s="34" t="str">
        <f t="shared" ref="F131:F194" si="2">IF(ISBLANK($C131),"",HYPERLINK($C131,"▶"))</f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si="2"/>
        <v/>
      </c>
    </row>
    <row r="195" spans="6:6">
      <c r="F195" s="34" t="str">
        <f t="shared" ref="F195:F200" si="3">IF(ISBLANK($C195),"",HYPERLINK($C195,"▶"))</f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3.625" style="31" customWidth="1"/>
    <col min="2" max="2" width="0.875" style="52" customWidth="1"/>
    <col min="3" max="3" width="17.625" style="2" customWidth="1"/>
    <col min="4" max="4" width="13.375" style="2" customWidth="1"/>
    <col min="5" max="5" width="9" style="33"/>
  </cols>
  <sheetData>
    <row r="1" spans="1:5" s="1" customFormat="1" ht="17.25" thickBot="1">
      <c r="A1" s="41" t="s">
        <v>28</v>
      </c>
      <c r="B1" s="50" t="s">
        <v>55</v>
      </c>
      <c r="C1" s="41" t="s">
        <v>74</v>
      </c>
      <c r="D1" s="41" t="s">
        <v>75</v>
      </c>
      <c r="E1" s="41" t="s">
        <v>41</v>
      </c>
    </row>
    <row r="2" spans="1:5" ht="17.25" thickTop="1">
      <c r="B2" s="51"/>
      <c r="E2" s="34" t="str">
        <f>IF(ISBLANK($B2),"",HYPERLINK($B2,"▶"))</f>
        <v/>
      </c>
    </row>
    <row r="3" spans="1:5">
      <c r="B3" s="51"/>
      <c r="E3" s="34" t="str">
        <f t="shared" ref="E3:E66" si="0">IF(ISBLANK($B3),"",HYPERLINK($B3,"▶"))</f>
        <v/>
      </c>
    </row>
    <row r="4" spans="1:5">
      <c r="B4" s="51"/>
      <c r="E4" s="34" t="str">
        <f t="shared" si="0"/>
        <v/>
      </c>
    </row>
    <row r="5" spans="1:5">
      <c r="B5" s="51"/>
      <c r="E5" s="34" t="str">
        <f t="shared" si="0"/>
        <v/>
      </c>
    </row>
    <row r="6" spans="1:5">
      <c r="B6" s="51"/>
      <c r="E6" s="34" t="str">
        <f t="shared" si="0"/>
        <v/>
      </c>
    </row>
    <row r="7" spans="1:5">
      <c r="B7" s="51"/>
      <c r="E7" s="34" t="str">
        <f t="shared" si="0"/>
        <v/>
      </c>
    </row>
    <row r="8" spans="1:5">
      <c r="B8" s="51"/>
      <c r="E8" s="34" t="str">
        <f t="shared" si="0"/>
        <v/>
      </c>
    </row>
    <row r="9" spans="1:5">
      <c r="B9" s="51"/>
      <c r="E9" s="34" t="str">
        <f t="shared" si="0"/>
        <v/>
      </c>
    </row>
    <row r="10" spans="1:5">
      <c r="B10" s="51"/>
      <c r="E10" s="34" t="str">
        <f t="shared" si="0"/>
        <v/>
      </c>
    </row>
    <row r="11" spans="1:5">
      <c r="B11" s="51"/>
      <c r="E11" s="34" t="str">
        <f t="shared" si="0"/>
        <v/>
      </c>
    </row>
    <row r="12" spans="1:5">
      <c r="B12" s="51"/>
      <c r="E12" s="34" t="str">
        <f t="shared" si="0"/>
        <v/>
      </c>
    </row>
    <row r="13" spans="1:5">
      <c r="B13" s="51"/>
      <c r="E13" s="34" t="str">
        <f t="shared" si="0"/>
        <v/>
      </c>
    </row>
    <row r="14" spans="1:5">
      <c r="B14" s="51"/>
      <c r="E14" s="34" t="str">
        <f t="shared" si="0"/>
        <v/>
      </c>
    </row>
    <row r="15" spans="1:5">
      <c r="B15" s="51"/>
      <c r="E15" s="34" t="str">
        <f t="shared" si="0"/>
        <v/>
      </c>
    </row>
    <row r="16" spans="1:5">
      <c r="B16" s="51"/>
      <c r="E16" s="34" t="str">
        <f t="shared" si="0"/>
        <v/>
      </c>
    </row>
    <row r="17" spans="2:5">
      <c r="B17" s="51"/>
      <c r="E17" s="34" t="str">
        <f t="shared" si="0"/>
        <v/>
      </c>
    </row>
    <row r="18" spans="2:5">
      <c r="B18" s="51"/>
      <c r="E18" s="34" t="str">
        <f t="shared" si="0"/>
        <v/>
      </c>
    </row>
    <row r="19" spans="2:5">
      <c r="B19" s="51"/>
      <c r="E19" s="34" t="str">
        <f t="shared" si="0"/>
        <v/>
      </c>
    </row>
    <row r="20" spans="2:5">
      <c r="B20" s="51"/>
      <c r="E20" s="34" t="str">
        <f t="shared" si="0"/>
        <v/>
      </c>
    </row>
    <row r="21" spans="2:5">
      <c r="E21" s="34" t="str">
        <f t="shared" si="0"/>
        <v/>
      </c>
    </row>
    <row r="22" spans="2:5">
      <c r="E22" s="34" t="str">
        <f t="shared" si="0"/>
        <v/>
      </c>
    </row>
    <row r="23" spans="2:5">
      <c r="E23" s="34" t="str">
        <f t="shared" si="0"/>
        <v/>
      </c>
    </row>
    <row r="24" spans="2:5">
      <c r="E24" s="34" t="str">
        <f t="shared" si="0"/>
        <v/>
      </c>
    </row>
    <row r="25" spans="2:5">
      <c r="E25" s="34" t="str">
        <f t="shared" si="0"/>
        <v/>
      </c>
    </row>
    <row r="26" spans="2:5">
      <c r="E26" s="34" t="str">
        <f t="shared" si="0"/>
        <v/>
      </c>
    </row>
    <row r="27" spans="2:5">
      <c r="E27" s="34" t="str">
        <f t="shared" si="0"/>
        <v/>
      </c>
    </row>
    <row r="28" spans="2:5">
      <c r="E28" s="34" t="str">
        <f t="shared" si="0"/>
        <v/>
      </c>
    </row>
    <row r="29" spans="2:5">
      <c r="E29" s="34" t="str">
        <f t="shared" si="0"/>
        <v/>
      </c>
    </row>
    <row r="30" spans="2:5">
      <c r="E30" s="34" t="str">
        <f t="shared" si="0"/>
        <v/>
      </c>
    </row>
    <row r="31" spans="2:5">
      <c r="E31" s="34" t="str">
        <f t="shared" si="0"/>
        <v/>
      </c>
    </row>
    <row r="32" spans="2:5">
      <c r="E32" s="34" t="str">
        <f t="shared" si="0"/>
        <v/>
      </c>
    </row>
    <row r="33" spans="5:5">
      <c r="E33" s="34" t="str">
        <f t="shared" si="0"/>
        <v/>
      </c>
    </row>
    <row r="34" spans="5:5">
      <c r="E34" s="34" t="str">
        <f t="shared" si="0"/>
        <v/>
      </c>
    </row>
    <row r="35" spans="5:5">
      <c r="E35" s="34" t="str">
        <f t="shared" si="0"/>
        <v/>
      </c>
    </row>
    <row r="36" spans="5:5">
      <c r="E36" s="34" t="str">
        <f t="shared" si="0"/>
        <v/>
      </c>
    </row>
    <row r="37" spans="5:5">
      <c r="E37" s="34" t="str">
        <f t="shared" si="0"/>
        <v/>
      </c>
    </row>
    <row r="38" spans="5:5">
      <c r="E38" s="34" t="str">
        <f t="shared" si="0"/>
        <v/>
      </c>
    </row>
    <row r="39" spans="5:5">
      <c r="E39" s="34" t="str">
        <f t="shared" si="0"/>
        <v/>
      </c>
    </row>
    <row r="40" spans="5:5">
      <c r="E40" s="34" t="str">
        <f t="shared" si="0"/>
        <v/>
      </c>
    </row>
    <row r="41" spans="5:5">
      <c r="E41" s="34" t="str">
        <f t="shared" si="0"/>
        <v/>
      </c>
    </row>
    <row r="42" spans="5:5">
      <c r="E42" s="34" t="str">
        <f t="shared" si="0"/>
        <v/>
      </c>
    </row>
    <row r="43" spans="5:5">
      <c r="E43" s="34" t="str">
        <f t="shared" si="0"/>
        <v/>
      </c>
    </row>
    <row r="44" spans="5:5">
      <c r="E44" s="34" t="str">
        <f t="shared" si="0"/>
        <v/>
      </c>
    </row>
    <row r="45" spans="5:5">
      <c r="E45" s="34" t="str">
        <f t="shared" si="0"/>
        <v/>
      </c>
    </row>
    <row r="46" spans="5:5">
      <c r="E46" s="34" t="str">
        <f t="shared" si="0"/>
        <v/>
      </c>
    </row>
    <row r="47" spans="5:5">
      <c r="E47" s="34" t="str">
        <f t="shared" si="0"/>
        <v/>
      </c>
    </row>
    <row r="48" spans="5:5">
      <c r="E48" s="34" t="str">
        <f t="shared" si="0"/>
        <v/>
      </c>
    </row>
    <row r="49" spans="5:5">
      <c r="E49" s="34" t="str">
        <f t="shared" si="0"/>
        <v/>
      </c>
    </row>
    <row r="50" spans="5:5">
      <c r="E50" s="34" t="str">
        <f t="shared" si="0"/>
        <v/>
      </c>
    </row>
    <row r="51" spans="5:5">
      <c r="E51" s="34" t="str">
        <f t="shared" si="0"/>
        <v/>
      </c>
    </row>
    <row r="52" spans="5:5">
      <c r="E52" s="34" t="str">
        <f t="shared" si="0"/>
        <v/>
      </c>
    </row>
    <row r="53" spans="5:5">
      <c r="E53" s="34" t="str">
        <f t="shared" si="0"/>
        <v/>
      </c>
    </row>
    <row r="54" spans="5:5">
      <c r="E54" s="34" t="str">
        <f t="shared" si="0"/>
        <v/>
      </c>
    </row>
    <row r="55" spans="5:5">
      <c r="E55" s="34" t="str">
        <f t="shared" si="0"/>
        <v/>
      </c>
    </row>
    <row r="56" spans="5:5">
      <c r="E56" s="34" t="str">
        <f t="shared" si="0"/>
        <v/>
      </c>
    </row>
    <row r="57" spans="5:5">
      <c r="E57" s="34" t="str">
        <f t="shared" si="0"/>
        <v/>
      </c>
    </row>
    <row r="58" spans="5:5">
      <c r="E58" s="34" t="str">
        <f t="shared" si="0"/>
        <v/>
      </c>
    </row>
    <row r="59" spans="5:5">
      <c r="E59" s="34" t="str">
        <f t="shared" si="0"/>
        <v/>
      </c>
    </row>
    <row r="60" spans="5:5">
      <c r="E60" s="34" t="str">
        <f t="shared" si="0"/>
        <v/>
      </c>
    </row>
    <row r="61" spans="5:5">
      <c r="E61" s="34" t="str">
        <f t="shared" si="0"/>
        <v/>
      </c>
    </row>
    <row r="62" spans="5:5">
      <c r="E62" s="34" t="str">
        <f t="shared" si="0"/>
        <v/>
      </c>
    </row>
    <row r="63" spans="5:5">
      <c r="E63" s="34" t="str">
        <f t="shared" si="0"/>
        <v/>
      </c>
    </row>
    <row r="64" spans="5:5">
      <c r="E64" s="34" t="str">
        <f t="shared" si="0"/>
        <v/>
      </c>
    </row>
    <row r="65" spans="5:5">
      <c r="E65" s="34" t="str">
        <f t="shared" si="0"/>
        <v/>
      </c>
    </row>
    <row r="66" spans="5:5">
      <c r="E66" s="34" t="str">
        <f t="shared" si="0"/>
        <v/>
      </c>
    </row>
    <row r="67" spans="5:5">
      <c r="E67" s="34" t="str">
        <f t="shared" ref="E67:E130" si="1">IF(ISBLANK($B67),"",HYPERLINK($B67,"▶"))</f>
        <v/>
      </c>
    </row>
    <row r="68" spans="5:5">
      <c r="E68" s="34" t="str">
        <f t="shared" si="1"/>
        <v/>
      </c>
    </row>
    <row r="69" spans="5:5">
      <c r="E69" s="34" t="str">
        <f t="shared" si="1"/>
        <v/>
      </c>
    </row>
    <row r="70" spans="5:5">
      <c r="E70" s="34" t="str">
        <f t="shared" si="1"/>
        <v/>
      </c>
    </row>
    <row r="71" spans="5:5">
      <c r="E71" s="34" t="str">
        <f t="shared" si="1"/>
        <v/>
      </c>
    </row>
    <row r="72" spans="5:5">
      <c r="E72" s="34" t="str">
        <f t="shared" si="1"/>
        <v/>
      </c>
    </row>
    <row r="73" spans="5:5">
      <c r="E73" s="34" t="str">
        <f t="shared" si="1"/>
        <v/>
      </c>
    </row>
    <row r="74" spans="5:5">
      <c r="E74" s="34" t="str">
        <f t="shared" si="1"/>
        <v/>
      </c>
    </row>
    <row r="75" spans="5:5">
      <c r="E75" s="34" t="str">
        <f t="shared" si="1"/>
        <v/>
      </c>
    </row>
    <row r="76" spans="5:5">
      <c r="E76" s="34" t="str">
        <f t="shared" si="1"/>
        <v/>
      </c>
    </row>
    <row r="77" spans="5:5">
      <c r="E77" s="34" t="str">
        <f t="shared" si="1"/>
        <v/>
      </c>
    </row>
    <row r="78" spans="5:5">
      <c r="E78" s="34" t="str">
        <f t="shared" si="1"/>
        <v/>
      </c>
    </row>
    <row r="79" spans="5:5">
      <c r="E79" s="34" t="str">
        <f t="shared" si="1"/>
        <v/>
      </c>
    </row>
    <row r="80" spans="5:5">
      <c r="E80" s="34" t="str">
        <f t="shared" si="1"/>
        <v/>
      </c>
    </row>
    <row r="81" spans="5:5">
      <c r="E81" s="34" t="str">
        <f t="shared" si="1"/>
        <v/>
      </c>
    </row>
    <row r="82" spans="5:5">
      <c r="E82" s="34" t="str">
        <f t="shared" si="1"/>
        <v/>
      </c>
    </row>
    <row r="83" spans="5:5">
      <c r="E83" s="34" t="str">
        <f t="shared" si="1"/>
        <v/>
      </c>
    </row>
    <row r="84" spans="5:5">
      <c r="E84" s="34" t="str">
        <f t="shared" si="1"/>
        <v/>
      </c>
    </row>
    <row r="85" spans="5:5">
      <c r="E85" s="34" t="str">
        <f t="shared" si="1"/>
        <v/>
      </c>
    </row>
    <row r="86" spans="5:5">
      <c r="E86" s="34" t="str">
        <f t="shared" si="1"/>
        <v/>
      </c>
    </row>
    <row r="87" spans="5:5">
      <c r="E87" s="34" t="str">
        <f t="shared" si="1"/>
        <v/>
      </c>
    </row>
    <row r="88" spans="5:5">
      <c r="E88" s="34" t="str">
        <f t="shared" si="1"/>
        <v/>
      </c>
    </row>
    <row r="89" spans="5:5">
      <c r="E89" s="34" t="str">
        <f t="shared" si="1"/>
        <v/>
      </c>
    </row>
    <row r="90" spans="5:5">
      <c r="E90" s="34" t="str">
        <f t="shared" si="1"/>
        <v/>
      </c>
    </row>
    <row r="91" spans="5:5">
      <c r="E91" s="34" t="str">
        <f t="shared" si="1"/>
        <v/>
      </c>
    </row>
    <row r="92" spans="5:5">
      <c r="E92" s="34" t="str">
        <f t="shared" si="1"/>
        <v/>
      </c>
    </row>
    <row r="93" spans="5:5">
      <c r="E93" s="34" t="str">
        <f t="shared" si="1"/>
        <v/>
      </c>
    </row>
    <row r="94" spans="5:5">
      <c r="E94" s="34" t="str">
        <f t="shared" si="1"/>
        <v/>
      </c>
    </row>
    <row r="95" spans="5:5">
      <c r="E95" s="34" t="str">
        <f t="shared" si="1"/>
        <v/>
      </c>
    </row>
    <row r="96" spans="5:5">
      <c r="E96" s="34" t="str">
        <f t="shared" si="1"/>
        <v/>
      </c>
    </row>
    <row r="97" spans="5:5">
      <c r="E97" s="34" t="str">
        <f t="shared" si="1"/>
        <v/>
      </c>
    </row>
    <row r="98" spans="5:5">
      <c r="E98" s="34" t="str">
        <f t="shared" si="1"/>
        <v/>
      </c>
    </row>
    <row r="99" spans="5:5">
      <c r="E99" s="34" t="str">
        <f t="shared" si="1"/>
        <v/>
      </c>
    </row>
    <row r="100" spans="5:5">
      <c r="E100" s="34" t="str">
        <f t="shared" si="1"/>
        <v/>
      </c>
    </row>
    <row r="101" spans="5:5">
      <c r="E101" s="34" t="str">
        <f t="shared" si="1"/>
        <v/>
      </c>
    </row>
    <row r="102" spans="5:5">
      <c r="E102" s="34" t="str">
        <f t="shared" si="1"/>
        <v/>
      </c>
    </row>
    <row r="103" spans="5:5">
      <c r="E103" s="34" t="str">
        <f t="shared" si="1"/>
        <v/>
      </c>
    </row>
    <row r="104" spans="5:5">
      <c r="E104" s="34" t="str">
        <f t="shared" si="1"/>
        <v/>
      </c>
    </row>
    <row r="105" spans="5:5">
      <c r="E105" s="34" t="str">
        <f t="shared" si="1"/>
        <v/>
      </c>
    </row>
    <row r="106" spans="5:5">
      <c r="E106" s="34" t="str">
        <f t="shared" si="1"/>
        <v/>
      </c>
    </row>
    <row r="107" spans="5:5">
      <c r="E107" s="34" t="str">
        <f t="shared" si="1"/>
        <v/>
      </c>
    </row>
    <row r="108" spans="5:5">
      <c r="E108" s="34" t="str">
        <f t="shared" si="1"/>
        <v/>
      </c>
    </row>
    <row r="109" spans="5:5">
      <c r="E109" s="34" t="str">
        <f t="shared" si="1"/>
        <v/>
      </c>
    </row>
    <row r="110" spans="5:5">
      <c r="E110" s="34" t="str">
        <f t="shared" si="1"/>
        <v/>
      </c>
    </row>
    <row r="111" spans="5:5">
      <c r="E111" s="34" t="str">
        <f t="shared" si="1"/>
        <v/>
      </c>
    </row>
    <row r="112" spans="5:5">
      <c r="E112" s="34" t="str">
        <f t="shared" si="1"/>
        <v/>
      </c>
    </row>
    <row r="113" spans="5:5">
      <c r="E113" s="34" t="str">
        <f t="shared" si="1"/>
        <v/>
      </c>
    </row>
    <row r="114" spans="5:5">
      <c r="E114" s="34" t="str">
        <f t="shared" si="1"/>
        <v/>
      </c>
    </row>
    <row r="115" spans="5:5">
      <c r="E115" s="34" t="str">
        <f t="shared" si="1"/>
        <v/>
      </c>
    </row>
    <row r="116" spans="5:5">
      <c r="E116" s="34" t="str">
        <f t="shared" si="1"/>
        <v/>
      </c>
    </row>
    <row r="117" spans="5:5">
      <c r="E117" s="34" t="str">
        <f t="shared" si="1"/>
        <v/>
      </c>
    </row>
    <row r="118" spans="5:5">
      <c r="E118" s="34" t="str">
        <f t="shared" si="1"/>
        <v/>
      </c>
    </row>
    <row r="119" spans="5:5">
      <c r="E119" s="34" t="str">
        <f t="shared" si="1"/>
        <v/>
      </c>
    </row>
    <row r="120" spans="5:5">
      <c r="E120" s="34" t="str">
        <f t="shared" si="1"/>
        <v/>
      </c>
    </row>
    <row r="121" spans="5:5">
      <c r="E121" s="34" t="str">
        <f t="shared" si="1"/>
        <v/>
      </c>
    </row>
    <row r="122" spans="5:5">
      <c r="E122" s="34" t="str">
        <f t="shared" si="1"/>
        <v/>
      </c>
    </row>
    <row r="123" spans="5:5">
      <c r="E123" s="34" t="str">
        <f t="shared" si="1"/>
        <v/>
      </c>
    </row>
    <row r="124" spans="5:5">
      <c r="E124" s="34" t="str">
        <f t="shared" si="1"/>
        <v/>
      </c>
    </row>
    <row r="125" spans="5:5">
      <c r="E125" s="34" t="str">
        <f t="shared" si="1"/>
        <v/>
      </c>
    </row>
    <row r="126" spans="5:5">
      <c r="E126" s="34" t="str">
        <f t="shared" si="1"/>
        <v/>
      </c>
    </row>
    <row r="127" spans="5:5">
      <c r="E127" s="34" t="str">
        <f t="shared" si="1"/>
        <v/>
      </c>
    </row>
    <row r="128" spans="5:5">
      <c r="E128" s="34" t="str">
        <f t="shared" si="1"/>
        <v/>
      </c>
    </row>
    <row r="129" spans="5:5">
      <c r="E129" s="34" t="str">
        <f t="shared" si="1"/>
        <v/>
      </c>
    </row>
    <row r="130" spans="5:5">
      <c r="E130" s="34" t="str">
        <f t="shared" si="1"/>
        <v/>
      </c>
    </row>
    <row r="131" spans="5:5">
      <c r="E131" s="34" t="str">
        <f t="shared" ref="E131:E194" si="2">IF(ISBLANK($B131),"",HYPERLINK($B131,"▶"))</f>
        <v/>
      </c>
    </row>
    <row r="132" spans="5:5">
      <c r="E132" s="34" t="str">
        <f t="shared" si="2"/>
        <v/>
      </c>
    </row>
    <row r="133" spans="5:5">
      <c r="E133" s="34" t="str">
        <f t="shared" si="2"/>
        <v/>
      </c>
    </row>
    <row r="134" spans="5:5">
      <c r="E134" s="34" t="str">
        <f t="shared" si="2"/>
        <v/>
      </c>
    </row>
    <row r="135" spans="5:5">
      <c r="E135" s="34" t="str">
        <f t="shared" si="2"/>
        <v/>
      </c>
    </row>
    <row r="136" spans="5:5">
      <c r="E136" s="34" t="str">
        <f t="shared" si="2"/>
        <v/>
      </c>
    </row>
    <row r="137" spans="5:5">
      <c r="E137" s="34" t="str">
        <f t="shared" si="2"/>
        <v/>
      </c>
    </row>
    <row r="138" spans="5:5">
      <c r="E138" s="34" t="str">
        <f t="shared" si="2"/>
        <v/>
      </c>
    </row>
    <row r="139" spans="5:5">
      <c r="E139" s="34" t="str">
        <f t="shared" si="2"/>
        <v/>
      </c>
    </row>
    <row r="140" spans="5:5">
      <c r="E140" s="34" t="str">
        <f t="shared" si="2"/>
        <v/>
      </c>
    </row>
    <row r="141" spans="5:5">
      <c r="E141" s="34" t="str">
        <f t="shared" si="2"/>
        <v/>
      </c>
    </row>
    <row r="142" spans="5:5">
      <c r="E142" s="34" t="str">
        <f t="shared" si="2"/>
        <v/>
      </c>
    </row>
    <row r="143" spans="5:5">
      <c r="E143" s="34" t="str">
        <f t="shared" si="2"/>
        <v/>
      </c>
    </row>
    <row r="144" spans="5:5">
      <c r="E144" s="34" t="str">
        <f t="shared" si="2"/>
        <v/>
      </c>
    </row>
    <row r="145" spans="5:5">
      <c r="E145" s="34" t="str">
        <f t="shared" si="2"/>
        <v/>
      </c>
    </row>
    <row r="146" spans="5:5">
      <c r="E146" s="34" t="str">
        <f t="shared" si="2"/>
        <v/>
      </c>
    </row>
    <row r="147" spans="5:5">
      <c r="E147" s="34" t="str">
        <f t="shared" si="2"/>
        <v/>
      </c>
    </row>
    <row r="148" spans="5:5">
      <c r="E148" s="34" t="str">
        <f t="shared" si="2"/>
        <v/>
      </c>
    </row>
    <row r="149" spans="5:5">
      <c r="E149" s="34" t="str">
        <f t="shared" si="2"/>
        <v/>
      </c>
    </row>
    <row r="150" spans="5:5">
      <c r="E150" s="34" t="str">
        <f t="shared" si="2"/>
        <v/>
      </c>
    </row>
    <row r="151" spans="5:5">
      <c r="E151" s="34" t="str">
        <f t="shared" si="2"/>
        <v/>
      </c>
    </row>
    <row r="152" spans="5:5">
      <c r="E152" s="34" t="str">
        <f t="shared" si="2"/>
        <v/>
      </c>
    </row>
    <row r="153" spans="5:5">
      <c r="E153" s="34" t="str">
        <f t="shared" si="2"/>
        <v/>
      </c>
    </row>
    <row r="154" spans="5:5">
      <c r="E154" s="34" t="str">
        <f t="shared" si="2"/>
        <v/>
      </c>
    </row>
    <row r="155" spans="5:5">
      <c r="E155" s="34" t="str">
        <f t="shared" si="2"/>
        <v/>
      </c>
    </row>
    <row r="156" spans="5:5">
      <c r="E156" s="34" t="str">
        <f t="shared" si="2"/>
        <v/>
      </c>
    </row>
    <row r="157" spans="5:5">
      <c r="E157" s="34" t="str">
        <f t="shared" si="2"/>
        <v/>
      </c>
    </row>
    <row r="158" spans="5:5">
      <c r="E158" s="34" t="str">
        <f t="shared" si="2"/>
        <v/>
      </c>
    </row>
    <row r="159" spans="5:5">
      <c r="E159" s="34" t="str">
        <f t="shared" si="2"/>
        <v/>
      </c>
    </row>
    <row r="160" spans="5:5">
      <c r="E160" s="34" t="str">
        <f t="shared" si="2"/>
        <v/>
      </c>
    </row>
    <row r="161" spans="5:5">
      <c r="E161" s="34" t="str">
        <f t="shared" si="2"/>
        <v/>
      </c>
    </row>
    <row r="162" spans="5:5">
      <c r="E162" s="34" t="str">
        <f t="shared" si="2"/>
        <v/>
      </c>
    </row>
    <row r="163" spans="5:5">
      <c r="E163" s="34" t="str">
        <f t="shared" si="2"/>
        <v/>
      </c>
    </row>
    <row r="164" spans="5:5">
      <c r="E164" s="34" t="str">
        <f t="shared" si="2"/>
        <v/>
      </c>
    </row>
    <row r="165" spans="5:5">
      <c r="E165" s="34" t="str">
        <f t="shared" si="2"/>
        <v/>
      </c>
    </row>
    <row r="166" spans="5:5">
      <c r="E166" s="34" t="str">
        <f t="shared" si="2"/>
        <v/>
      </c>
    </row>
    <row r="167" spans="5:5">
      <c r="E167" s="34" t="str">
        <f t="shared" si="2"/>
        <v/>
      </c>
    </row>
    <row r="168" spans="5:5">
      <c r="E168" s="34" t="str">
        <f t="shared" si="2"/>
        <v/>
      </c>
    </row>
    <row r="169" spans="5:5">
      <c r="E169" s="34" t="str">
        <f t="shared" si="2"/>
        <v/>
      </c>
    </row>
    <row r="170" spans="5:5">
      <c r="E170" s="34" t="str">
        <f t="shared" si="2"/>
        <v/>
      </c>
    </row>
    <row r="171" spans="5:5">
      <c r="E171" s="34" t="str">
        <f t="shared" si="2"/>
        <v/>
      </c>
    </row>
    <row r="172" spans="5:5">
      <c r="E172" s="34" t="str">
        <f t="shared" si="2"/>
        <v/>
      </c>
    </row>
    <row r="173" spans="5:5">
      <c r="E173" s="34" t="str">
        <f t="shared" si="2"/>
        <v/>
      </c>
    </row>
    <row r="174" spans="5:5">
      <c r="E174" s="34" t="str">
        <f t="shared" si="2"/>
        <v/>
      </c>
    </row>
    <row r="175" spans="5:5">
      <c r="E175" s="34" t="str">
        <f t="shared" si="2"/>
        <v/>
      </c>
    </row>
    <row r="176" spans="5:5">
      <c r="E176" s="34" t="str">
        <f t="shared" si="2"/>
        <v/>
      </c>
    </row>
    <row r="177" spans="5:5">
      <c r="E177" s="34" t="str">
        <f t="shared" si="2"/>
        <v/>
      </c>
    </row>
    <row r="178" spans="5:5">
      <c r="E178" s="34" t="str">
        <f t="shared" si="2"/>
        <v/>
      </c>
    </row>
    <row r="179" spans="5:5">
      <c r="E179" s="34" t="str">
        <f t="shared" si="2"/>
        <v/>
      </c>
    </row>
    <row r="180" spans="5:5">
      <c r="E180" s="34" t="str">
        <f t="shared" si="2"/>
        <v/>
      </c>
    </row>
    <row r="181" spans="5:5">
      <c r="E181" s="34" t="str">
        <f t="shared" si="2"/>
        <v/>
      </c>
    </row>
    <row r="182" spans="5:5">
      <c r="E182" s="34" t="str">
        <f t="shared" si="2"/>
        <v/>
      </c>
    </row>
    <row r="183" spans="5:5">
      <c r="E183" s="34" t="str">
        <f t="shared" si="2"/>
        <v/>
      </c>
    </row>
    <row r="184" spans="5:5">
      <c r="E184" s="34" t="str">
        <f t="shared" si="2"/>
        <v/>
      </c>
    </row>
    <row r="185" spans="5:5">
      <c r="E185" s="34" t="str">
        <f t="shared" si="2"/>
        <v/>
      </c>
    </row>
    <row r="186" spans="5:5">
      <c r="E186" s="34" t="str">
        <f t="shared" si="2"/>
        <v/>
      </c>
    </row>
    <row r="187" spans="5:5">
      <c r="E187" s="34" t="str">
        <f t="shared" si="2"/>
        <v/>
      </c>
    </row>
    <row r="188" spans="5:5">
      <c r="E188" s="34" t="str">
        <f t="shared" si="2"/>
        <v/>
      </c>
    </row>
    <row r="189" spans="5:5">
      <c r="E189" s="34" t="str">
        <f t="shared" si="2"/>
        <v/>
      </c>
    </row>
    <row r="190" spans="5:5">
      <c r="E190" s="34" t="str">
        <f t="shared" si="2"/>
        <v/>
      </c>
    </row>
    <row r="191" spans="5:5">
      <c r="E191" s="34" t="str">
        <f t="shared" si="2"/>
        <v/>
      </c>
    </row>
    <row r="192" spans="5:5">
      <c r="E192" s="34" t="str">
        <f t="shared" si="2"/>
        <v/>
      </c>
    </row>
    <row r="193" spans="5:5">
      <c r="E193" s="34" t="str">
        <f t="shared" si="2"/>
        <v/>
      </c>
    </row>
    <row r="194" spans="5:5">
      <c r="E194" s="34" t="str">
        <f t="shared" si="2"/>
        <v/>
      </c>
    </row>
    <row r="195" spans="5:5">
      <c r="E195" s="34" t="str">
        <f t="shared" ref="E195:E200" si="3">IF(ISBLANK($B195),"",HYPERLINK($B195,"▶"))</f>
        <v/>
      </c>
    </row>
    <row r="196" spans="5:5">
      <c r="E196" s="34" t="str">
        <f t="shared" si="3"/>
        <v/>
      </c>
    </row>
    <row r="197" spans="5:5">
      <c r="E197" s="34" t="str">
        <f t="shared" si="3"/>
        <v/>
      </c>
    </row>
    <row r="198" spans="5:5">
      <c r="E198" s="34" t="str">
        <f t="shared" si="3"/>
        <v/>
      </c>
    </row>
    <row r="199" spans="5:5">
      <c r="E199" s="34" t="str">
        <f t="shared" si="3"/>
        <v/>
      </c>
    </row>
    <row r="200" spans="5:5">
      <c r="E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3" customWidth="1"/>
    <col min="2" max="2" width="30.625" style="36" customWidth="1"/>
    <col min="3" max="3" width="0.875" style="57" customWidth="1"/>
    <col min="4" max="4" width="12.5" style="36" customWidth="1"/>
    <col min="5" max="6" width="12.5" style="38" customWidth="1"/>
    <col min="7" max="7" width="13.75" style="36" customWidth="1"/>
    <col min="8" max="9" width="13.125" style="36" customWidth="1"/>
    <col min="10" max="10" width="10.625" style="36" bestFit="1" customWidth="1"/>
    <col min="11" max="13" width="8.625" style="36" customWidth="1"/>
    <col min="14" max="14" width="9" style="33"/>
    <col min="15" max="16384" width="9" style="36"/>
  </cols>
  <sheetData>
    <row r="1" spans="1:14" s="42" customFormat="1" ht="17.25" thickBot="1">
      <c r="A1" s="41" t="s">
        <v>61</v>
      </c>
      <c r="B1" s="41" t="s">
        <v>4</v>
      </c>
      <c r="C1" s="50" t="s">
        <v>80</v>
      </c>
      <c r="D1" s="41" t="s">
        <v>45</v>
      </c>
      <c r="E1" s="41" t="s">
        <v>62</v>
      </c>
      <c r="F1" s="41" t="s">
        <v>63</v>
      </c>
      <c r="G1" s="41" t="s">
        <v>64</v>
      </c>
      <c r="H1" s="41" t="s">
        <v>65</v>
      </c>
      <c r="I1" s="41" t="s">
        <v>66</v>
      </c>
      <c r="J1" s="41" t="s">
        <v>67</v>
      </c>
      <c r="K1" s="41" t="s">
        <v>68</v>
      </c>
      <c r="L1" s="41" t="s">
        <v>69</v>
      </c>
      <c r="M1" s="41" t="s">
        <v>70</v>
      </c>
      <c r="N1" s="41" t="s">
        <v>41</v>
      </c>
    </row>
    <row r="2" spans="1:14" ht="17.25" thickTop="1">
      <c r="A2" s="33">
        <v>1</v>
      </c>
      <c r="B2" s="36" t="s">
        <v>409</v>
      </c>
      <c r="C2" s="56" t="s">
        <v>410</v>
      </c>
      <c r="D2" s="37">
        <v>6000</v>
      </c>
      <c r="E2" s="63" t="s">
        <v>411</v>
      </c>
      <c r="F2" s="60">
        <v>0.18809999999999999</v>
      </c>
      <c r="G2" s="37">
        <v>191531</v>
      </c>
      <c r="H2" s="37">
        <v>46</v>
      </c>
      <c r="I2" s="38" t="s">
        <v>412</v>
      </c>
      <c r="J2" s="37">
        <v>0.18</v>
      </c>
      <c r="K2" s="38">
        <v>1.18</v>
      </c>
      <c r="L2" s="38" t="s">
        <v>412</v>
      </c>
      <c r="M2" s="38">
        <v>0.42</v>
      </c>
      <c r="N2" s="34" t="str">
        <f>IF(ISBLANK($C2),"",HYPERLINK($C2,"▶"))</f>
        <v>▶</v>
      </c>
    </row>
    <row r="3" spans="1:14">
      <c r="A3" s="33">
        <v>2</v>
      </c>
      <c r="B3" s="36" t="s">
        <v>413</v>
      </c>
      <c r="C3" s="56" t="s">
        <v>414</v>
      </c>
      <c r="D3" s="37">
        <v>7360</v>
      </c>
      <c r="E3" s="63" t="s">
        <v>415</v>
      </c>
      <c r="F3" s="60">
        <v>0.10340000000000001</v>
      </c>
      <c r="G3" s="37">
        <v>864598</v>
      </c>
      <c r="H3" s="37">
        <v>849</v>
      </c>
      <c r="I3" s="38">
        <v>-796</v>
      </c>
      <c r="J3" s="37">
        <v>1.08</v>
      </c>
      <c r="K3" s="38">
        <v>-3.55</v>
      </c>
      <c r="L3" s="38">
        <v>-234.71</v>
      </c>
      <c r="M3" s="38">
        <v>1.4</v>
      </c>
      <c r="N3" s="34" t="str">
        <f t="shared" ref="N3:N66" si="0">IF(ISBLANK($C3),"",HYPERLINK($C3,"▶"))</f>
        <v>▶</v>
      </c>
    </row>
    <row r="4" spans="1:14">
      <c r="A4" s="33">
        <v>3</v>
      </c>
      <c r="B4" s="36" t="s">
        <v>416</v>
      </c>
      <c r="C4" s="56" t="s">
        <v>417</v>
      </c>
      <c r="D4" s="37">
        <v>5220</v>
      </c>
      <c r="E4" s="63" t="s">
        <v>418</v>
      </c>
      <c r="F4" s="60">
        <v>9.6600000000000005E-2</v>
      </c>
      <c r="G4" s="37">
        <v>414468</v>
      </c>
      <c r="H4" s="37">
        <v>1128</v>
      </c>
      <c r="I4" s="37">
        <v>340</v>
      </c>
      <c r="J4" s="37">
        <v>55.96</v>
      </c>
      <c r="K4" s="37">
        <v>9.02</v>
      </c>
      <c r="L4" s="38">
        <v>6.91</v>
      </c>
      <c r="M4" s="38">
        <v>0.49</v>
      </c>
      <c r="N4" s="34" t="str">
        <f t="shared" si="0"/>
        <v>▶</v>
      </c>
    </row>
    <row r="5" spans="1:14">
      <c r="A5" s="33">
        <v>4</v>
      </c>
      <c r="B5" s="36" t="s">
        <v>419</v>
      </c>
      <c r="C5" s="56" t="s">
        <v>420</v>
      </c>
      <c r="D5" s="37">
        <v>6800</v>
      </c>
      <c r="E5" s="63" t="s">
        <v>421</v>
      </c>
      <c r="F5" s="60">
        <v>9.1499999999999998E-2</v>
      </c>
      <c r="G5" s="37">
        <v>895410</v>
      </c>
      <c r="H5" s="37">
        <v>897</v>
      </c>
      <c r="I5" s="37">
        <v>-18</v>
      </c>
      <c r="J5" s="37">
        <v>4.6399999999999997</v>
      </c>
      <c r="K5" s="37">
        <v>25.37</v>
      </c>
      <c r="L5" s="38">
        <v>2.65</v>
      </c>
      <c r="M5" s="38">
        <v>1.44</v>
      </c>
      <c r="N5" s="34" t="str">
        <f t="shared" si="0"/>
        <v>▶</v>
      </c>
    </row>
    <row r="6" spans="1:14">
      <c r="A6" s="33">
        <v>5</v>
      </c>
      <c r="B6" s="36" t="s">
        <v>422</v>
      </c>
      <c r="C6" s="56" t="s">
        <v>423</v>
      </c>
      <c r="D6" s="37">
        <v>15310</v>
      </c>
      <c r="E6" s="63" t="s">
        <v>424</v>
      </c>
      <c r="F6" s="60">
        <v>9.0499999999999997E-2</v>
      </c>
      <c r="G6" s="37">
        <v>32448419</v>
      </c>
      <c r="H6" s="37">
        <v>2338</v>
      </c>
      <c r="I6" s="37">
        <v>400</v>
      </c>
      <c r="J6" s="37">
        <v>2.0299999999999998</v>
      </c>
      <c r="K6" s="37">
        <v>9.3699999999999992</v>
      </c>
      <c r="L6" s="38">
        <v>8.19</v>
      </c>
      <c r="M6" s="38">
        <v>0.5</v>
      </c>
      <c r="N6" s="34" t="str">
        <f t="shared" si="0"/>
        <v>▶</v>
      </c>
    </row>
    <row r="7" spans="1:14">
      <c r="A7" s="33">
        <v>10</v>
      </c>
      <c r="B7" s="36" t="s">
        <v>425</v>
      </c>
      <c r="C7" s="56" t="s">
        <v>426</v>
      </c>
      <c r="D7" s="37">
        <v>1535</v>
      </c>
      <c r="E7" s="63" t="s">
        <v>427</v>
      </c>
      <c r="F7" s="60">
        <v>7.4200000000000002E-2</v>
      </c>
      <c r="G7" s="37">
        <v>7136196</v>
      </c>
      <c r="H7" s="37">
        <v>418</v>
      </c>
      <c r="I7" s="37">
        <v>-39</v>
      </c>
      <c r="J7" s="37">
        <v>1.54</v>
      </c>
      <c r="K7" s="37">
        <v>-3.97</v>
      </c>
      <c r="L7" s="38">
        <v>-1.02</v>
      </c>
      <c r="M7" s="38">
        <v>0.39</v>
      </c>
      <c r="N7" s="34" t="str">
        <f t="shared" si="0"/>
        <v>▶</v>
      </c>
    </row>
    <row r="8" spans="1:14">
      <c r="A8" s="33">
        <v>14</v>
      </c>
      <c r="B8" s="36" t="s">
        <v>428</v>
      </c>
      <c r="C8" s="56" t="s">
        <v>429</v>
      </c>
      <c r="D8" s="37">
        <v>50900</v>
      </c>
      <c r="E8" s="63" t="s">
        <v>430</v>
      </c>
      <c r="F8" s="60">
        <v>5.7099999999999998E-2</v>
      </c>
      <c r="G8" s="37">
        <v>517870</v>
      </c>
      <c r="H8" s="37">
        <v>19406</v>
      </c>
      <c r="I8" s="37">
        <v>1042</v>
      </c>
      <c r="J8" s="37">
        <v>13.43</v>
      </c>
      <c r="K8" s="37">
        <v>21.57</v>
      </c>
      <c r="L8" s="38">
        <v>54.88</v>
      </c>
      <c r="M8" s="38">
        <v>6.73</v>
      </c>
      <c r="N8" s="34" t="str">
        <f t="shared" si="0"/>
        <v>▶</v>
      </c>
    </row>
    <row r="9" spans="1:14">
      <c r="A9" s="33">
        <v>15</v>
      </c>
      <c r="B9" s="36" t="s">
        <v>431</v>
      </c>
      <c r="C9" s="56" t="s">
        <v>432</v>
      </c>
      <c r="D9" s="37">
        <v>3900</v>
      </c>
      <c r="E9" s="63" t="s">
        <v>433</v>
      </c>
      <c r="F9" s="60">
        <v>5.6899999999999999E-2</v>
      </c>
      <c r="G9" s="37">
        <v>35038</v>
      </c>
      <c r="H9" s="37">
        <v>129</v>
      </c>
      <c r="I9" s="37" t="s">
        <v>412</v>
      </c>
      <c r="J9" s="37">
        <v>0.41</v>
      </c>
      <c r="K9" s="37">
        <v>-33.619999999999997</v>
      </c>
      <c r="L9" s="38" t="s">
        <v>412</v>
      </c>
      <c r="M9" s="38">
        <v>1.39</v>
      </c>
      <c r="N9" s="34" t="str">
        <f t="shared" si="0"/>
        <v>▶</v>
      </c>
    </row>
    <row r="10" spans="1:14">
      <c r="A10" s="33">
        <v>16</v>
      </c>
      <c r="B10" s="36" t="s">
        <v>434</v>
      </c>
      <c r="C10" s="56" t="s">
        <v>435</v>
      </c>
      <c r="D10" s="37">
        <v>5970</v>
      </c>
      <c r="E10" s="63" t="s">
        <v>436</v>
      </c>
      <c r="F10" s="60">
        <v>5.4800000000000001E-2</v>
      </c>
      <c r="G10" s="37">
        <v>2671668</v>
      </c>
      <c r="H10" s="37">
        <v>654</v>
      </c>
      <c r="I10" s="37">
        <v>40</v>
      </c>
      <c r="J10" s="37">
        <v>0.69</v>
      </c>
      <c r="K10" s="37">
        <v>5.65</v>
      </c>
      <c r="L10" s="38">
        <v>8.74</v>
      </c>
      <c r="M10" s="38">
        <v>0.4</v>
      </c>
      <c r="N10" s="34" t="str">
        <f t="shared" si="0"/>
        <v>▶</v>
      </c>
    </row>
    <row r="11" spans="1:14">
      <c r="A11" s="33">
        <v>17</v>
      </c>
      <c r="B11" s="36" t="s">
        <v>437</v>
      </c>
      <c r="C11" s="56" t="s">
        <v>438</v>
      </c>
      <c r="D11" s="37">
        <v>27700</v>
      </c>
      <c r="E11" s="63" t="s">
        <v>439</v>
      </c>
      <c r="F11" s="60">
        <v>5.1200000000000002E-2</v>
      </c>
      <c r="G11" s="37">
        <v>8072146</v>
      </c>
      <c r="H11" s="37">
        <v>17519</v>
      </c>
      <c r="I11" s="37">
        <v>622</v>
      </c>
      <c r="J11" s="37">
        <v>12.82</v>
      </c>
      <c r="K11" s="37">
        <v>28.09</v>
      </c>
      <c r="L11" s="38">
        <v>19.510000000000002</v>
      </c>
      <c r="M11" s="38">
        <v>5.64</v>
      </c>
      <c r="N11" s="34" t="str">
        <f t="shared" si="0"/>
        <v>▶</v>
      </c>
    </row>
    <row r="12" spans="1:14">
      <c r="A12" s="33">
        <v>18</v>
      </c>
      <c r="B12" s="36" t="s">
        <v>440</v>
      </c>
      <c r="C12" s="56" t="s">
        <v>441</v>
      </c>
      <c r="D12" s="37">
        <v>27300</v>
      </c>
      <c r="E12" s="63" t="s">
        <v>442</v>
      </c>
      <c r="F12" s="60">
        <v>4.8000000000000001E-2</v>
      </c>
      <c r="G12" s="37">
        <v>1549342</v>
      </c>
      <c r="H12" s="37">
        <v>3936</v>
      </c>
      <c r="I12" s="37">
        <v>678</v>
      </c>
      <c r="J12" s="37">
        <v>15.12</v>
      </c>
      <c r="K12" s="37">
        <v>3.54</v>
      </c>
      <c r="L12" s="38">
        <v>8.4499999999999993</v>
      </c>
      <c r="M12" s="38">
        <v>0.35</v>
      </c>
      <c r="N12" s="34" t="str">
        <f t="shared" si="0"/>
        <v>▶</v>
      </c>
    </row>
    <row r="13" spans="1:14">
      <c r="A13" s="33">
        <v>19</v>
      </c>
      <c r="B13" s="36" t="s">
        <v>443</v>
      </c>
      <c r="C13" s="56" t="s">
        <v>444</v>
      </c>
      <c r="D13" s="37">
        <v>7860</v>
      </c>
      <c r="E13" s="63" t="s">
        <v>445</v>
      </c>
      <c r="F13" s="60">
        <v>4.8000000000000001E-2</v>
      </c>
      <c r="G13" s="37">
        <v>664010</v>
      </c>
      <c r="H13" s="37">
        <v>1110</v>
      </c>
      <c r="I13" s="37">
        <v>174</v>
      </c>
      <c r="J13" s="37">
        <v>24.22</v>
      </c>
      <c r="K13" s="37">
        <v>4.83</v>
      </c>
      <c r="L13" s="38">
        <v>11.69</v>
      </c>
      <c r="M13" s="38">
        <v>0.6</v>
      </c>
      <c r="N13" s="34" t="str">
        <f t="shared" si="0"/>
        <v>▶</v>
      </c>
    </row>
    <row r="14" spans="1:14">
      <c r="A14" s="33">
        <v>20</v>
      </c>
      <c r="B14" s="36" t="s">
        <v>446</v>
      </c>
      <c r="C14" s="56" t="s">
        <v>447</v>
      </c>
      <c r="D14" s="37">
        <v>263500</v>
      </c>
      <c r="E14" s="63" t="s">
        <v>448</v>
      </c>
      <c r="F14" s="60">
        <v>4.7699999999999999E-2</v>
      </c>
      <c r="G14" s="37">
        <v>103740</v>
      </c>
      <c r="H14" s="37">
        <v>43540</v>
      </c>
      <c r="I14" s="37">
        <v>14363</v>
      </c>
      <c r="J14" s="37">
        <v>15.42</v>
      </c>
      <c r="K14" s="37">
        <v>-17.510000000000002</v>
      </c>
      <c r="L14" s="38">
        <v>-22.74</v>
      </c>
      <c r="M14" s="38">
        <v>3.03</v>
      </c>
      <c r="N14" s="34" t="str">
        <f t="shared" si="0"/>
        <v>▶</v>
      </c>
    </row>
    <row r="15" spans="1:14">
      <c r="A15" s="33">
        <v>21</v>
      </c>
      <c r="B15" s="36" t="s">
        <v>449</v>
      </c>
      <c r="C15" s="56" t="s">
        <v>450</v>
      </c>
      <c r="D15" s="37">
        <v>3265</v>
      </c>
      <c r="E15" s="63" t="s">
        <v>451</v>
      </c>
      <c r="F15" s="60">
        <v>4.65E-2</v>
      </c>
      <c r="G15" s="37">
        <v>294650</v>
      </c>
      <c r="H15" s="37">
        <v>1989</v>
      </c>
      <c r="I15" s="37">
        <v>-620</v>
      </c>
      <c r="J15" s="37">
        <v>5.43</v>
      </c>
      <c r="K15" s="37">
        <v>-8.99</v>
      </c>
      <c r="L15" s="38">
        <v>-1.66</v>
      </c>
      <c r="M15" s="38">
        <v>0.34</v>
      </c>
      <c r="N15" s="34" t="str">
        <f t="shared" si="0"/>
        <v>▶</v>
      </c>
    </row>
    <row r="16" spans="1:14">
      <c r="A16" s="33">
        <v>23</v>
      </c>
      <c r="B16" s="36" t="s">
        <v>452</v>
      </c>
      <c r="C16" s="56" t="s">
        <v>453</v>
      </c>
      <c r="D16" s="37">
        <v>3170</v>
      </c>
      <c r="E16" s="63" t="s">
        <v>454</v>
      </c>
      <c r="F16" s="60">
        <v>4.2799999999999998E-2</v>
      </c>
      <c r="G16" s="37">
        <v>395700</v>
      </c>
      <c r="H16" s="37">
        <v>1139</v>
      </c>
      <c r="I16" s="37">
        <v>41</v>
      </c>
      <c r="J16" s="37">
        <v>3.56</v>
      </c>
      <c r="K16" s="37">
        <v>16.510000000000002</v>
      </c>
      <c r="L16" s="39" t="s">
        <v>412</v>
      </c>
      <c r="M16" s="38">
        <v>1.38</v>
      </c>
      <c r="N16" s="34" t="str">
        <f t="shared" si="0"/>
        <v>▶</v>
      </c>
    </row>
    <row r="17" spans="1:14">
      <c r="A17" s="33">
        <v>26</v>
      </c>
      <c r="B17" s="36" t="s">
        <v>455</v>
      </c>
      <c r="C17" s="56" t="s">
        <v>456</v>
      </c>
      <c r="D17" s="37">
        <v>242500</v>
      </c>
      <c r="E17" s="63" t="s">
        <v>457</v>
      </c>
      <c r="F17" s="60">
        <v>4.0800000000000003E-2</v>
      </c>
      <c r="G17" s="37">
        <v>1586</v>
      </c>
      <c r="H17" s="37">
        <v>5091</v>
      </c>
      <c r="I17" s="37">
        <v>2404</v>
      </c>
      <c r="J17" s="37">
        <v>8.25</v>
      </c>
      <c r="K17" s="37">
        <v>6.28</v>
      </c>
      <c r="L17" s="38">
        <v>9.06</v>
      </c>
      <c r="M17" s="38">
        <v>0.36</v>
      </c>
      <c r="N17" s="34" t="str">
        <f t="shared" si="0"/>
        <v>▶</v>
      </c>
    </row>
    <row r="18" spans="1:14">
      <c r="A18" s="33">
        <v>27</v>
      </c>
      <c r="B18" s="36" t="s">
        <v>458</v>
      </c>
      <c r="C18" s="56" t="s">
        <v>459</v>
      </c>
      <c r="D18" s="37">
        <v>3600</v>
      </c>
      <c r="E18" s="63" t="s">
        <v>460</v>
      </c>
      <c r="F18" s="60">
        <v>4.0500000000000001E-2</v>
      </c>
      <c r="G18" s="37">
        <v>28717</v>
      </c>
      <c r="H18" s="37">
        <v>42</v>
      </c>
      <c r="I18" s="37" t="s">
        <v>412</v>
      </c>
      <c r="J18" s="37">
        <v>1.7</v>
      </c>
      <c r="K18" s="37">
        <v>-9.3000000000000007</v>
      </c>
      <c r="L18" s="38" t="s">
        <v>412</v>
      </c>
      <c r="M18" s="38">
        <v>0.91</v>
      </c>
      <c r="N18" s="34" t="str">
        <f t="shared" si="0"/>
        <v>▶</v>
      </c>
    </row>
    <row r="19" spans="1:14">
      <c r="A19" s="33">
        <v>28</v>
      </c>
      <c r="B19" s="36" t="s">
        <v>461</v>
      </c>
      <c r="C19" s="56" t="s">
        <v>462</v>
      </c>
      <c r="D19" s="37">
        <v>17700</v>
      </c>
      <c r="E19" s="63" t="s">
        <v>463</v>
      </c>
      <c r="F19" s="60">
        <v>3.9300000000000002E-2</v>
      </c>
      <c r="G19" s="37">
        <v>8934</v>
      </c>
      <c r="H19" s="37">
        <v>97</v>
      </c>
      <c r="I19" s="37" t="s">
        <v>412</v>
      </c>
      <c r="J19" s="37">
        <v>0</v>
      </c>
      <c r="K19" s="37" t="s">
        <v>412</v>
      </c>
      <c r="L19" s="38" t="s">
        <v>412</v>
      </c>
      <c r="M19" s="38" t="s">
        <v>412</v>
      </c>
      <c r="N19" s="34" t="str">
        <f t="shared" si="0"/>
        <v>▶</v>
      </c>
    </row>
    <row r="20" spans="1:14">
      <c r="A20" s="33">
        <v>29</v>
      </c>
      <c r="B20" s="36" t="s">
        <v>464</v>
      </c>
      <c r="C20" s="56" t="s">
        <v>465</v>
      </c>
      <c r="D20" s="37">
        <v>21200</v>
      </c>
      <c r="E20" s="63" t="s">
        <v>466</v>
      </c>
      <c r="F20" s="60">
        <v>3.9199999999999999E-2</v>
      </c>
      <c r="G20" s="37">
        <v>5449</v>
      </c>
      <c r="H20" s="37">
        <v>448</v>
      </c>
      <c r="I20" s="37" t="s">
        <v>412</v>
      </c>
      <c r="J20" s="37">
        <v>17.14</v>
      </c>
      <c r="K20" s="37">
        <v>-35.93</v>
      </c>
      <c r="L20" s="38" t="s">
        <v>412</v>
      </c>
      <c r="M20" s="38">
        <v>0.19</v>
      </c>
      <c r="N20" s="34" t="str">
        <f t="shared" si="0"/>
        <v>▶</v>
      </c>
    </row>
    <row r="21" spans="1:14">
      <c r="A21" s="33">
        <v>30</v>
      </c>
      <c r="B21" s="36" t="s">
        <v>467</v>
      </c>
      <c r="C21" s="56" t="s">
        <v>468</v>
      </c>
      <c r="D21" s="37">
        <v>3330</v>
      </c>
      <c r="E21" s="63" t="s">
        <v>469</v>
      </c>
      <c r="F21" s="60">
        <v>3.9E-2</v>
      </c>
      <c r="G21" s="37">
        <v>6277050</v>
      </c>
      <c r="H21" s="37">
        <v>2139</v>
      </c>
      <c r="I21" s="37">
        <v>4078</v>
      </c>
      <c r="J21" s="37">
        <v>1.45</v>
      </c>
      <c r="K21" s="37">
        <v>0.65</v>
      </c>
      <c r="L21" s="38">
        <v>15.99</v>
      </c>
      <c r="M21" s="38">
        <v>0.23</v>
      </c>
      <c r="N21" s="34" t="str">
        <f t="shared" si="0"/>
        <v>▶</v>
      </c>
    </row>
    <row r="22" spans="1:14">
      <c r="A22" s="33">
        <v>34</v>
      </c>
      <c r="B22" s="36" t="s">
        <v>470</v>
      </c>
      <c r="C22" s="56" t="s">
        <v>471</v>
      </c>
      <c r="D22" s="37">
        <v>108500</v>
      </c>
      <c r="E22" s="63" t="s">
        <v>472</v>
      </c>
      <c r="F22" s="60">
        <v>3.6299999999999999E-2</v>
      </c>
      <c r="G22" s="37">
        <v>2291</v>
      </c>
      <c r="H22" s="37">
        <v>969</v>
      </c>
      <c r="I22" s="37" t="s">
        <v>412</v>
      </c>
      <c r="J22" s="37">
        <v>10.199999999999999</v>
      </c>
      <c r="K22" s="37">
        <v>-7.21</v>
      </c>
      <c r="L22" s="39" t="s">
        <v>412</v>
      </c>
      <c r="M22" s="38">
        <v>1.25</v>
      </c>
      <c r="N22" s="34" t="str">
        <f t="shared" si="0"/>
        <v>▶</v>
      </c>
    </row>
    <row r="23" spans="1:14">
      <c r="A23" s="33">
        <v>35</v>
      </c>
      <c r="B23" s="36" t="s">
        <v>473</v>
      </c>
      <c r="C23" s="56" t="s">
        <v>474</v>
      </c>
      <c r="D23" s="37">
        <v>23150</v>
      </c>
      <c r="E23" s="63" t="s">
        <v>466</v>
      </c>
      <c r="F23" s="60">
        <v>3.5799999999999998E-2</v>
      </c>
      <c r="G23" s="37">
        <v>74021</v>
      </c>
      <c r="H23" s="37">
        <v>6988</v>
      </c>
      <c r="I23" s="37">
        <v>3405</v>
      </c>
      <c r="J23" s="37">
        <v>5.55</v>
      </c>
      <c r="K23" s="37">
        <v>67.89</v>
      </c>
      <c r="L23" s="38">
        <v>10.9</v>
      </c>
      <c r="M23" s="38">
        <v>0.45</v>
      </c>
      <c r="N23" s="34" t="str">
        <f t="shared" si="0"/>
        <v>▶</v>
      </c>
    </row>
    <row r="24" spans="1:14">
      <c r="A24" s="33">
        <v>37</v>
      </c>
      <c r="B24" s="36" t="s">
        <v>475</v>
      </c>
      <c r="C24" s="56" t="s">
        <v>476</v>
      </c>
      <c r="D24" s="37">
        <v>162900</v>
      </c>
      <c r="E24" s="63" t="s">
        <v>477</v>
      </c>
      <c r="F24" s="60">
        <v>3.49E-2</v>
      </c>
      <c r="G24" s="37">
        <v>287397</v>
      </c>
      <c r="H24" s="37">
        <v>48870</v>
      </c>
      <c r="I24" s="37">
        <v>3249</v>
      </c>
      <c r="J24" s="37">
        <v>23.16</v>
      </c>
      <c r="K24" s="37">
        <v>22.41</v>
      </c>
      <c r="L24" s="38">
        <v>12.61</v>
      </c>
      <c r="M24" s="38">
        <v>2.65</v>
      </c>
      <c r="N24" s="34" t="str">
        <f t="shared" si="0"/>
        <v>▶</v>
      </c>
    </row>
    <row r="25" spans="1:14">
      <c r="A25" s="33">
        <v>38</v>
      </c>
      <c r="B25" s="36" t="s">
        <v>478</v>
      </c>
      <c r="C25" s="56" t="s">
        <v>479</v>
      </c>
      <c r="D25" s="37">
        <v>42150</v>
      </c>
      <c r="E25" s="63" t="s">
        <v>480</v>
      </c>
      <c r="F25" s="60">
        <v>3.44E-2</v>
      </c>
      <c r="G25" s="37">
        <v>24973</v>
      </c>
      <c r="H25" s="37">
        <v>12220</v>
      </c>
      <c r="I25" s="37">
        <v>809</v>
      </c>
      <c r="J25" s="37">
        <v>14.25</v>
      </c>
      <c r="K25" s="37">
        <v>18.149999999999999</v>
      </c>
      <c r="L25" s="38">
        <v>8.56</v>
      </c>
      <c r="M25" s="38">
        <v>1.52</v>
      </c>
      <c r="N25" s="34" t="str">
        <f t="shared" si="0"/>
        <v>▶</v>
      </c>
    </row>
    <row r="26" spans="1:14">
      <c r="A26" s="33">
        <v>40</v>
      </c>
      <c r="B26" s="36" t="s">
        <v>481</v>
      </c>
      <c r="C26" s="56" t="s">
        <v>482</v>
      </c>
      <c r="D26" s="37">
        <v>11750</v>
      </c>
      <c r="E26" s="63" t="s">
        <v>483</v>
      </c>
      <c r="F26" s="60">
        <v>3.4299999999999997E-2</v>
      </c>
      <c r="G26" s="37">
        <v>891182</v>
      </c>
      <c r="H26" s="37">
        <v>3297</v>
      </c>
      <c r="I26" s="37">
        <v>-539</v>
      </c>
      <c r="J26" s="37">
        <v>3.95</v>
      </c>
      <c r="K26" s="37">
        <v>-30.84</v>
      </c>
      <c r="L26" s="38">
        <v>-43.75</v>
      </c>
      <c r="M26" s="38">
        <v>2.09</v>
      </c>
      <c r="N26" s="34" t="str">
        <f t="shared" si="0"/>
        <v>▶</v>
      </c>
    </row>
    <row r="27" spans="1:14">
      <c r="A27" s="33">
        <v>41</v>
      </c>
      <c r="B27" s="36" t="s">
        <v>484</v>
      </c>
      <c r="C27" s="56" t="s">
        <v>485</v>
      </c>
      <c r="D27" s="37">
        <v>21200</v>
      </c>
      <c r="E27" s="63" t="s">
        <v>486</v>
      </c>
      <c r="F27" s="60">
        <v>3.4099999999999998E-2</v>
      </c>
      <c r="G27" s="37">
        <v>140251</v>
      </c>
      <c r="H27" s="37">
        <v>5258</v>
      </c>
      <c r="I27" s="37">
        <v>-162</v>
      </c>
      <c r="J27" s="37">
        <v>4.7</v>
      </c>
      <c r="K27" s="37">
        <v>87.6</v>
      </c>
      <c r="L27" s="38">
        <v>-5.96</v>
      </c>
      <c r="M27" s="38">
        <v>1.66</v>
      </c>
      <c r="N27" s="34" t="str">
        <f t="shared" si="0"/>
        <v>▶</v>
      </c>
    </row>
    <row r="28" spans="1:14">
      <c r="A28" s="33">
        <v>43</v>
      </c>
      <c r="B28" s="36" t="s">
        <v>487</v>
      </c>
      <c r="C28" s="56" t="s">
        <v>488</v>
      </c>
      <c r="D28" s="37">
        <v>8435</v>
      </c>
      <c r="E28" s="63" t="s">
        <v>489</v>
      </c>
      <c r="F28" s="60">
        <v>3.3700000000000001E-2</v>
      </c>
      <c r="G28" s="37">
        <v>4156</v>
      </c>
      <c r="H28" s="37">
        <v>51</v>
      </c>
      <c r="I28" s="37" t="s">
        <v>412</v>
      </c>
      <c r="J28" s="37">
        <v>0</v>
      </c>
      <c r="K28" s="37" t="s">
        <v>412</v>
      </c>
      <c r="L28" s="38" t="s">
        <v>412</v>
      </c>
      <c r="M28" s="38" t="s">
        <v>412</v>
      </c>
      <c r="N28" s="34" t="str">
        <f t="shared" si="0"/>
        <v>▶</v>
      </c>
    </row>
    <row r="29" spans="1:14">
      <c r="A29" s="33">
        <v>44</v>
      </c>
      <c r="B29" s="36" t="s">
        <v>490</v>
      </c>
      <c r="C29" s="56" t="s">
        <v>491</v>
      </c>
      <c r="D29" s="37">
        <v>27950</v>
      </c>
      <c r="E29" s="63" t="s">
        <v>492</v>
      </c>
      <c r="F29" s="60">
        <v>3.3300000000000003E-2</v>
      </c>
      <c r="G29" s="37">
        <v>720352</v>
      </c>
      <c r="H29" s="37">
        <v>13328</v>
      </c>
      <c r="I29" s="37">
        <v>608</v>
      </c>
      <c r="J29" s="37">
        <v>7.19</v>
      </c>
      <c r="K29" s="37">
        <v>31.33</v>
      </c>
      <c r="L29" s="39">
        <v>9.65</v>
      </c>
      <c r="M29" s="38">
        <v>2.7</v>
      </c>
      <c r="N29" s="34" t="str">
        <f t="shared" si="0"/>
        <v>▶</v>
      </c>
    </row>
    <row r="30" spans="1:14">
      <c r="A30" s="33">
        <v>45</v>
      </c>
      <c r="B30" s="36" t="s">
        <v>493</v>
      </c>
      <c r="C30" s="56" t="s">
        <v>494</v>
      </c>
      <c r="D30" s="37">
        <v>1170</v>
      </c>
      <c r="E30" s="63" t="s">
        <v>495</v>
      </c>
      <c r="F30" s="60">
        <v>3.27E-2</v>
      </c>
      <c r="G30" s="37">
        <v>36178</v>
      </c>
      <c r="H30" s="37">
        <v>424</v>
      </c>
      <c r="I30" s="37">
        <v>-61</v>
      </c>
      <c r="J30" s="37">
        <v>0.56999999999999995</v>
      </c>
      <c r="K30" s="37">
        <v>-7.45</v>
      </c>
      <c r="L30" s="39">
        <v>-8.91</v>
      </c>
      <c r="M30" s="38">
        <v>0.35</v>
      </c>
      <c r="N30" s="34" t="str">
        <f t="shared" si="0"/>
        <v>▶</v>
      </c>
    </row>
    <row r="31" spans="1:14">
      <c r="A31" s="33">
        <v>47</v>
      </c>
      <c r="B31" s="36" t="s">
        <v>496</v>
      </c>
      <c r="C31" s="56" t="s">
        <v>497</v>
      </c>
      <c r="D31" s="37">
        <v>2580</v>
      </c>
      <c r="E31" s="63" t="s">
        <v>498</v>
      </c>
      <c r="F31" s="60">
        <v>3.2000000000000001E-2</v>
      </c>
      <c r="G31" s="37">
        <v>40927</v>
      </c>
      <c r="H31" s="37">
        <v>2185</v>
      </c>
      <c r="I31" s="37">
        <v>-278</v>
      </c>
      <c r="J31" s="37">
        <v>1.83</v>
      </c>
      <c r="K31" s="37">
        <v>-4.66</v>
      </c>
      <c r="L31" s="38">
        <v>-26.64</v>
      </c>
      <c r="M31" s="38">
        <v>0.65</v>
      </c>
      <c r="N31" s="34" t="str">
        <f t="shared" si="0"/>
        <v>▶</v>
      </c>
    </row>
    <row r="32" spans="1:14">
      <c r="A32" s="33">
        <v>48</v>
      </c>
      <c r="B32" s="36" t="s">
        <v>499</v>
      </c>
      <c r="C32" s="57" t="s">
        <v>500</v>
      </c>
      <c r="D32" s="66">
        <v>12900</v>
      </c>
      <c r="E32" s="63" t="s">
        <v>501</v>
      </c>
      <c r="F32" s="60">
        <v>3.2000000000000001E-2</v>
      </c>
      <c r="G32" s="66">
        <v>140986</v>
      </c>
      <c r="H32" s="66">
        <v>7676</v>
      </c>
      <c r="I32" s="36">
        <v>653</v>
      </c>
      <c r="J32" s="36">
        <v>32.86</v>
      </c>
      <c r="K32" s="36">
        <v>11.51</v>
      </c>
      <c r="L32" s="36">
        <v>15.76</v>
      </c>
      <c r="M32" s="36">
        <v>1.93</v>
      </c>
      <c r="N32" s="34" t="str">
        <f t="shared" si="0"/>
        <v>▶</v>
      </c>
    </row>
    <row r="33" spans="1:14">
      <c r="A33" s="33">
        <v>49</v>
      </c>
      <c r="B33" s="36" t="s">
        <v>502</v>
      </c>
      <c r="C33" s="57" t="s">
        <v>503</v>
      </c>
      <c r="D33" s="66">
        <v>111000</v>
      </c>
      <c r="E33" s="63" t="s">
        <v>504</v>
      </c>
      <c r="F33" s="60">
        <v>3.1600000000000003E-2</v>
      </c>
      <c r="G33" s="66">
        <v>15953</v>
      </c>
      <c r="H33" s="66">
        <v>4436</v>
      </c>
      <c r="I33" s="36" t="s">
        <v>412</v>
      </c>
      <c r="J33" s="36">
        <v>10.62</v>
      </c>
      <c r="K33" s="36">
        <v>-7.38</v>
      </c>
      <c r="L33" s="36" t="s">
        <v>412</v>
      </c>
      <c r="M33" s="36">
        <v>1.27</v>
      </c>
      <c r="N33" s="34" t="str">
        <f t="shared" si="0"/>
        <v>▶</v>
      </c>
    </row>
    <row r="34" spans="1:14">
      <c r="A34" s="33">
        <v>50</v>
      </c>
      <c r="B34" s="36" t="s">
        <v>505</v>
      </c>
      <c r="C34" s="57" t="s">
        <v>506</v>
      </c>
      <c r="D34" s="66">
        <v>783000</v>
      </c>
      <c r="E34" s="63" t="s">
        <v>507</v>
      </c>
      <c r="F34" s="60">
        <v>3.1600000000000003E-2</v>
      </c>
      <c r="G34" s="66">
        <v>99292</v>
      </c>
      <c r="H34" s="66">
        <v>58984</v>
      </c>
      <c r="I34" s="66">
        <v>1475</v>
      </c>
      <c r="J34" s="36">
        <v>13.51</v>
      </c>
      <c r="K34" s="36">
        <v>25.96</v>
      </c>
      <c r="L34" s="36">
        <v>24.81</v>
      </c>
      <c r="M34" s="36">
        <v>7.86</v>
      </c>
      <c r="N34" s="34" t="str">
        <f t="shared" si="0"/>
        <v>▶</v>
      </c>
    </row>
    <row r="35" spans="1:14">
      <c r="A35" s="33">
        <v>52</v>
      </c>
      <c r="B35" s="36" t="s">
        <v>508</v>
      </c>
      <c r="C35" s="57" t="s">
        <v>509</v>
      </c>
      <c r="D35" s="66">
        <v>3810</v>
      </c>
      <c r="E35" s="63" t="s">
        <v>510</v>
      </c>
      <c r="F35" s="60">
        <v>3.1099999999999999E-2</v>
      </c>
      <c r="G35" s="66">
        <v>90306</v>
      </c>
      <c r="H35" s="66">
        <v>3864</v>
      </c>
      <c r="I35" s="36">
        <v>-268</v>
      </c>
      <c r="J35" s="36">
        <v>0.4</v>
      </c>
      <c r="K35" s="36">
        <v>25.23</v>
      </c>
      <c r="L35" s="36">
        <v>-7.71</v>
      </c>
      <c r="M35" s="36">
        <v>1.06</v>
      </c>
      <c r="N35" s="34" t="str">
        <f t="shared" si="0"/>
        <v>▶</v>
      </c>
    </row>
    <row r="36" spans="1:14">
      <c r="A36" s="33">
        <v>53</v>
      </c>
      <c r="B36" s="36" t="s">
        <v>511</v>
      </c>
      <c r="C36" s="57" t="s">
        <v>512</v>
      </c>
      <c r="D36" s="66">
        <v>3520</v>
      </c>
      <c r="E36" s="63" t="s">
        <v>513</v>
      </c>
      <c r="F36" s="60">
        <v>3.0700000000000002E-2</v>
      </c>
      <c r="G36" s="66">
        <v>76633</v>
      </c>
      <c r="H36" s="66">
        <v>1970</v>
      </c>
      <c r="I36" s="36">
        <v>105</v>
      </c>
      <c r="J36" s="36">
        <v>0.72</v>
      </c>
      <c r="K36" s="36">
        <v>220</v>
      </c>
      <c r="L36" s="36">
        <v>-0.43</v>
      </c>
      <c r="M36" s="36">
        <v>0.8</v>
      </c>
      <c r="N36" s="34" t="str">
        <f t="shared" si="0"/>
        <v>▶</v>
      </c>
    </row>
    <row r="37" spans="1:14">
      <c r="A37" s="33">
        <v>55</v>
      </c>
      <c r="B37" s="36" t="s">
        <v>514</v>
      </c>
      <c r="C37" s="57" t="s">
        <v>515</v>
      </c>
      <c r="D37" s="66">
        <v>3720</v>
      </c>
      <c r="E37" s="63" t="s">
        <v>516</v>
      </c>
      <c r="F37" s="60">
        <v>3.0499999999999999E-2</v>
      </c>
      <c r="G37" s="66">
        <v>7984</v>
      </c>
      <c r="H37" s="36">
        <v>283</v>
      </c>
      <c r="I37" s="36">
        <v>-8</v>
      </c>
      <c r="J37" s="36">
        <v>2.31</v>
      </c>
      <c r="K37" s="36">
        <v>1.66</v>
      </c>
      <c r="L37" s="36">
        <v>-0.28000000000000003</v>
      </c>
      <c r="M37" s="36">
        <v>0.61</v>
      </c>
      <c r="N37" s="34" t="str">
        <f t="shared" si="0"/>
        <v>▶</v>
      </c>
    </row>
    <row r="38" spans="1:14">
      <c r="A38" s="33">
        <v>58</v>
      </c>
      <c r="B38" s="36" t="s">
        <v>517</v>
      </c>
      <c r="C38" s="57" t="s">
        <v>518</v>
      </c>
      <c r="D38" s="66">
        <v>10490</v>
      </c>
      <c r="E38" s="63" t="s">
        <v>519</v>
      </c>
      <c r="F38" s="60">
        <v>2.9399999999999999E-2</v>
      </c>
      <c r="G38" s="66">
        <v>1357336</v>
      </c>
      <c r="H38" s="66">
        <v>3799</v>
      </c>
      <c r="I38" s="66">
        <v>1146</v>
      </c>
      <c r="J38" s="36">
        <v>4.9800000000000004</v>
      </c>
      <c r="K38" s="36">
        <v>15.07</v>
      </c>
      <c r="L38" s="36">
        <v>2.85</v>
      </c>
      <c r="M38" s="36">
        <v>0.51</v>
      </c>
      <c r="N38" s="34" t="str">
        <f t="shared" si="0"/>
        <v>▶</v>
      </c>
    </row>
    <row r="39" spans="1:14">
      <c r="A39" s="33">
        <v>60</v>
      </c>
      <c r="B39" s="36" t="s">
        <v>520</v>
      </c>
      <c r="C39" s="57" t="s">
        <v>521</v>
      </c>
      <c r="D39" s="66">
        <v>31700</v>
      </c>
      <c r="E39" s="63" t="s">
        <v>492</v>
      </c>
      <c r="F39" s="60">
        <v>2.92E-2</v>
      </c>
      <c r="G39" s="66">
        <v>287252</v>
      </c>
      <c r="H39" s="66">
        <v>9576</v>
      </c>
      <c r="I39" s="36">
        <v>-61</v>
      </c>
      <c r="J39" s="36">
        <v>6.97</v>
      </c>
      <c r="K39" s="36">
        <v>-634</v>
      </c>
      <c r="L39" s="36" t="s">
        <v>412</v>
      </c>
      <c r="M39" s="36">
        <v>7.99</v>
      </c>
      <c r="N39" s="34" t="str">
        <f t="shared" si="0"/>
        <v>▶</v>
      </c>
    </row>
    <row r="40" spans="1:14">
      <c r="A40" s="33">
        <v>61</v>
      </c>
      <c r="B40" s="36" t="s">
        <v>522</v>
      </c>
      <c r="C40" s="57" t="s">
        <v>523</v>
      </c>
      <c r="D40" s="66">
        <v>1134000</v>
      </c>
      <c r="E40" s="63" t="s">
        <v>524</v>
      </c>
      <c r="F40" s="60">
        <v>2.9000000000000001E-2</v>
      </c>
      <c r="G40" s="66">
        <v>91587</v>
      </c>
      <c r="H40" s="66">
        <v>234775</v>
      </c>
      <c r="I40" s="66">
        <v>6599</v>
      </c>
      <c r="J40" s="36">
        <v>13.43</v>
      </c>
      <c r="K40" s="36">
        <v>37.51</v>
      </c>
      <c r="L40" s="36">
        <v>5.72</v>
      </c>
      <c r="M40" s="36">
        <v>2.5</v>
      </c>
      <c r="N40" s="34" t="str">
        <f t="shared" si="0"/>
        <v>▶</v>
      </c>
    </row>
    <row r="41" spans="1:14">
      <c r="A41" s="33">
        <v>62</v>
      </c>
      <c r="B41" s="36" t="s">
        <v>525</v>
      </c>
      <c r="C41" s="57" t="s">
        <v>526</v>
      </c>
      <c r="D41" s="66">
        <v>21450</v>
      </c>
      <c r="E41" s="63" t="s">
        <v>527</v>
      </c>
      <c r="F41" s="60">
        <v>2.8799999999999999E-2</v>
      </c>
      <c r="G41" s="66">
        <v>23537</v>
      </c>
      <c r="H41" s="66">
        <v>4813</v>
      </c>
      <c r="I41" s="66">
        <v>1449</v>
      </c>
      <c r="J41" s="36">
        <v>6.06</v>
      </c>
      <c r="K41" s="36">
        <v>3.76</v>
      </c>
      <c r="L41" s="36">
        <v>14.85</v>
      </c>
      <c r="M41" s="36">
        <v>0.53</v>
      </c>
      <c r="N41" s="34" t="str">
        <f t="shared" si="0"/>
        <v>▶</v>
      </c>
    </row>
    <row r="42" spans="1:14">
      <c r="A42" s="33">
        <v>63</v>
      </c>
      <c r="B42" s="36" t="s">
        <v>528</v>
      </c>
      <c r="C42" s="57" t="s">
        <v>529</v>
      </c>
      <c r="D42" s="66">
        <v>10350</v>
      </c>
      <c r="E42" s="63" t="s">
        <v>530</v>
      </c>
      <c r="F42" s="60">
        <v>2.8799999999999999E-2</v>
      </c>
      <c r="G42" s="36">
        <v>143</v>
      </c>
      <c r="H42" s="36">
        <v>52</v>
      </c>
      <c r="I42" s="36" t="s">
        <v>412</v>
      </c>
      <c r="J42" s="36">
        <v>0</v>
      </c>
      <c r="K42" s="36" t="s">
        <v>412</v>
      </c>
      <c r="L42" s="36" t="s">
        <v>412</v>
      </c>
      <c r="M42" s="36" t="s">
        <v>412</v>
      </c>
      <c r="N42" s="34" t="str">
        <f t="shared" si="0"/>
        <v>▶</v>
      </c>
    </row>
    <row r="43" spans="1:14">
      <c r="A43" s="33">
        <v>64</v>
      </c>
      <c r="B43" s="36" t="s">
        <v>531</v>
      </c>
      <c r="C43" s="57" t="s">
        <v>532</v>
      </c>
      <c r="D43" s="66">
        <v>30400</v>
      </c>
      <c r="E43" s="63" t="s">
        <v>533</v>
      </c>
      <c r="F43" s="60">
        <v>2.8799999999999999E-2</v>
      </c>
      <c r="G43" s="66">
        <v>974295</v>
      </c>
      <c r="H43" s="66">
        <v>15348</v>
      </c>
      <c r="I43" s="36" t="s">
        <v>412</v>
      </c>
      <c r="J43" s="36">
        <v>22.9</v>
      </c>
      <c r="K43" s="36" t="s">
        <v>412</v>
      </c>
      <c r="L43" s="36" t="s">
        <v>412</v>
      </c>
      <c r="M43" s="36">
        <v>1.95</v>
      </c>
      <c r="N43" s="34" t="str">
        <f t="shared" si="0"/>
        <v>▶</v>
      </c>
    </row>
    <row r="44" spans="1:14">
      <c r="A44" s="33">
        <v>65</v>
      </c>
      <c r="B44" s="36" t="s">
        <v>534</v>
      </c>
      <c r="C44" s="57" t="s">
        <v>535</v>
      </c>
      <c r="D44" s="66">
        <v>71600</v>
      </c>
      <c r="E44" s="63" t="s">
        <v>536</v>
      </c>
      <c r="F44" s="60">
        <v>2.87E-2</v>
      </c>
      <c r="G44" s="66">
        <v>492727</v>
      </c>
      <c r="H44" s="66">
        <v>19959</v>
      </c>
      <c r="I44" s="36">
        <v>-469</v>
      </c>
      <c r="J44" s="36">
        <v>18.670000000000002</v>
      </c>
      <c r="K44" s="36">
        <v>-38.35</v>
      </c>
      <c r="L44" s="36">
        <v>-0.79</v>
      </c>
      <c r="M44" s="36">
        <v>0.18</v>
      </c>
      <c r="N44" s="34" t="str">
        <f t="shared" si="0"/>
        <v>▶</v>
      </c>
    </row>
    <row r="45" spans="1:14">
      <c r="A45" s="33">
        <v>66</v>
      </c>
      <c r="B45" s="36" t="s">
        <v>537</v>
      </c>
      <c r="C45" s="57" t="s">
        <v>538</v>
      </c>
      <c r="D45" s="66">
        <v>11510</v>
      </c>
      <c r="E45" s="63" t="s">
        <v>539</v>
      </c>
      <c r="F45" s="60">
        <v>2.86E-2</v>
      </c>
      <c r="G45" s="66">
        <v>86834</v>
      </c>
      <c r="H45" s="66">
        <v>2875</v>
      </c>
      <c r="I45" s="36">
        <v>248</v>
      </c>
      <c r="J45" s="36">
        <v>1.3</v>
      </c>
      <c r="K45" s="36">
        <v>45.31</v>
      </c>
      <c r="L45" s="36">
        <v>7.85</v>
      </c>
      <c r="M45" s="36">
        <v>1.57</v>
      </c>
      <c r="N45" s="34" t="str">
        <f t="shared" si="0"/>
        <v>▶</v>
      </c>
    </row>
    <row r="46" spans="1:14">
      <c r="A46" s="33">
        <v>67</v>
      </c>
      <c r="B46" s="36" t="s">
        <v>540</v>
      </c>
      <c r="C46" s="57" t="s">
        <v>541</v>
      </c>
      <c r="D46" s="66">
        <v>2525</v>
      </c>
      <c r="E46" s="63" t="s">
        <v>542</v>
      </c>
      <c r="F46" s="60">
        <v>2.8500000000000001E-2</v>
      </c>
      <c r="G46" s="66">
        <v>119914</v>
      </c>
      <c r="H46" s="66">
        <v>1956</v>
      </c>
      <c r="I46" s="36">
        <v>474</v>
      </c>
      <c r="J46" s="36">
        <v>2.61</v>
      </c>
      <c r="K46" s="36">
        <v>-3.01</v>
      </c>
      <c r="L46" s="36">
        <v>-7.62</v>
      </c>
      <c r="M46" s="36">
        <v>0.35</v>
      </c>
      <c r="N46" s="34" t="str">
        <f t="shared" si="0"/>
        <v>▶</v>
      </c>
    </row>
    <row r="47" spans="1:14">
      <c r="A47" s="33">
        <v>69</v>
      </c>
      <c r="B47" s="36" t="s">
        <v>543</v>
      </c>
      <c r="C47" s="57" t="s">
        <v>544</v>
      </c>
      <c r="D47" s="66">
        <v>17090</v>
      </c>
      <c r="E47" s="63" t="s">
        <v>545</v>
      </c>
      <c r="F47" s="60">
        <v>2.8299999999999999E-2</v>
      </c>
      <c r="G47" s="36">
        <v>210</v>
      </c>
      <c r="H47" s="36">
        <v>34</v>
      </c>
      <c r="I47" s="36" t="s">
        <v>412</v>
      </c>
      <c r="J47" s="36">
        <v>0</v>
      </c>
      <c r="K47" s="36" t="s">
        <v>412</v>
      </c>
      <c r="L47" s="36" t="s">
        <v>412</v>
      </c>
      <c r="M47" s="36" t="s">
        <v>412</v>
      </c>
      <c r="N47" s="34" t="str">
        <f t="shared" si="0"/>
        <v>▶</v>
      </c>
    </row>
    <row r="48" spans="1:14">
      <c r="A48" s="33">
        <v>70</v>
      </c>
      <c r="B48" s="36" t="s">
        <v>546</v>
      </c>
      <c r="C48" s="57" t="s">
        <v>547</v>
      </c>
      <c r="D48" s="66">
        <v>8780</v>
      </c>
      <c r="E48" s="63" t="s">
        <v>548</v>
      </c>
      <c r="F48" s="60">
        <v>2.81E-2</v>
      </c>
      <c r="G48" s="66">
        <v>145967</v>
      </c>
      <c r="H48" s="66">
        <v>2279</v>
      </c>
      <c r="I48" s="36">
        <v>105</v>
      </c>
      <c r="J48" s="36">
        <v>4.07</v>
      </c>
      <c r="K48" s="36">
        <v>19.73</v>
      </c>
      <c r="L48" s="36">
        <v>5.07</v>
      </c>
      <c r="M48" s="36">
        <v>0.79</v>
      </c>
      <c r="N48" s="34" t="str">
        <f t="shared" si="0"/>
        <v>▶</v>
      </c>
    </row>
    <row r="49" spans="1:14">
      <c r="A49" s="33">
        <v>71</v>
      </c>
      <c r="B49" s="36" t="s">
        <v>549</v>
      </c>
      <c r="C49" s="57" t="s">
        <v>550</v>
      </c>
      <c r="D49" s="66">
        <v>3860</v>
      </c>
      <c r="E49" s="63" t="s">
        <v>513</v>
      </c>
      <c r="F49" s="60">
        <v>2.8000000000000001E-2</v>
      </c>
      <c r="G49" s="66">
        <v>139217</v>
      </c>
      <c r="H49" s="66">
        <v>1312</v>
      </c>
      <c r="I49" s="36">
        <v>60</v>
      </c>
      <c r="J49" s="36">
        <v>3.81</v>
      </c>
      <c r="K49" s="36">
        <v>6.19</v>
      </c>
      <c r="L49" s="36">
        <v>31.45</v>
      </c>
      <c r="M49" s="36">
        <v>1.77</v>
      </c>
      <c r="N49" s="34" t="str">
        <f t="shared" si="0"/>
        <v>▶</v>
      </c>
    </row>
    <row r="50" spans="1:14">
      <c r="A50" s="33">
        <v>72</v>
      </c>
      <c r="B50" s="36" t="s">
        <v>551</v>
      </c>
      <c r="C50" s="57" t="s">
        <v>552</v>
      </c>
      <c r="D50" s="66">
        <v>24150</v>
      </c>
      <c r="E50" s="63" t="s">
        <v>553</v>
      </c>
      <c r="F50" s="60">
        <v>2.7699999999999999E-2</v>
      </c>
      <c r="G50" s="66">
        <v>55510</v>
      </c>
      <c r="H50" s="66">
        <v>4106</v>
      </c>
      <c r="I50" s="66">
        <v>1025</v>
      </c>
      <c r="J50" s="36">
        <v>14.46</v>
      </c>
      <c r="K50" s="36">
        <v>7.2</v>
      </c>
      <c r="L50" s="36">
        <v>17.55</v>
      </c>
      <c r="M50" s="36">
        <v>0.75</v>
      </c>
      <c r="N50" s="34" t="str">
        <f t="shared" si="0"/>
        <v>▶</v>
      </c>
    </row>
    <row r="51" spans="1:14">
      <c r="A51" s="33">
        <v>73</v>
      </c>
      <c r="B51" s="36" t="s">
        <v>554</v>
      </c>
      <c r="C51" s="57" t="s">
        <v>555</v>
      </c>
      <c r="D51" s="66">
        <v>4630</v>
      </c>
      <c r="E51" s="63" t="s">
        <v>469</v>
      </c>
      <c r="F51" s="60">
        <v>2.7699999999999999E-2</v>
      </c>
      <c r="G51" s="66">
        <v>469906</v>
      </c>
      <c r="H51" s="66">
        <v>12630</v>
      </c>
      <c r="I51" s="36">
        <v>352</v>
      </c>
      <c r="J51" s="36">
        <v>8.1999999999999993</v>
      </c>
      <c r="K51" s="36">
        <v>-926</v>
      </c>
      <c r="L51" s="36">
        <v>-0.13</v>
      </c>
      <c r="M51" s="36">
        <v>1.05</v>
      </c>
      <c r="N51" s="34" t="str">
        <f t="shared" si="0"/>
        <v>▶</v>
      </c>
    </row>
    <row r="52" spans="1:14">
      <c r="A52" s="33">
        <v>75</v>
      </c>
      <c r="B52" s="36" t="s">
        <v>556</v>
      </c>
      <c r="C52" s="57" t="s">
        <v>557</v>
      </c>
      <c r="D52" s="66">
        <v>4500</v>
      </c>
      <c r="E52" s="63" t="s">
        <v>558</v>
      </c>
      <c r="F52" s="60">
        <v>2.7400000000000001E-2</v>
      </c>
      <c r="G52" s="66">
        <v>274455</v>
      </c>
      <c r="H52" s="66">
        <v>9589</v>
      </c>
      <c r="I52" s="36">
        <v>288</v>
      </c>
      <c r="J52" s="36">
        <v>43.27</v>
      </c>
      <c r="K52" s="36">
        <v>30.2</v>
      </c>
      <c r="L52" s="36">
        <v>2.0099999999999998</v>
      </c>
      <c r="M52" s="36">
        <v>0.89</v>
      </c>
      <c r="N52" s="34" t="str">
        <f t="shared" si="0"/>
        <v>▶</v>
      </c>
    </row>
    <row r="53" spans="1:14">
      <c r="A53" s="33">
        <v>76</v>
      </c>
      <c r="B53" s="36" t="s">
        <v>559</v>
      </c>
      <c r="C53" s="57" t="s">
        <v>560</v>
      </c>
      <c r="D53" s="66">
        <v>9830</v>
      </c>
      <c r="E53" s="63" t="s">
        <v>561</v>
      </c>
      <c r="F53" s="60">
        <v>2.7199999999999998E-2</v>
      </c>
      <c r="G53" s="36">
        <v>854</v>
      </c>
      <c r="H53" s="36">
        <v>79</v>
      </c>
      <c r="I53" s="36" t="s">
        <v>412</v>
      </c>
      <c r="J53" s="36">
        <v>0</v>
      </c>
      <c r="K53" s="36" t="s">
        <v>412</v>
      </c>
      <c r="L53" s="36" t="s">
        <v>412</v>
      </c>
      <c r="M53" s="36" t="s">
        <v>412</v>
      </c>
      <c r="N53" s="34" t="str">
        <f t="shared" si="0"/>
        <v>▶</v>
      </c>
    </row>
    <row r="54" spans="1:14">
      <c r="A54" s="33">
        <v>77</v>
      </c>
      <c r="B54" s="36" t="s">
        <v>562</v>
      </c>
      <c r="C54" s="57" t="s">
        <v>563</v>
      </c>
      <c r="D54" s="66">
        <v>16280</v>
      </c>
      <c r="E54" s="63" t="s">
        <v>564</v>
      </c>
      <c r="F54" s="60">
        <v>2.7099999999999999E-2</v>
      </c>
      <c r="G54" s="66">
        <v>26896</v>
      </c>
      <c r="H54" s="36">
        <v>407</v>
      </c>
      <c r="I54" s="36" t="s">
        <v>412</v>
      </c>
      <c r="J54" s="36">
        <v>0.06</v>
      </c>
      <c r="K54" s="36" t="s">
        <v>412</v>
      </c>
      <c r="L54" s="36" t="s">
        <v>412</v>
      </c>
      <c r="M54" s="36" t="s">
        <v>412</v>
      </c>
      <c r="N54" s="34" t="str">
        <f t="shared" si="0"/>
        <v>▶</v>
      </c>
    </row>
    <row r="55" spans="1:14">
      <c r="A55" s="33">
        <v>78</v>
      </c>
      <c r="B55" s="36" t="s">
        <v>565</v>
      </c>
      <c r="C55" s="57" t="s">
        <v>566</v>
      </c>
      <c r="D55" s="66">
        <v>38000</v>
      </c>
      <c r="E55" s="63" t="s">
        <v>567</v>
      </c>
      <c r="F55" s="60">
        <v>2.7E-2</v>
      </c>
      <c r="G55" s="66">
        <v>2239485</v>
      </c>
      <c r="H55" s="66">
        <v>5545</v>
      </c>
      <c r="I55" s="36">
        <v>329</v>
      </c>
      <c r="J55" s="36">
        <v>0.7</v>
      </c>
      <c r="K55" s="36">
        <v>20.16</v>
      </c>
      <c r="L55" s="36">
        <v>29.35</v>
      </c>
      <c r="M55" s="36">
        <v>3.9</v>
      </c>
      <c r="N55" s="34" t="str">
        <f t="shared" si="0"/>
        <v>▶</v>
      </c>
    </row>
    <row r="56" spans="1:14">
      <c r="A56" s="33">
        <v>80</v>
      </c>
      <c r="B56" s="36" t="s">
        <v>568</v>
      </c>
      <c r="C56" s="57" t="s">
        <v>569</v>
      </c>
      <c r="D56" s="66">
        <v>18980</v>
      </c>
      <c r="E56" s="63" t="s">
        <v>570</v>
      </c>
      <c r="F56" s="60">
        <v>2.6499999999999999E-2</v>
      </c>
      <c r="G56" s="66">
        <v>23089</v>
      </c>
      <c r="H56" s="66">
        <v>2638</v>
      </c>
      <c r="I56" s="36">
        <v>205</v>
      </c>
      <c r="J56" s="36">
        <v>1.81</v>
      </c>
      <c r="K56" s="36">
        <v>6.64</v>
      </c>
      <c r="L56" s="36">
        <v>6.99</v>
      </c>
      <c r="M56" s="36">
        <v>0.84</v>
      </c>
      <c r="N56" s="34" t="str">
        <f t="shared" si="0"/>
        <v>▶</v>
      </c>
    </row>
    <row r="57" spans="1:14">
      <c r="A57" s="33">
        <v>81</v>
      </c>
      <c r="B57" s="36" t="s">
        <v>571</v>
      </c>
      <c r="C57" s="57" t="s">
        <v>572</v>
      </c>
      <c r="D57" s="66">
        <v>4670</v>
      </c>
      <c r="E57" s="63" t="s">
        <v>510</v>
      </c>
      <c r="F57" s="60">
        <v>2.52E-2</v>
      </c>
      <c r="G57" s="66">
        <v>339446</v>
      </c>
      <c r="H57" s="66">
        <v>7535</v>
      </c>
      <c r="I57" s="66">
        <v>3343</v>
      </c>
      <c r="J57" s="36">
        <v>82.73</v>
      </c>
      <c r="K57" s="36">
        <v>2.2799999999999998</v>
      </c>
      <c r="L57" s="36">
        <v>6.97</v>
      </c>
      <c r="M57" s="36">
        <v>0.35</v>
      </c>
      <c r="N57" s="34" t="str">
        <f t="shared" si="0"/>
        <v>▶</v>
      </c>
    </row>
    <row r="58" spans="1:14">
      <c r="A58" s="33">
        <v>82</v>
      </c>
      <c r="B58" s="36" t="s">
        <v>573</v>
      </c>
      <c r="C58" s="57" t="s">
        <v>574</v>
      </c>
      <c r="D58" s="66">
        <v>245500</v>
      </c>
      <c r="E58" s="63" t="s">
        <v>575</v>
      </c>
      <c r="F58" s="60">
        <v>2.5100000000000001E-2</v>
      </c>
      <c r="G58" s="66">
        <v>15458</v>
      </c>
      <c r="H58" s="66">
        <v>10624</v>
      </c>
      <c r="I58" s="66">
        <v>2134</v>
      </c>
      <c r="J58" s="36">
        <v>16.87</v>
      </c>
      <c r="K58" s="36">
        <v>7.46</v>
      </c>
      <c r="L58" s="36">
        <v>7.46</v>
      </c>
      <c r="M58" s="36">
        <v>0.78</v>
      </c>
      <c r="N58" s="34" t="str">
        <f t="shared" si="0"/>
        <v>▶</v>
      </c>
    </row>
    <row r="59" spans="1:14">
      <c r="A59" s="33">
        <v>83</v>
      </c>
      <c r="B59" s="36" t="s">
        <v>576</v>
      </c>
      <c r="C59" s="57" t="s">
        <v>577</v>
      </c>
      <c r="D59" s="66">
        <v>9885</v>
      </c>
      <c r="E59" s="63" t="s">
        <v>548</v>
      </c>
      <c r="F59" s="60">
        <v>2.4899999999999999E-2</v>
      </c>
      <c r="G59" s="66">
        <v>129355</v>
      </c>
      <c r="H59" s="36">
        <v>89</v>
      </c>
      <c r="I59" s="36" t="s">
        <v>412</v>
      </c>
      <c r="J59" s="36">
        <v>0</v>
      </c>
      <c r="K59" s="36" t="s">
        <v>412</v>
      </c>
      <c r="L59" s="36" t="s">
        <v>412</v>
      </c>
      <c r="M59" s="36" t="s">
        <v>412</v>
      </c>
      <c r="N59" s="34" t="str">
        <f t="shared" si="0"/>
        <v>▶</v>
      </c>
    </row>
    <row r="60" spans="1:14">
      <c r="A60" s="33">
        <v>84</v>
      </c>
      <c r="B60" s="36" t="s">
        <v>578</v>
      </c>
      <c r="C60" s="57" t="s">
        <v>579</v>
      </c>
      <c r="D60" s="66">
        <v>6790</v>
      </c>
      <c r="E60" s="63" t="s">
        <v>580</v>
      </c>
      <c r="F60" s="60">
        <v>2.4899999999999999E-2</v>
      </c>
      <c r="G60" s="66">
        <v>3700</v>
      </c>
      <c r="H60" s="36">
        <v>109</v>
      </c>
      <c r="I60" s="36" t="s">
        <v>412</v>
      </c>
      <c r="J60" s="36">
        <v>0.38</v>
      </c>
      <c r="K60" s="36" t="s">
        <v>412</v>
      </c>
      <c r="L60" s="36" t="s">
        <v>412</v>
      </c>
      <c r="M60" s="36" t="s">
        <v>412</v>
      </c>
      <c r="N60" s="34" t="str">
        <f t="shared" si="0"/>
        <v>▶</v>
      </c>
    </row>
    <row r="61" spans="1:14">
      <c r="A61" s="33">
        <v>85</v>
      </c>
      <c r="B61" s="36" t="s">
        <v>581</v>
      </c>
      <c r="C61" s="57" t="s">
        <v>582</v>
      </c>
      <c r="D61" s="66">
        <v>74400</v>
      </c>
      <c r="E61" s="63" t="s">
        <v>583</v>
      </c>
      <c r="F61" s="60">
        <v>2.4799999999999999E-2</v>
      </c>
      <c r="G61" s="66">
        <v>65925</v>
      </c>
      <c r="H61" s="66">
        <v>5035</v>
      </c>
      <c r="I61" s="36">
        <v>321</v>
      </c>
      <c r="J61" s="36">
        <v>11.94</v>
      </c>
      <c r="K61" s="36">
        <v>6.13</v>
      </c>
      <c r="L61" s="36">
        <v>1.8</v>
      </c>
      <c r="M61" s="36">
        <v>0.5</v>
      </c>
      <c r="N61" s="34" t="str">
        <f t="shared" si="0"/>
        <v>▶</v>
      </c>
    </row>
    <row r="62" spans="1:14">
      <c r="A62" s="33">
        <v>86</v>
      </c>
      <c r="B62" s="36" t="s">
        <v>584</v>
      </c>
      <c r="C62" s="57" t="s">
        <v>585</v>
      </c>
      <c r="D62" s="66">
        <v>15560</v>
      </c>
      <c r="E62" s="63" t="s">
        <v>586</v>
      </c>
      <c r="F62" s="60">
        <v>2.47E-2</v>
      </c>
      <c r="G62" s="66">
        <v>13838</v>
      </c>
      <c r="H62" s="36">
        <v>257</v>
      </c>
      <c r="I62" s="36" t="s">
        <v>412</v>
      </c>
      <c r="J62" s="36">
        <v>0.21</v>
      </c>
      <c r="K62" s="36" t="s">
        <v>412</v>
      </c>
      <c r="L62" s="36" t="s">
        <v>412</v>
      </c>
      <c r="M62" s="36" t="s">
        <v>412</v>
      </c>
      <c r="N62" s="34" t="str">
        <f t="shared" si="0"/>
        <v>▶</v>
      </c>
    </row>
    <row r="63" spans="1:14">
      <c r="A63" s="33">
        <v>87</v>
      </c>
      <c r="B63" s="36" t="s">
        <v>587</v>
      </c>
      <c r="C63" s="57" t="s">
        <v>588</v>
      </c>
      <c r="D63" s="66">
        <v>2520</v>
      </c>
      <c r="E63" s="63" t="s">
        <v>589</v>
      </c>
      <c r="F63" s="60">
        <v>2.4400000000000002E-2</v>
      </c>
      <c r="G63" s="66">
        <v>481918</v>
      </c>
      <c r="H63" s="36">
        <v>504</v>
      </c>
      <c r="I63" s="36">
        <v>24</v>
      </c>
      <c r="J63" s="36">
        <v>1.24</v>
      </c>
      <c r="K63" s="36">
        <v>19.690000000000001</v>
      </c>
      <c r="L63" s="36">
        <v>2.81</v>
      </c>
      <c r="M63" s="36">
        <v>0.38</v>
      </c>
      <c r="N63" s="34" t="str">
        <f t="shared" si="0"/>
        <v>▶</v>
      </c>
    </row>
    <row r="64" spans="1:14">
      <c r="A64" s="33">
        <v>88</v>
      </c>
      <c r="B64" s="36" t="s">
        <v>590</v>
      </c>
      <c r="C64" s="57" t="s">
        <v>591</v>
      </c>
      <c r="D64" s="66">
        <v>16390</v>
      </c>
      <c r="E64" s="63" t="s">
        <v>483</v>
      </c>
      <c r="F64" s="60">
        <v>2.4400000000000002E-2</v>
      </c>
      <c r="G64" s="66">
        <v>24192</v>
      </c>
      <c r="H64" s="36">
        <v>150</v>
      </c>
      <c r="I64" s="36" t="s">
        <v>412</v>
      </c>
      <c r="J64" s="36">
        <v>0.89</v>
      </c>
      <c r="K64" s="36">
        <v>23.55</v>
      </c>
      <c r="L64" s="36" t="s">
        <v>412</v>
      </c>
      <c r="M64" s="36">
        <v>0.79</v>
      </c>
      <c r="N64" s="34" t="str">
        <f t="shared" si="0"/>
        <v>▶</v>
      </c>
    </row>
    <row r="65" spans="1:14">
      <c r="A65" s="33">
        <v>89</v>
      </c>
      <c r="B65" s="36" t="s">
        <v>592</v>
      </c>
      <c r="C65" s="57" t="s">
        <v>593</v>
      </c>
      <c r="D65" s="66">
        <v>11760</v>
      </c>
      <c r="E65" s="63" t="s">
        <v>594</v>
      </c>
      <c r="F65" s="60">
        <v>2.4400000000000002E-2</v>
      </c>
      <c r="G65" s="66">
        <v>37909</v>
      </c>
      <c r="H65" s="36">
        <v>182</v>
      </c>
      <c r="I65" s="36" t="s">
        <v>412</v>
      </c>
      <c r="J65" s="36">
        <v>0.56000000000000005</v>
      </c>
      <c r="K65" s="36" t="s">
        <v>412</v>
      </c>
      <c r="L65" s="36" t="s">
        <v>412</v>
      </c>
      <c r="M65" s="36" t="s">
        <v>412</v>
      </c>
      <c r="N65" s="34" t="str">
        <f t="shared" si="0"/>
        <v>▶</v>
      </c>
    </row>
    <row r="66" spans="1:14">
      <c r="A66" s="33">
        <v>91</v>
      </c>
      <c r="B66" s="36" t="s">
        <v>595</v>
      </c>
      <c r="C66" s="57" t="s">
        <v>596</v>
      </c>
      <c r="D66" s="66">
        <v>11230</v>
      </c>
      <c r="E66" s="63" t="s">
        <v>597</v>
      </c>
      <c r="F66" s="60">
        <v>2.4199999999999999E-2</v>
      </c>
      <c r="G66" s="66">
        <v>33251</v>
      </c>
      <c r="H66" s="36">
        <v>314</v>
      </c>
      <c r="I66" s="36" t="s">
        <v>412</v>
      </c>
      <c r="J66" s="36">
        <v>0.11</v>
      </c>
      <c r="K66" s="36" t="s">
        <v>412</v>
      </c>
      <c r="L66" s="36" t="s">
        <v>412</v>
      </c>
      <c r="M66" s="36" t="s">
        <v>412</v>
      </c>
      <c r="N66" s="34" t="str">
        <f t="shared" si="0"/>
        <v>▶</v>
      </c>
    </row>
    <row r="67" spans="1:14">
      <c r="A67" s="33">
        <v>92</v>
      </c>
      <c r="B67" s="36" t="s">
        <v>598</v>
      </c>
      <c r="C67" s="57" t="s">
        <v>599</v>
      </c>
      <c r="D67" s="66">
        <v>8500</v>
      </c>
      <c r="E67" s="63" t="s">
        <v>600</v>
      </c>
      <c r="F67" s="60">
        <v>2.41E-2</v>
      </c>
      <c r="G67" s="66">
        <v>378547</v>
      </c>
      <c r="H67" s="66">
        <v>2210</v>
      </c>
      <c r="I67" s="66">
        <v>1573</v>
      </c>
      <c r="J67" s="36">
        <v>2.08</v>
      </c>
      <c r="K67" s="36">
        <v>4.0199999999999996</v>
      </c>
      <c r="L67" s="36">
        <v>35.49</v>
      </c>
      <c r="M67" s="36">
        <v>0.48</v>
      </c>
      <c r="N67" s="34" t="str">
        <f t="shared" ref="N67:N130" si="1">IF(ISBLANK($C67),"",HYPERLINK($C67,"▶"))</f>
        <v>▶</v>
      </c>
    </row>
    <row r="68" spans="1:14">
      <c r="A68" s="33">
        <v>93</v>
      </c>
      <c r="B68" s="36" t="s">
        <v>601</v>
      </c>
      <c r="C68" s="57" t="s">
        <v>602</v>
      </c>
      <c r="D68" s="66">
        <v>52100</v>
      </c>
      <c r="E68" s="63" t="s">
        <v>603</v>
      </c>
      <c r="F68" s="60">
        <v>2.3599999999999999E-2</v>
      </c>
      <c r="G68" s="66">
        <v>1682250</v>
      </c>
      <c r="H68" s="66">
        <v>14601</v>
      </c>
      <c r="I68" s="66">
        <v>2286</v>
      </c>
      <c r="J68" s="36">
        <v>22.47</v>
      </c>
      <c r="K68" s="36">
        <v>6.28</v>
      </c>
      <c r="L68" s="36">
        <v>8.2200000000000006</v>
      </c>
      <c r="M68" s="36">
        <v>0.66</v>
      </c>
      <c r="N68" s="34" t="str">
        <f t="shared" si="1"/>
        <v>▶</v>
      </c>
    </row>
    <row r="69" spans="1:14">
      <c r="A69" s="33">
        <v>95</v>
      </c>
      <c r="B69" s="36" t="s">
        <v>604</v>
      </c>
      <c r="C69" s="57" t="s">
        <v>605</v>
      </c>
      <c r="D69" s="66">
        <v>349000</v>
      </c>
      <c r="E69" s="63" t="s">
        <v>606</v>
      </c>
      <c r="F69" s="60">
        <v>2.35E-2</v>
      </c>
      <c r="G69" s="66">
        <v>8648</v>
      </c>
      <c r="H69" s="66">
        <v>4537</v>
      </c>
      <c r="I69" s="36">
        <v>423</v>
      </c>
      <c r="J69" s="36">
        <v>58.71</v>
      </c>
      <c r="K69" s="36">
        <v>11.85</v>
      </c>
      <c r="L69" s="36">
        <v>31.27</v>
      </c>
      <c r="M69" s="36">
        <v>3.69</v>
      </c>
      <c r="N69" s="34" t="str">
        <f t="shared" si="1"/>
        <v>▶</v>
      </c>
    </row>
    <row r="70" spans="1:14">
      <c r="A70" s="33">
        <v>96</v>
      </c>
      <c r="B70" s="36" t="s">
        <v>607</v>
      </c>
      <c r="C70" s="57" t="s">
        <v>608</v>
      </c>
      <c r="D70" s="66">
        <v>11125</v>
      </c>
      <c r="E70" s="63" t="s">
        <v>609</v>
      </c>
      <c r="F70" s="60">
        <v>2.35E-2</v>
      </c>
      <c r="G70" s="66">
        <v>795287</v>
      </c>
      <c r="H70" s="66">
        <v>1619</v>
      </c>
      <c r="I70" s="36" t="s">
        <v>412</v>
      </c>
      <c r="J70" s="36">
        <v>0.23</v>
      </c>
      <c r="K70" s="36" t="s">
        <v>412</v>
      </c>
      <c r="L70" s="36" t="s">
        <v>412</v>
      </c>
      <c r="M70" s="36" t="s">
        <v>412</v>
      </c>
      <c r="N70" s="34" t="str">
        <f t="shared" si="1"/>
        <v>▶</v>
      </c>
    </row>
    <row r="71" spans="1:14">
      <c r="A71" s="33">
        <v>100</v>
      </c>
      <c r="B71" s="36" t="s">
        <v>610</v>
      </c>
      <c r="C71" s="57" t="s">
        <v>611</v>
      </c>
      <c r="D71" s="66">
        <v>39800</v>
      </c>
      <c r="E71" s="63" t="s">
        <v>492</v>
      </c>
      <c r="F71" s="60">
        <v>2.3099999999999999E-2</v>
      </c>
      <c r="G71" s="66">
        <v>32241</v>
      </c>
      <c r="H71" s="66">
        <v>7477</v>
      </c>
      <c r="I71" s="66">
        <v>2567</v>
      </c>
      <c r="J71" s="36">
        <v>13.66</v>
      </c>
      <c r="K71" s="36">
        <v>28.39</v>
      </c>
      <c r="L71" s="36">
        <v>6.63</v>
      </c>
      <c r="M71" s="36">
        <v>0.26</v>
      </c>
      <c r="N71" s="34" t="str">
        <f t="shared" si="1"/>
        <v>▶</v>
      </c>
    </row>
    <row r="72" spans="1:14">
      <c r="A72" s="33">
        <v>101</v>
      </c>
      <c r="B72" s="36" t="s">
        <v>612</v>
      </c>
      <c r="C72" s="57" t="s">
        <v>613</v>
      </c>
      <c r="D72" s="66">
        <v>174100</v>
      </c>
      <c r="E72" s="63" t="s">
        <v>614</v>
      </c>
      <c r="F72" s="60">
        <v>2.29E-2</v>
      </c>
      <c r="G72" s="66">
        <v>54971</v>
      </c>
      <c r="H72" s="66">
        <v>20346</v>
      </c>
      <c r="I72" s="36">
        <v>344</v>
      </c>
      <c r="J72" s="36">
        <v>19.86</v>
      </c>
      <c r="K72" s="36">
        <v>-107.94</v>
      </c>
      <c r="L72" s="36">
        <v>-2.0299999999999998</v>
      </c>
      <c r="M72" s="36">
        <v>1.54</v>
      </c>
      <c r="N72" s="34" t="str">
        <f t="shared" si="1"/>
        <v>▶</v>
      </c>
    </row>
    <row r="73" spans="1:14">
      <c r="A73" s="33">
        <v>102</v>
      </c>
      <c r="B73" s="36" t="s">
        <v>615</v>
      </c>
      <c r="C73" s="57" t="s">
        <v>616</v>
      </c>
      <c r="D73" s="66">
        <v>8070</v>
      </c>
      <c r="E73" s="63" t="s">
        <v>617</v>
      </c>
      <c r="F73" s="60">
        <v>2.2800000000000001E-2</v>
      </c>
      <c r="G73" s="66">
        <v>33518</v>
      </c>
      <c r="H73" s="36">
        <v>787</v>
      </c>
      <c r="I73" s="36">
        <v>351</v>
      </c>
      <c r="J73" s="36">
        <v>1.03</v>
      </c>
      <c r="K73" s="36">
        <v>8.48</v>
      </c>
      <c r="L73" s="36">
        <v>12.11</v>
      </c>
      <c r="M73" s="36">
        <v>0.43</v>
      </c>
      <c r="N73" s="34" t="str">
        <f t="shared" si="1"/>
        <v>▶</v>
      </c>
    </row>
    <row r="74" spans="1:14">
      <c r="A74" s="33">
        <v>103</v>
      </c>
      <c r="B74" s="36" t="s">
        <v>618</v>
      </c>
      <c r="C74" s="57" t="s">
        <v>619</v>
      </c>
      <c r="D74" s="66">
        <v>10335</v>
      </c>
      <c r="E74" s="63" t="s">
        <v>620</v>
      </c>
      <c r="F74" s="60">
        <v>2.2800000000000001E-2</v>
      </c>
      <c r="G74" s="66">
        <v>3640</v>
      </c>
      <c r="H74" s="36">
        <v>83</v>
      </c>
      <c r="I74" s="36" t="s">
        <v>412</v>
      </c>
      <c r="J74" s="36">
        <v>0</v>
      </c>
      <c r="K74" s="36" t="s">
        <v>412</v>
      </c>
      <c r="L74" s="36" t="s">
        <v>412</v>
      </c>
      <c r="M74" s="36" t="s">
        <v>412</v>
      </c>
      <c r="N74" s="34" t="str">
        <f t="shared" si="1"/>
        <v>▶</v>
      </c>
    </row>
    <row r="75" spans="1:14">
      <c r="A75" s="33">
        <v>105</v>
      </c>
      <c r="B75" s="36" t="s">
        <v>621</v>
      </c>
      <c r="C75" s="57" t="s">
        <v>622</v>
      </c>
      <c r="D75" s="66">
        <v>24930</v>
      </c>
      <c r="E75" s="63" t="s">
        <v>623</v>
      </c>
      <c r="F75" s="60">
        <v>2.2599999999999999E-2</v>
      </c>
      <c r="G75" s="66">
        <v>264205</v>
      </c>
      <c r="H75" s="66">
        <v>5298</v>
      </c>
      <c r="I75" s="36" t="s">
        <v>412</v>
      </c>
      <c r="J75" s="36">
        <v>0.82</v>
      </c>
      <c r="K75" s="36" t="s">
        <v>412</v>
      </c>
      <c r="L75" s="36" t="s">
        <v>412</v>
      </c>
      <c r="M75" s="36" t="s">
        <v>412</v>
      </c>
      <c r="N75" s="34" t="str">
        <f t="shared" si="1"/>
        <v>▶</v>
      </c>
    </row>
    <row r="76" spans="1:14">
      <c r="A76" s="33">
        <v>107</v>
      </c>
      <c r="B76" s="36" t="s">
        <v>624</v>
      </c>
      <c r="C76" s="57" t="s">
        <v>625</v>
      </c>
      <c r="D76" s="66">
        <v>12780</v>
      </c>
      <c r="E76" s="63" t="s">
        <v>594</v>
      </c>
      <c r="F76" s="60">
        <v>2.24E-2</v>
      </c>
      <c r="G76" s="66">
        <v>267970</v>
      </c>
      <c r="H76" s="66">
        <v>1125</v>
      </c>
      <c r="I76" s="36" t="s">
        <v>412</v>
      </c>
      <c r="J76" s="36">
        <v>0.11</v>
      </c>
      <c r="K76" s="36" t="s">
        <v>412</v>
      </c>
      <c r="L76" s="36" t="s">
        <v>412</v>
      </c>
      <c r="M76" s="36" t="s">
        <v>412</v>
      </c>
      <c r="N76" s="34" t="str">
        <f t="shared" si="1"/>
        <v>▶</v>
      </c>
    </row>
    <row r="77" spans="1:14">
      <c r="A77" s="33">
        <v>108</v>
      </c>
      <c r="B77" s="36" t="s">
        <v>626</v>
      </c>
      <c r="C77" s="57" t="s">
        <v>627</v>
      </c>
      <c r="D77" s="66">
        <v>9830</v>
      </c>
      <c r="E77" s="63" t="s">
        <v>628</v>
      </c>
      <c r="F77" s="60">
        <v>2.24E-2</v>
      </c>
      <c r="G77" s="66">
        <v>62211</v>
      </c>
      <c r="H77" s="66">
        <v>1706</v>
      </c>
      <c r="I77" s="36" t="s">
        <v>412</v>
      </c>
      <c r="J77" s="36">
        <v>0.62</v>
      </c>
      <c r="K77" s="36" t="s">
        <v>412</v>
      </c>
      <c r="L77" s="36" t="s">
        <v>412</v>
      </c>
      <c r="M77" s="36" t="s">
        <v>412</v>
      </c>
      <c r="N77" s="34" t="str">
        <f t="shared" si="1"/>
        <v>▶</v>
      </c>
    </row>
    <row r="78" spans="1:14">
      <c r="A78" s="33">
        <v>111</v>
      </c>
      <c r="B78" s="36" t="s">
        <v>629</v>
      </c>
      <c r="C78" s="57" t="s">
        <v>630</v>
      </c>
      <c r="D78" s="66">
        <v>4215</v>
      </c>
      <c r="E78" s="63" t="s">
        <v>631</v>
      </c>
      <c r="F78" s="60">
        <v>2.18E-2</v>
      </c>
      <c r="G78" s="66">
        <v>1153786</v>
      </c>
      <c r="H78" s="66">
        <v>22500</v>
      </c>
      <c r="I78" s="66">
        <v>2773</v>
      </c>
      <c r="J78" s="36">
        <v>8.27</v>
      </c>
      <c r="K78" s="36">
        <v>-21.95</v>
      </c>
      <c r="L78" s="36">
        <v>2.21</v>
      </c>
      <c r="M78" s="36">
        <v>0.94</v>
      </c>
      <c r="N78" s="34" t="str">
        <f t="shared" si="1"/>
        <v>▶</v>
      </c>
    </row>
    <row r="79" spans="1:14">
      <c r="A79" s="33">
        <v>112</v>
      </c>
      <c r="B79" s="36" t="s">
        <v>632</v>
      </c>
      <c r="C79" s="57" t="s">
        <v>633</v>
      </c>
      <c r="D79" s="66">
        <v>4225</v>
      </c>
      <c r="E79" s="63" t="s">
        <v>631</v>
      </c>
      <c r="F79" s="60">
        <v>2.18E-2</v>
      </c>
      <c r="G79" s="66">
        <v>65763</v>
      </c>
      <c r="H79" s="66">
        <v>1707</v>
      </c>
      <c r="I79" s="36">
        <v>39</v>
      </c>
      <c r="J79" s="36">
        <v>0.18</v>
      </c>
      <c r="K79" s="36">
        <v>84.5</v>
      </c>
      <c r="L79" s="36">
        <v>0.99</v>
      </c>
      <c r="M79" s="36">
        <v>0.85</v>
      </c>
      <c r="N79" s="34" t="str">
        <f t="shared" si="1"/>
        <v>▶</v>
      </c>
    </row>
    <row r="80" spans="1:14">
      <c r="A80" s="33">
        <v>113</v>
      </c>
      <c r="B80" s="36" t="s">
        <v>634</v>
      </c>
      <c r="C80" s="57" t="s">
        <v>635</v>
      </c>
      <c r="D80" s="66">
        <v>10115</v>
      </c>
      <c r="E80" s="63" t="s">
        <v>628</v>
      </c>
      <c r="F80" s="60">
        <v>2.1700000000000001E-2</v>
      </c>
      <c r="G80" s="36">
        <v>290</v>
      </c>
      <c r="H80" s="36">
        <v>101</v>
      </c>
      <c r="I80" s="36" t="s">
        <v>412</v>
      </c>
      <c r="J80" s="36">
        <v>0</v>
      </c>
      <c r="K80" s="36" t="s">
        <v>412</v>
      </c>
      <c r="L80" s="36" t="s">
        <v>412</v>
      </c>
      <c r="M80" s="36" t="s">
        <v>412</v>
      </c>
      <c r="N80" s="34" t="str">
        <f t="shared" si="1"/>
        <v>▶</v>
      </c>
    </row>
    <row r="81" spans="1:14">
      <c r="A81" s="33">
        <v>114</v>
      </c>
      <c r="B81" s="36" t="s">
        <v>636</v>
      </c>
      <c r="C81" s="57" t="s">
        <v>637</v>
      </c>
      <c r="D81" s="66">
        <v>9925</v>
      </c>
      <c r="E81" s="63" t="s">
        <v>433</v>
      </c>
      <c r="F81" s="60">
        <v>2.1600000000000001E-2</v>
      </c>
      <c r="G81" s="66">
        <v>577671</v>
      </c>
      <c r="H81" s="66">
        <v>1419</v>
      </c>
      <c r="I81" s="36" t="s">
        <v>412</v>
      </c>
      <c r="J81" s="36">
        <v>0.1</v>
      </c>
      <c r="K81" s="36" t="s">
        <v>412</v>
      </c>
      <c r="L81" s="36" t="s">
        <v>412</v>
      </c>
      <c r="M81" s="36" t="s">
        <v>412</v>
      </c>
      <c r="N81" s="34" t="str">
        <f t="shared" si="1"/>
        <v>▶</v>
      </c>
    </row>
    <row r="82" spans="1:14">
      <c r="A82" s="33">
        <v>115</v>
      </c>
      <c r="B82" s="36" t="s">
        <v>638</v>
      </c>
      <c r="C82" s="57" t="s">
        <v>639</v>
      </c>
      <c r="D82" s="66">
        <v>10440</v>
      </c>
      <c r="E82" s="63" t="s">
        <v>640</v>
      </c>
      <c r="F82" s="60">
        <v>2.1499999999999998E-2</v>
      </c>
      <c r="G82" s="66">
        <v>130849</v>
      </c>
      <c r="H82" s="66">
        <v>9061</v>
      </c>
      <c r="I82" s="36">
        <v>683</v>
      </c>
      <c r="J82" s="36">
        <v>7.12</v>
      </c>
      <c r="K82" s="36">
        <v>11.56</v>
      </c>
      <c r="L82" s="36">
        <v>7.55</v>
      </c>
      <c r="M82" s="36">
        <v>1.1499999999999999</v>
      </c>
      <c r="N82" s="34" t="str">
        <f t="shared" si="1"/>
        <v>▶</v>
      </c>
    </row>
    <row r="83" spans="1:14">
      <c r="A83" s="33">
        <v>116</v>
      </c>
      <c r="B83" s="36" t="s">
        <v>641</v>
      </c>
      <c r="C83" s="57" t="s">
        <v>642</v>
      </c>
      <c r="D83" s="66">
        <v>61800</v>
      </c>
      <c r="E83" s="63" t="s">
        <v>643</v>
      </c>
      <c r="F83" s="60">
        <v>2.1499999999999998E-2</v>
      </c>
      <c r="G83" s="66">
        <v>37919</v>
      </c>
      <c r="H83" s="66">
        <v>11821</v>
      </c>
      <c r="I83" s="66">
        <v>5312</v>
      </c>
      <c r="J83" s="36">
        <v>20.260000000000002</v>
      </c>
      <c r="K83" s="36">
        <v>7.3</v>
      </c>
      <c r="L83" s="36">
        <v>18.690000000000001</v>
      </c>
      <c r="M83" s="36">
        <v>0.3</v>
      </c>
      <c r="N83" s="34" t="str">
        <f t="shared" si="1"/>
        <v>▶</v>
      </c>
    </row>
    <row r="84" spans="1:14">
      <c r="A84" s="33">
        <v>117</v>
      </c>
      <c r="B84" s="36" t="s">
        <v>644</v>
      </c>
      <c r="C84" s="57" t="s">
        <v>645</v>
      </c>
      <c r="D84" s="66">
        <v>23950</v>
      </c>
      <c r="E84" s="63" t="s">
        <v>646</v>
      </c>
      <c r="F84" s="60">
        <v>2.1299999999999999E-2</v>
      </c>
      <c r="G84" s="66">
        <v>724607</v>
      </c>
      <c r="H84" s="66">
        <v>4953</v>
      </c>
      <c r="I84" s="36">
        <v>208</v>
      </c>
      <c r="J84" s="36">
        <v>1.38</v>
      </c>
      <c r="K84" s="36">
        <v>38.380000000000003</v>
      </c>
      <c r="L84" s="36">
        <v>8.49</v>
      </c>
      <c r="M84" s="36">
        <v>1.66</v>
      </c>
      <c r="N84" s="34" t="str">
        <f t="shared" si="1"/>
        <v>▶</v>
      </c>
    </row>
    <row r="85" spans="1:14">
      <c r="A85" s="33">
        <v>119</v>
      </c>
      <c r="B85" s="36" t="s">
        <v>647</v>
      </c>
      <c r="C85" s="57" t="s">
        <v>648</v>
      </c>
      <c r="D85" s="66">
        <v>8230</v>
      </c>
      <c r="E85" s="63" t="s">
        <v>649</v>
      </c>
      <c r="F85" s="60">
        <v>2.1100000000000001E-2</v>
      </c>
      <c r="G85" s="66">
        <v>226088</v>
      </c>
      <c r="H85" s="66">
        <v>16034</v>
      </c>
      <c r="I85" s="66">
        <v>3637</v>
      </c>
      <c r="J85" s="36">
        <v>27.6</v>
      </c>
      <c r="K85" s="36">
        <v>6.06</v>
      </c>
      <c r="L85" s="36">
        <v>9.51</v>
      </c>
      <c r="M85" s="36">
        <v>0.43</v>
      </c>
      <c r="N85" s="34" t="str">
        <f t="shared" si="1"/>
        <v>▶</v>
      </c>
    </row>
    <row r="86" spans="1:14">
      <c r="A86" s="33">
        <v>120</v>
      </c>
      <c r="B86" s="36" t="s">
        <v>650</v>
      </c>
      <c r="C86" s="57" t="s">
        <v>651</v>
      </c>
      <c r="D86" s="66">
        <v>11360</v>
      </c>
      <c r="E86" s="63" t="s">
        <v>620</v>
      </c>
      <c r="F86" s="60">
        <v>2.07E-2</v>
      </c>
      <c r="G86" s="66">
        <v>31322</v>
      </c>
      <c r="H86" s="66">
        <v>2019</v>
      </c>
      <c r="I86" s="36">
        <v>270</v>
      </c>
      <c r="J86" s="36">
        <v>0</v>
      </c>
      <c r="K86" s="36">
        <v>10.33</v>
      </c>
      <c r="L86" s="36">
        <v>8.18</v>
      </c>
      <c r="M86" s="36">
        <v>0.7</v>
      </c>
      <c r="N86" s="34" t="str">
        <f t="shared" si="1"/>
        <v>▶</v>
      </c>
    </row>
    <row r="87" spans="1:14">
      <c r="A87" s="33">
        <v>121</v>
      </c>
      <c r="B87" s="36" t="s">
        <v>652</v>
      </c>
      <c r="C87" s="57" t="s">
        <v>653</v>
      </c>
      <c r="D87" s="36">
        <v>744</v>
      </c>
      <c r="E87" s="63" t="s">
        <v>654</v>
      </c>
      <c r="F87" s="60">
        <v>2.06E-2</v>
      </c>
      <c r="G87" s="66">
        <v>105941</v>
      </c>
      <c r="H87" s="36">
        <v>444</v>
      </c>
      <c r="I87" s="36">
        <v>-115</v>
      </c>
      <c r="J87" s="36">
        <v>0.2</v>
      </c>
      <c r="K87" s="36" t="s">
        <v>412</v>
      </c>
      <c r="L87" s="36">
        <v>-17.37</v>
      </c>
      <c r="M87" s="36">
        <v>0.49</v>
      </c>
      <c r="N87" s="34" t="str">
        <f t="shared" si="1"/>
        <v>▶</v>
      </c>
    </row>
    <row r="88" spans="1:14">
      <c r="A88" s="33">
        <v>122</v>
      </c>
      <c r="B88" s="36" t="s">
        <v>655</v>
      </c>
      <c r="C88" s="57" t="s">
        <v>656</v>
      </c>
      <c r="D88" s="66">
        <v>6460</v>
      </c>
      <c r="E88" s="63" t="s">
        <v>454</v>
      </c>
      <c r="F88" s="60">
        <v>2.0500000000000001E-2</v>
      </c>
      <c r="G88" s="66">
        <v>36534</v>
      </c>
      <c r="H88" s="66">
        <v>1804</v>
      </c>
      <c r="I88" s="36">
        <v>188</v>
      </c>
      <c r="J88" s="36">
        <v>3.23</v>
      </c>
      <c r="K88" s="36">
        <v>23.49</v>
      </c>
      <c r="L88" s="36">
        <v>7.45</v>
      </c>
      <c r="M88" s="36">
        <v>0.48</v>
      </c>
      <c r="N88" s="34" t="str">
        <f t="shared" si="1"/>
        <v>▶</v>
      </c>
    </row>
    <row r="89" spans="1:14">
      <c r="A89" s="33">
        <v>124</v>
      </c>
      <c r="B89" s="36" t="s">
        <v>657</v>
      </c>
      <c r="C89" s="57" t="s">
        <v>658</v>
      </c>
      <c r="D89" s="66">
        <v>160100</v>
      </c>
      <c r="E89" s="63" t="s">
        <v>659</v>
      </c>
      <c r="F89" s="60">
        <v>2.0400000000000001E-2</v>
      </c>
      <c r="G89" s="66">
        <v>101752</v>
      </c>
      <c r="H89" s="66">
        <v>71164</v>
      </c>
      <c r="I89" s="66">
        <v>2015</v>
      </c>
      <c r="J89" s="36">
        <v>4.84</v>
      </c>
      <c r="K89" s="36">
        <v>42.38</v>
      </c>
      <c r="L89" s="36">
        <v>71.59</v>
      </c>
      <c r="M89" s="36">
        <v>10.65</v>
      </c>
      <c r="N89" s="34" t="str">
        <f t="shared" si="1"/>
        <v>▶</v>
      </c>
    </row>
    <row r="90" spans="1:14">
      <c r="E90" s="63"/>
      <c r="F90" s="63"/>
      <c r="N90" s="34" t="str">
        <f t="shared" si="1"/>
        <v/>
      </c>
    </row>
    <row r="91" spans="1:14">
      <c r="E91" s="63"/>
      <c r="F91" s="63"/>
      <c r="N91" s="34" t="str">
        <f t="shared" si="1"/>
        <v/>
      </c>
    </row>
    <row r="92" spans="1:14">
      <c r="E92" s="63"/>
      <c r="F92" s="63"/>
      <c r="N92" s="34" t="str">
        <f t="shared" si="1"/>
        <v/>
      </c>
    </row>
    <row r="93" spans="1:14">
      <c r="E93" s="63"/>
      <c r="F93" s="63"/>
      <c r="N93" s="34" t="str">
        <f t="shared" si="1"/>
        <v/>
      </c>
    </row>
    <row r="94" spans="1:14">
      <c r="E94" s="63"/>
      <c r="F94" s="63"/>
      <c r="N94" s="34" t="str">
        <f t="shared" si="1"/>
        <v/>
      </c>
    </row>
    <row r="95" spans="1:14">
      <c r="E95" s="63"/>
      <c r="F95" s="63"/>
      <c r="N95" s="34" t="str">
        <f t="shared" si="1"/>
        <v/>
      </c>
    </row>
    <row r="96" spans="1:14">
      <c r="E96" s="63"/>
      <c r="F96" s="63"/>
      <c r="N96" s="34" t="str">
        <f t="shared" si="1"/>
        <v/>
      </c>
    </row>
    <row r="97" spans="5:14">
      <c r="E97" s="63"/>
      <c r="F97" s="63"/>
      <c r="N97" s="34" t="str">
        <f t="shared" si="1"/>
        <v/>
      </c>
    </row>
    <row r="98" spans="5:14">
      <c r="E98" s="63"/>
      <c r="F98" s="63"/>
      <c r="N98" s="34" t="str">
        <f t="shared" si="1"/>
        <v/>
      </c>
    </row>
    <row r="99" spans="5:14">
      <c r="E99" s="63"/>
      <c r="F99" s="63"/>
      <c r="N99" s="34" t="str">
        <f t="shared" si="1"/>
        <v/>
      </c>
    </row>
    <row r="100" spans="5:14">
      <c r="E100" s="63"/>
      <c r="F100" s="63"/>
      <c r="N100" s="34" t="str">
        <f t="shared" si="1"/>
        <v/>
      </c>
    </row>
    <row r="101" spans="5:14">
      <c r="E101" s="63"/>
      <c r="F101" s="63"/>
      <c r="N101" s="34" t="str">
        <f t="shared" si="1"/>
        <v/>
      </c>
    </row>
    <row r="102" spans="5:14">
      <c r="E102" s="63"/>
      <c r="F102" s="63"/>
      <c r="N102" s="34" t="str">
        <f t="shared" si="1"/>
        <v/>
      </c>
    </row>
    <row r="103" spans="5:14">
      <c r="E103" s="63"/>
      <c r="F103" s="63"/>
      <c r="N103" s="34" t="str">
        <f t="shared" si="1"/>
        <v/>
      </c>
    </row>
    <row r="104" spans="5:14">
      <c r="E104" s="63"/>
      <c r="F104" s="63"/>
      <c r="N104" s="34" t="str">
        <f t="shared" si="1"/>
        <v/>
      </c>
    </row>
    <row r="105" spans="5:14">
      <c r="E105" s="63"/>
      <c r="F105" s="63"/>
      <c r="N105" s="34" t="str">
        <f t="shared" si="1"/>
        <v/>
      </c>
    </row>
    <row r="106" spans="5:14">
      <c r="E106" s="63"/>
      <c r="F106" s="63"/>
      <c r="N106" s="34" t="str">
        <f t="shared" si="1"/>
        <v/>
      </c>
    </row>
    <row r="107" spans="5:14">
      <c r="E107" s="63"/>
      <c r="F107" s="63"/>
      <c r="N107" s="34" t="str">
        <f t="shared" si="1"/>
        <v/>
      </c>
    </row>
    <row r="108" spans="5:14">
      <c r="E108" s="63"/>
      <c r="F108" s="63"/>
      <c r="N108" s="34" t="str">
        <f t="shared" si="1"/>
        <v/>
      </c>
    </row>
    <row r="109" spans="5:14">
      <c r="E109" s="63"/>
      <c r="F109" s="63"/>
      <c r="N109" s="34" t="str">
        <f t="shared" si="1"/>
        <v/>
      </c>
    </row>
    <row r="110" spans="5:14">
      <c r="E110" s="63"/>
      <c r="F110" s="63"/>
      <c r="N110" s="34" t="str">
        <f t="shared" si="1"/>
        <v/>
      </c>
    </row>
    <row r="111" spans="5:14">
      <c r="E111" s="63"/>
      <c r="F111" s="63"/>
      <c r="N111" s="34" t="str">
        <f t="shared" si="1"/>
        <v/>
      </c>
    </row>
    <row r="112" spans="5:14">
      <c r="E112" s="63"/>
      <c r="F112" s="63"/>
      <c r="N112" s="34" t="str">
        <f t="shared" si="1"/>
        <v/>
      </c>
    </row>
    <row r="113" spans="5:14">
      <c r="E113" s="63"/>
      <c r="F113" s="63"/>
      <c r="N113" s="34" t="str">
        <f t="shared" si="1"/>
        <v/>
      </c>
    </row>
    <row r="114" spans="5:14">
      <c r="E114" s="63"/>
      <c r="F114" s="63"/>
      <c r="N114" s="34" t="str">
        <f t="shared" si="1"/>
        <v/>
      </c>
    </row>
    <row r="115" spans="5:14">
      <c r="E115" s="63"/>
      <c r="F115" s="63"/>
      <c r="N115" s="34" t="str">
        <f t="shared" si="1"/>
        <v/>
      </c>
    </row>
    <row r="116" spans="5:14">
      <c r="E116" s="63"/>
      <c r="F116" s="63"/>
      <c r="N116" s="34" t="str">
        <f t="shared" si="1"/>
        <v/>
      </c>
    </row>
    <row r="117" spans="5:14">
      <c r="E117" s="63"/>
      <c r="F117" s="63"/>
      <c r="N117" s="34" t="str">
        <f t="shared" si="1"/>
        <v/>
      </c>
    </row>
    <row r="118" spans="5:14">
      <c r="E118" s="63"/>
      <c r="F118" s="63"/>
      <c r="N118" s="34" t="str">
        <f t="shared" si="1"/>
        <v/>
      </c>
    </row>
    <row r="119" spans="5:14">
      <c r="E119" s="63"/>
      <c r="F119" s="63"/>
      <c r="N119" s="34" t="str">
        <f t="shared" si="1"/>
        <v/>
      </c>
    </row>
    <row r="120" spans="5:14">
      <c r="E120" s="63"/>
      <c r="F120" s="63"/>
      <c r="N120" s="34" t="str">
        <f t="shared" si="1"/>
        <v/>
      </c>
    </row>
    <row r="121" spans="5:14">
      <c r="E121" s="63"/>
      <c r="F121" s="63"/>
      <c r="N121" s="34" t="str">
        <f t="shared" si="1"/>
        <v/>
      </c>
    </row>
    <row r="122" spans="5:14">
      <c r="E122" s="63"/>
      <c r="F122" s="63"/>
      <c r="N122" s="34" t="str">
        <f t="shared" si="1"/>
        <v/>
      </c>
    </row>
    <row r="123" spans="5:14">
      <c r="E123" s="63"/>
      <c r="F123" s="63"/>
      <c r="N123" s="34" t="str">
        <f t="shared" si="1"/>
        <v/>
      </c>
    </row>
    <row r="124" spans="5:14">
      <c r="E124" s="63"/>
      <c r="F124" s="63"/>
      <c r="N124" s="34" t="str">
        <f t="shared" si="1"/>
        <v/>
      </c>
    </row>
    <row r="125" spans="5:14">
      <c r="E125" s="63"/>
      <c r="F125" s="63"/>
      <c r="N125" s="34" t="str">
        <f t="shared" si="1"/>
        <v/>
      </c>
    </row>
    <row r="126" spans="5:14">
      <c r="E126" s="63"/>
      <c r="F126" s="63"/>
      <c r="N126" s="34" t="str">
        <f t="shared" si="1"/>
        <v/>
      </c>
    </row>
    <row r="127" spans="5:14">
      <c r="E127" s="63"/>
      <c r="F127" s="63"/>
      <c r="N127" s="34" t="str">
        <f t="shared" si="1"/>
        <v/>
      </c>
    </row>
    <row r="128" spans="5:14">
      <c r="E128" s="63"/>
      <c r="F128" s="63"/>
      <c r="N128" s="34" t="str">
        <f t="shared" si="1"/>
        <v/>
      </c>
    </row>
    <row r="129" spans="5:14">
      <c r="E129" s="63"/>
      <c r="F129" s="63"/>
      <c r="N129" s="34" t="str">
        <f t="shared" si="1"/>
        <v/>
      </c>
    </row>
    <row r="130" spans="5:14">
      <c r="E130" s="63"/>
      <c r="F130" s="63"/>
      <c r="N130" s="34" t="str">
        <f t="shared" si="1"/>
        <v/>
      </c>
    </row>
    <row r="131" spans="5:14">
      <c r="E131" s="63"/>
      <c r="F131" s="63"/>
      <c r="N131" s="34" t="str">
        <f t="shared" ref="N131:N194" si="2">IF(ISBLANK($C131),"",HYPERLINK($C131,"▶"))</f>
        <v/>
      </c>
    </row>
    <row r="132" spans="5:14">
      <c r="E132" s="63"/>
      <c r="F132" s="63"/>
      <c r="N132" s="34" t="str">
        <f t="shared" si="2"/>
        <v/>
      </c>
    </row>
    <row r="133" spans="5:14">
      <c r="E133" s="63"/>
      <c r="F133" s="63"/>
      <c r="N133" s="34" t="str">
        <f t="shared" si="2"/>
        <v/>
      </c>
    </row>
    <row r="134" spans="5:14">
      <c r="E134" s="63"/>
      <c r="F134" s="63"/>
      <c r="N134" s="34" t="str">
        <f t="shared" si="2"/>
        <v/>
      </c>
    </row>
    <row r="135" spans="5:14">
      <c r="E135" s="63"/>
      <c r="F135" s="63"/>
      <c r="N135" s="34" t="str">
        <f t="shared" si="2"/>
        <v/>
      </c>
    </row>
    <row r="136" spans="5:14">
      <c r="E136" s="63"/>
      <c r="F136" s="63"/>
      <c r="N136" s="34" t="str">
        <f t="shared" si="2"/>
        <v/>
      </c>
    </row>
    <row r="137" spans="5:14">
      <c r="E137" s="63"/>
      <c r="F137" s="63"/>
      <c r="N137" s="34" t="str">
        <f t="shared" si="2"/>
        <v/>
      </c>
    </row>
    <row r="138" spans="5:14">
      <c r="E138" s="63"/>
      <c r="F138" s="63"/>
      <c r="N138" s="34" t="str">
        <f t="shared" si="2"/>
        <v/>
      </c>
    </row>
    <row r="139" spans="5:14">
      <c r="E139" s="63"/>
      <c r="F139" s="63"/>
      <c r="N139" s="34" t="str">
        <f t="shared" si="2"/>
        <v/>
      </c>
    </row>
    <row r="140" spans="5:14">
      <c r="E140" s="63"/>
      <c r="F140" s="63"/>
      <c r="N140" s="34" t="str">
        <f t="shared" si="2"/>
        <v/>
      </c>
    </row>
    <row r="141" spans="5:14">
      <c r="E141" s="63"/>
      <c r="F141" s="63"/>
      <c r="N141" s="34" t="str">
        <f t="shared" si="2"/>
        <v/>
      </c>
    </row>
    <row r="142" spans="5:14">
      <c r="E142" s="63"/>
      <c r="F142" s="63"/>
      <c r="N142" s="34" t="str">
        <f t="shared" si="2"/>
        <v/>
      </c>
    </row>
    <row r="143" spans="5:14">
      <c r="E143" s="63"/>
      <c r="F143" s="63"/>
      <c r="N143" s="34" t="str">
        <f t="shared" si="2"/>
        <v/>
      </c>
    </row>
    <row r="144" spans="5:14">
      <c r="E144" s="63"/>
      <c r="F144" s="63"/>
      <c r="N144" s="34" t="str">
        <f t="shared" si="2"/>
        <v/>
      </c>
    </row>
    <row r="145" spans="5:14">
      <c r="E145" s="63"/>
      <c r="F145" s="63"/>
      <c r="N145" s="34" t="str">
        <f t="shared" si="2"/>
        <v/>
      </c>
    </row>
    <row r="146" spans="5:14">
      <c r="E146" s="63"/>
      <c r="F146" s="63"/>
      <c r="N146" s="34" t="str">
        <f t="shared" si="2"/>
        <v/>
      </c>
    </row>
    <row r="147" spans="5:14">
      <c r="E147" s="63"/>
      <c r="F147" s="63"/>
      <c r="N147" s="34" t="str">
        <f t="shared" si="2"/>
        <v/>
      </c>
    </row>
    <row r="148" spans="5:14">
      <c r="E148" s="63"/>
      <c r="F148" s="63"/>
      <c r="N148" s="34" t="str">
        <f t="shared" si="2"/>
        <v/>
      </c>
    </row>
    <row r="149" spans="5:14">
      <c r="E149" s="63"/>
      <c r="F149" s="63"/>
      <c r="N149" s="34" t="str">
        <f t="shared" si="2"/>
        <v/>
      </c>
    </row>
    <row r="150" spans="5:14">
      <c r="E150" s="63"/>
      <c r="F150" s="63"/>
      <c r="N150" s="34" t="str">
        <f t="shared" si="2"/>
        <v/>
      </c>
    </row>
    <row r="151" spans="5:14">
      <c r="E151" s="63"/>
      <c r="F151" s="63"/>
      <c r="N151" s="34" t="str">
        <f t="shared" si="2"/>
        <v/>
      </c>
    </row>
    <row r="152" spans="5:14">
      <c r="E152" s="63"/>
      <c r="F152" s="63"/>
      <c r="N152" s="34" t="str">
        <f t="shared" si="2"/>
        <v/>
      </c>
    </row>
    <row r="153" spans="5:14">
      <c r="E153" s="63"/>
      <c r="F153" s="63"/>
      <c r="N153" s="34" t="str">
        <f t="shared" si="2"/>
        <v/>
      </c>
    </row>
    <row r="154" spans="5:14">
      <c r="E154" s="63"/>
      <c r="F154" s="63"/>
      <c r="N154" s="34" t="str">
        <f t="shared" si="2"/>
        <v/>
      </c>
    </row>
    <row r="155" spans="5:14">
      <c r="E155" s="63"/>
      <c r="F155" s="63"/>
      <c r="N155" s="34" t="str">
        <f t="shared" si="2"/>
        <v/>
      </c>
    </row>
    <row r="156" spans="5:14">
      <c r="E156" s="63"/>
      <c r="F156" s="63"/>
      <c r="N156" s="34" t="str">
        <f t="shared" si="2"/>
        <v/>
      </c>
    </row>
    <row r="157" spans="5:14">
      <c r="E157" s="63"/>
      <c r="F157" s="63"/>
      <c r="N157" s="34" t="str">
        <f t="shared" si="2"/>
        <v/>
      </c>
    </row>
    <row r="158" spans="5:14">
      <c r="E158" s="63"/>
      <c r="F158" s="63"/>
      <c r="N158" s="34" t="str">
        <f t="shared" si="2"/>
        <v/>
      </c>
    </row>
    <row r="159" spans="5:14">
      <c r="E159" s="63"/>
      <c r="F159" s="63"/>
      <c r="N159" s="34" t="str">
        <f t="shared" si="2"/>
        <v/>
      </c>
    </row>
    <row r="160" spans="5:14">
      <c r="E160" s="63"/>
      <c r="F160" s="63"/>
      <c r="N160" s="34" t="str">
        <f t="shared" si="2"/>
        <v/>
      </c>
    </row>
    <row r="161" spans="5:14">
      <c r="E161" s="63"/>
      <c r="F161" s="63"/>
      <c r="N161" s="34" t="str">
        <f t="shared" si="2"/>
        <v/>
      </c>
    </row>
    <row r="162" spans="5:14">
      <c r="E162" s="63"/>
      <c r="F162" s="63"/>
      <c r="N162" s="34" t="str">
        <f t="shared" si="2"/>
        <v/>
      </c>
    </row>
    <row r="163" spans="5:14">
      <c r="E163" s="63"/>
      <c r="F163" s="63"/>
      <c r="N163" s="34" t="str">
        <f t="shared" si="2"/>
        <v/>
      </c>
    </row>
    <row r="164" spans="5:14">
      <c r="E164" s="63"/>
      <c r="F164" s="63"/>
      <c r="N164" s="34" t="str">
        <f t="shared" si="2"/>
        <v/>
      </c>
    </row>
    <row r="165" spans="5:14">
      <c r="E165" s="63"/>
      <c r="F165" s="63"/>
      <c r="N165" s="34" t="str">
        <f t="shared" si="2"/>
        <v/>
      </c>
    </row>
    <row r="166" spans="5:14">
      <c r="E166" s="63"/>
      <c r="F166" s="63"/>
      <c r="N166" s="34" t="str">
        <f t="shared" si="2"/>
        <v/>
      </c>
    </row>
    <row r="167" spans="5:14">
      <c r="E167" s="63"/>
      <c r="F167" s="63"/>
      <c r="N167" s="34" t="str">
        <f t="shared" si="2"/>
        <v/>
      </c>
    </row>
    <row r="168" spans="5:14">
      <c r="E168" s="63"/>
      <c r="F168" s="63"/>
      <c r="N168" s="34" t="str">
        <f t="shared" si="2"/>
        <v/>
      </c>
    </row>
    <row r="169" spans="5:14">
      <c r="E169" s="63"/>
      <c r="F169" s="63"/>
      <c r="N169" s="34" t="str">
        <f t="shared" si="2"/>
        <v/>
      </c>
    </row>
    <row r="170" spans="5:14">
      <c r="E170" s="63"/>
      <c r="F170" s="63"/>
      <c r="N170" s="34" t="str">
        <f t="shared" si="2"/>
        <v/>
      </c>
    </row>
    <row r="171" spans="5:14">
      <c r="E171" s="63"/>
      <c r="F171" s="63"/>
      <c r="N171" s="34" t="str">
        <f t="shared" si="2"/>
        <v/>
      </c>
    </row>
    <row r="172" spans="5:14">
      <c r="E172" s="63"/>
      <c r="F172" s="63"/>
      <c r="N172" s="34" t="str">
        <f t="shared" si="2"/>
        <v/>
      </c>
    </row>
    <row r="173" spans="5:14">
      <c r="E173" s="63"/>
      <c r="F173" s="63"/>
      <c r="N173" s="34" t="str">
        <f t="shared" si="2"/>
        <v/>
      </c>
    </row>
    <row r="174" spans="5:14">
      <c r="E174" s="63"/>
      <c r="F174" s="63"/>
      <c r="N174" s="34" t="str">
        <f t="shared" si="2"/>
        <v/>
      </c>
    </row>
    <row r="175" spans="5:14">
      <c r="E175" s="63"/>
      <c r="F175" s="63"/>
      <c r="N175" s="34" t="str">
        <f t="shared" si="2"/>
        <v/>
      </c>
    </row>
    <row r="176" spans="5:14">
      <c r="E176" s="63"/>
      <c r="F176" s="63"/>
      <c r="N176" s="34" t="str">
        <f t="shared" si="2"/>
        <v/>
      </c>
    </row>
    <row r="177" spans="5:14">
      <c r="E177" s="63"/>
      <c r="F177" s="63"/>
      <c r="N177" s="34" t="str">
        <f t="shared" si="2"/>
        <v/>
      </c>
    </row>
    <row r="178" spans="5:14">
      <c r="E178" s="63"/>
      <c r="F178" s="63"/>
      <c r="N178" s="34" t="str">
        <f t="shared" si="2"/>
        <v/>
      </c>
    </row>
    <row r="179" spans="5:14">
      <c r="E179" s="63"/>
      <c r="F179" s="63"/>
      <c r="N179" s="34" t="str">
        <f t="shared" si="2"/>
        <v/>
      </c>
    </row>
    <row r="180" spans="5:14">
      <c r="E180" s="63"/>
      <c r="F180" s="63"/>
      <c r="N180" s="34" t="str">
        <f t="shared" si="2"/>
        <v/>
      </c>
    </row>
    <row r="181" spans="5:14">
      <c r="E181" s="63"/>
      <c r="F181" s="63"/>
      <c r="N181" s="34" t="str">
        <f t="shared" si="2"/>
        <v/>
      </c>
    </row>
    <row r="182" spans="5:14">
      <c r="E182" s="63"/>
      <c r="F182" s="63"/>
      <c r="N182" s="34" t="str">
        <f t="shared" si="2"/>
        <v/>
      </c>
    </row>
    <row r="183" spans="5:14">
      <c r="E183" s="63"/>
      <c r="F183" s="63"/>
      <c r="N183" s="34" t="str">
        <f t="shared" si="2"/>
        <v/>
      </c>
    </row>
    <row r="184" spans="5:14">
      <c r="E184" s="63"/>
      <c r="F184" s="63"/>
      <c r="N184" s="34" t="str">
        <f t="shared" si="2"/>
        <v/>
      </c>
    </row>
    <row r="185" spans="5:14">
      <c r="E185" s="63"/>
      <c r="F185" s="63"/>
      <c r="N185" s="34" t="str">
        <f t="shared" si="2"/>
        <v/>
      </c>
    </row>
    <row r="186" spans="5:14">
      <c r="E186" s="63"/>
      <c r="F186" s="63"/>
      <c r="N186" s="34" t="str">
        <f t="shared" si="2"/>
        <v/>
      </c>
    </row>
    <row r="187" spans="5:14">
      <c r="E187" s="63"/>
      <c r="F187" s="63"/>
      <c r="N187" s="34" t="str">
        <f t="shared" si="2"/>
        <v/>
      </c>
    </row>
    <row r="188" spans="5:14">
      <c r="E188" s="63"/>
      <c r="F188" s="63"/>
      <c r="N188" s="34" t="str">
        <f t="shared" si="2"/>
        <v/>
      </c>
    </row>
    <row r="189" spans="5:14">
      <c r="E189" s="63"/>
      <c r="F189" s="63"/>
      <c r="N189" s="34" t="str">
        <f t="shared" si="2"/>
        <v/>
      </c>
    </row>
    <row r="190" spans="5:14">
      <c r="E190" s="63"/>
      <c r="F190" s="63"/>
      <c r="N190" s="34" t="str">
        <f t="shared" si="2"/>
        <v/>
      </c>
    </row>
    <row r="191" spans="5:14">
      <c r="E191" s="63"/>
      <c r="F191" s="63"/>
      <c r="N191" s="34" t="str">
        <f t="shared" si="2"/>
        <v/>
      </c>
    </row>
    <row r="192" spans="5:14">
      <c r="E192" s="63"/>
      <c r="F192" s="63"/>
      <c r="N192" s="34" t="str">
        <f t="shared" si="2"/>
        <v/>
      </c>
    </row>
    <row r="193" spans="5:14">
      <c r="E193" s="63"/>
      <c r="F193" s="63"/>
      <c r="N193" s="34" t="str">
        <f t="shared" si="2"/>
        <v/>
      </c>
    </row>
    <row r="194" spans="5:14">
      <c r="E194" s="63"/>
      <c r="F194" s="63"/>
      <c r="N194" s="34" t="str">
        <f t="shared" si="2"/>
        <v/>
      </c>
    </row>
    <row r="195" spans="5:14">
      <c r="E195" s="63"/>
      <c r="F195" s="63"/>
      <c r="N195" s="34" t="str">
        <f t="shared" ref="N195:N200" si="3">IF(ISBLANK($C195),"",HYPERLINK($C195,"▶"))</f>
        <v/>
      </c>
    </row>
    <row r="196" spans="5:14">
      <c r="E196" s="63"/>
      <c r="F196" s="63"/>
      <c r="N196" s="34" t="str">
        <f t="shared" si="3"/>
        <v/>
      </c>
    </row>
    <row r="197" spans="5:14">
      <c r="E197" s="63"/>
      <c r="F197" s="63"/>
      <c r="N197" s="34" t="str">
        <f t="shared" si="3"/>
        <v/>
      </c>
    </row>
    <row r="198" spans="5:14">
      <c r="E198" s="63"/>
      <c r="F198" s="63"/>
      <c r="N198" s="34" t="str">
        <f t="shared" si="3"/>
        <v/>
      </c>
    </row>
    <row r="199" spans="5:14">
      <c r="E199" s="63"/>
      <c r="F199" s="63"/>
      <c r="N199" s="34" t="str">
        <f t="shared" si="3"/>
        <v/>
      </c>
    </row>
    <row r="200" spans="5:14">
      <c r="E200" s="63"/>
      <c r="F200" s="63"/>
      <c r="N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3" customWidth="1"/>
    <col min="2" max="2" width="30.625" style="36" customWidth="1"/>
    <col min="3" max="3" width="0.875" style="57" customWidth="1"/>
    <col min="4" max="4" width="12.5" style="36" customWidth="1"/>
    <col min="5" max="6" width="12.5" style="38" customWidth="1"/>
    <col min="7" max="7" width="13.75" style="36" customWidth="1"/>
    <col min="8" max="9" width="13.125" style="36" customWidth="1"/>
    <col min="10" max="10" width="10.625" style="36" bestFit="1" customWidth="1"/>
    <col min="11" max="13" width="8.625" style="36" customWidth="1"/>
    <col min="14" max="14" width="9" style="33"/>
    <col min="15" max="16384" width="9" style="36"/>
  </cols>
  <sheetData>
    <row r="1" spans="1:14" ht="17.25" thickBot="1">
      <c r="A1" s="41" t="s">
        <v>61</v>
      </c>
      <c r="B1" s="41" t="s">
        <v>4</v>
      </c>
      <c r="C1" s="50" t="s">
        <v>80</v>
      </c>
      <c r="D1" s="41" t="s">
        <v>45</v>
      </c>
      <c r="E1" s="41" t="s">
        <v>62</v>
      </c>
      <c r="F1" s="41" t="s">
        <v>63</v>
      </c>
      <c r="G1" s="41" t="s">
        <v>64</v>
      </c>
      <c r="H1" s="41" t="s">
        <v>65</v>
      </c>
      <c r="I1" s="41" t="s">
        <v>66</v>
      </c>
      <c r="J1" s="41" t="s">
        <v>67</v>
      </c>
      <c r="K1" s="41" t="s">
        <v>68</v>
      </c>
      <c r="L1" s="41" t="s">
        <v>69</v>
      </c>
      <c r="M1" s="41" t="s">
        <v>70</v>
      </c>
      <c r="N1" s="41" t="s">
        <v>41</v>
      </c>
    </row>
    <row r="2" spans="1:14" ht="17.25" thickTop="1">
      <c r="A2" s="33">
        <v>1</v>
      </c>
      <c r="B2" s="36" t="s">
        <v>660</v>
      </c>
      <c r="C2" s="56" t="s">
        <v>661</v>
      </c>
      <c r="D2" s="37">
        <v>1118</v>
      </c>
      <c r="E2" s="63" t="s">
        <v>662</v>
      </c>
      <c r="F2" s="60">
        <v>0.3</v>
      </c>
      <c r="G2" s="37">
        <v>8876886</v>
      </c>
      <c r="H2" s="37">
        <v>178</v>
      </c>
      <c r="I2" s="38">
        <v>12</v>
      </c>
      <c r="J2" s="37">
        <v>0.26</v>
      </c>
      <c r="K2" s="38">
        <v>-2.29</v>
      </c>
      <c r="L2" s="38">
        <v>-4.1500000000000004</v>
      </c>
      <c r="M2" s="38">
        <v>0.22</v>
      </c>
      <c r="N2" s="34" t="str">
        <f>IF(ISBLANK($C2),"",HYPERLINK($C2,"▶"))</f>
        <v>▶</v>
      </c>
    </row>
    <row r="3" spans="1:14">
      <c r="A3" s="33">
        <v>2</v>
      </c>
      <c r="B3" s="36" t="s">
        <v>663</v>
      </c>
      <c r="C3" s="56" t="s">
        <v>664</v>
      </c>
      <c r="D3" s="37">
        <v>1716</v>
      </c>
      <c r="E3" s="63" t="s">
        <v>665</v>
      </c>
      <c r="F3" s="60">
        <v>0.3</v>
      </c>
      <c r="G3" s="37">
        <v>3770252</v>
      </c>
      <c r="H3" s="37">
        <v>738</v>
      </c>
      <c r="I3" s="38">
        <v>-35</v>
      </c>
      <c r="J3" s="37">
        <v>0.8</v>
      </c>
      <c r="K3" s="38">
        <v>-4.0599999999999996</v>
      </c>
      <c r="L3" s="38">
        <v>-10.33</v>
      </c>
      <c r="M3" s="38">
        <v>7.54</v>
      </c>
      <c r="N3" s="34" t="str">
        <f t="shared" ref="N3:N66" si="0">IF(ISBLANK($C3),"",HYPERLINK($C3,"▶"))</f>
        <v>▶</v>
      </c>
    </row>
    <row r="4" spans="1:14">
      <c r="A4" s="33">
        <v>3</v>
      </c>
      <c r="B4" s="36" t="s">
        <v>666</v>
      </c>
      <c r="C4" s="56" t="s">
        <v>667</v>
      </c>
      <c r="D4" s="37">
        <v>1133</v>
      </c>
      <c r="E4" s="63" t="s">
        <v>668</v>
      </c>
      <c r="F4" s="60">
        <v>0.29930000000000001</v>
      </c>
      <c r="G4" s="37">
        <v>12124306</v>
      </c>
      <c r="H4" s="37">
        <v>405</v>
      </c>
      <c r="I4" s="37">
        <v>-60</v>
      </c>
      <c r="J4" s="37">
        <v>31.54</v>
      </c>
      <c r="K4" s="37">
        <v>-188.83</v>
      </c>
      <c r="L4" s="38">
        <v>-30.88</v>
      </c>
      <c r="M4" s="38">
        <v>2.4</v>
      </c>
      <c r="N4" s="34" t="str">
        <f t="shared" si="0"/>
        <v>▶</v>
      </c>
    </row>
    <row r="5" spans="1:14">
      <c r="A5" s="33">
        <v>4</v>
      </c>
      <c r="B5" s="36" t="s">
        <v>669</v>
      </c>
      <c r="C5" s="56" t="s">
        <v>670</v>
      </c>
      <c r="D5" s="37">
        <v>7850</v>
      </c>
      <c r="E5" s="63" t="s">
        <v>671</v>
      </c>
      <c r="F5" s="60">
        <v>0.21890000000000001</v>
      </c>
      <c r="G5" s="37">
        <v>31954340</v>
      </c>
      <c r="H5" s="37">
        <v>1928</v>
      </c>
      <c r="I5" s="37">
        <v>-58</v>
      </c>
      <c r="J5" s="37">
        <v>1.1499999999999999</v>
      </c>
      <c r="K5" s="37">
        <v>-3.81</v>
      </c>
      <c r="L5" s="38">
        <v>-358.86</v>
      </c>
      <c r="M5" s="38">
        <v>7.71</v>
      </c>
      <c r="N5" s="34" t="str">
        <f t="shared" si="0"/>
        <v>▶</v>
      </c>
    </row>
    <row r="6" spans="1:14">
      <c r="A6" s="33">
        <v>5</v>
      </c>
      <c r="B6" s="36" t="s">
        <v>672</v>
      </c>
      <c r="C6" s="56" t="s">
        <v>673</v>
      </c>
      <c r="D6" s="37">
        <v>1574</v>
      </c>
      <c r="E6" s="63" t="s">
        <v>674</v>
      </c>
      <c r="F6" s="60">
        <v>0.18790000000000001</v>
      </c>
      <c r="G6" s="37">
        <v>1887451</v>
      </c>
      <c r="H6" s="37">
        <v>206</v>
      </c>
      <c r="I6" s="37">
        <v>-246</v>
      </c>
      <c r="J6" s="37">
        <v>0</v>
      </c>
      <c r="K6" s="37">
        <v>-1.03</v>
      </c>
      <c r="L6" s="38">
        <v>-77.58</v>
      </c>
      <c r="M6" s="38">
        <v>0.53</v>
      </c>
      <c r="N6" s="34" t="str">
        <f t="shared" si="0"/>
        <v>▶</v>
      </c>
    </row>
    <row r="7" spans="1:14">
      <c r="A7" s="33">
        <v>6</v>
      </c>
      <c r="B7" s="36" t="s">
        <v>675</v>
      </c>
      <c r="C7" s="56" t="s">
        <v>676</v>
      </c>
      <c r="D7" s="37">
        <v>12230</v>
      </c>
      <c r="E7" s="63" t="s">
        <v>677</v>
      </c>
      <c r="F7" s="60">
        <v>0.18509999999999999</v>
      </c>
      <c r="G7" s="37">
        <v>3545992</v>
      </c>
      <c r="H7" s="37">
        <v>1914</v>
      </c>
      <c r="I7" s="37">
        <v>-54</v>
      </c>
      <c r="J7" s="37">
        <v>1.84</v>
      </c>
      <c r="K7" s="37">
        <v>-38.1</v>
      </c>
      <c r="L7" s="38">
        <v>-33.69</v>
      </c>
      <c r="M7" s="38">
        <v>10</v>
      </c>
      <c r="N7" s="34" t="str">
        <f t="shared" si="0"/>
        <v>▶</v>
      </c>
    </row>
    <row r="8" spans="1:14">
      <c r="A8" s="33">
        <v>7</v>
      </c>
      <c r="B8" s="36" t="s">
        <v>678</v>
      </c>
      <c r="C8" s="56" t="s">
        <v>679</v>
      </c>
      <c r="D8" s="37">
        <v>10190</v>
      </c>
      <c r="E8" s="63" t="s">
        <v>680</v>
      </c>
      <c r="F8" s="60">
        <v>0.1767</v>
      </c>
      <c r="G8" s="37">
        <v>7127189</v>
      </c>
      <c r="H8" s="37">
        <v>2589</v>
      </c>
      <c r="I8" s="37">
        <v>0</v>
      </c>
      <c r="J8" s="37">
        <v>0.53</v>
      </c>
      <c r="K8" s="37">
        <v>-36.65</v>
      </c>
      <c r="L8" s="38">
        <v>-2.88</v>
      </c>
      <c r="M8" s="38">
        <v>5.25</v>
      </c>
      <c r="N8" s="34" t="str">
        <f t="shared" si="0"/>
        <v>▶</v>
      </c>
    </row>
    <row r="9" spans="1:14">
      <c r="A9" s="33">
        <v>8</v>
      </c>
      <c r="B9" s="36" t="s">
        <v>681</v>
      </c>
      <c r="C9" s="56" t="s">
        <v>682</v>
      </c>
      <c r="D9" s="37">
        <v>4210</v>
      </c>
      <c r="E9" s="63" t="s">
        <v>683</v>
      </c>
      <c r="F9" s="60">
        <v>0.1694</v>
      </c>
      <c r="G9" s="37">
        <v>11123357</v>
      </c>
      <c r="H9" s="37">
        <v>666</v>
      </c>
      <c r="I9" s="37">
        <v>49</v>
      </c>
      <c r="J9" s="37">
        <v>0.5</v>
      </c>
      <c r="K9" s="37">
        <v>16.57</v>
      </c>
      <c r="L9" s="38" t="s">
        <v>412</v>
      </c>
      <c r="M9" s="38">
        <v>0.66</v>
      </c>
      <c r="N9" s="34" t="str">
        <f t="shared" si="0"/>
        <v>▶</v>
      </c>
    </row>
    <row r="10" spans="1:14">
      <c r="A10" s="33">
        <v>9</v>
      </c>
      <c r="B10" s="36" t="s">
        <v>684</v>
      </c>
      <c r="C10" s="56" t="s">
        <v>685</v>
      </c>
      <c r="D10" s="37">
        <v>18290</v>
      </c>
      <c r="E10" s="63" t="s">
        <v>686</v>
      </c>
      <c r="F10" s="60">
        <v>0.16500000000000001</v>
      </c>
      <c r="G10" s="37">
        <v>626445</v>
      </c>
      <c r="H10" s="37">
        <v>1780</v>
      </c>
      <c r="I10" s="37">
        <v>-51</v>
      </c>
      <c r="J10" s="37">
        <v>3.65</v>
      </c>
      <c r="K10" s="37">
        <v>-123.58</v>
      </c>
      <c r="L10" s="38">
        <v>-2.41</v>
      </c>
      <c r="M10" s="38">
        <v>1.58</v>
      </c>
      <c r="N10" s="34" t="str">
        <f t="shared" si="0"/>
        <v>▶</v>
      </c>
    </row>
    <row r="11" spans="1:14">
      <c r="A11" s="33">
        <v>10</v>
      </c>
      <c r="B11" s="36" t="s">
        <v>687</v>
      </c>
      <c r="C11" s="56" t="s">
        <v>688</v>
      </c>
      <c r="D11" s="37">
        <v>26450</v>
      </c>
      <c r="E11" s="63" t="s">
        <v>689</v>
      </c>
      <c r="F11" s="60">
        <v>0.16009999999999999</v>
      </c>
      <c r="G11" s="37">
        <v>1903444</v>
      </c>
      <c r="H11" s="37">
        <v>2804</v>
      </c>
      <c r="I11" s="37">
        <v>-148</v>
      </c>
      <c r="J11" s="37">
        <v>0.06</v>
      </c>
      <c r="K11" s="37">
        <v>-12.83</v>
      </c>
      <c r="L11" s="38">
        <v>-55.36</v>
      </c>
      <c r="M11" s="38">
        <v>23.34</v>
      </c>
      <c r="N11" s="34" t="str">
        <f t="shared" si="0"/>
        <v>▶</v>
      </c>
    </row>
    <row r="12" spans="1:14">
      <c r="A12" s="33">
        <v>11</v>
      </c>
      <c r="B12" s="36" t="s">
        <v>690</v>
      </c>
      <c r="C12" s="56" t="s">
        <v>691</v>
      </c>
      <c r="D12" s="37">
        <v>27000</v>
      </c>
      <c r="E12" s="63" t="s">
        <v>692</v>
      </c>
      <c r="F12" s="60">
        <v>0.125</v>
      </c>
      <c r="G12" s="37">
        <v>648692</v>
      </c>
      <c r="H12" s="37">
        <v>4397</v>
      </c>
      <c r="I12" s="37">
        <v>-197</v>
      </c>
      <c r="J12" s="37">
        <v>5.48</v>
      </c>
      <c r="K12" s="37">
        <v>-14.16</v>
      </c>
      <c r="L12" s="38">
        <v>-91.71</v>
      </c>
      <c r="M12" s="38">
        <v>85.2</v>
      </c>
      <c r="N12" s="34" t="str">
        <f t="shared" si="0"/>
        <v>▶</v>
      </c>
    </row>
    <row r="13" spans="1:14">
      <c r="A13" s="33">
        <v>12</v>
      </c>
      <c r="B13" s="36" t="s">
        <v>693</v>
      </c>
      <c r="C13" s="56" t="s">
        <v>694</v>
      </c>
      <c r="D13" s="37">
        <v>4065</v>
      </c>
      <c r="E13" s="63" t="s">
        <v>564</v>
      </c>
      <c r="F13" s="60">
        <v>0.1183</v>
      </c>
      <c r="G13" s="37">
        <v>3032015</v>
      </c>
      <c r="H13" s="37">
        <v>665</v>
      </c>
      <c r="I13" s="37">
        <v>13</v>
      </c>
      <c r="J13" s="37">
        <v>4.17</v>
      </c>
      <c r="K13" s="37">
        <v>-15.28</v>
      </c>
      <c r="L13" s="38">
        <v>-9.56</v>
      </c>
      <c r="M13" s="38">
        <v>1.56</v>
      </c>
      <c r="N13" s="34" t="str">
        <f t="shared" si="0"/>
        <v>▶</v>
      </c>
    </row>
    <row r="14" spans="1:14">
      <c r="A14" s="33">
        <v>13</v>
      </c>
      <c r="B14" s="36" t="s">
        <v>695</v>
      </c>
      <c r="C14" s="56" t="s">
        <v>696</v>
      </c>
      <c r="D14" s="37">
        <v>82000</v>
      </c>
      <c r="E14" s="63" t="s">
        <v>697</v>
      </c>
      <c r="F14" s="60">
        <v>0.11559999999999999</v>
      </c>
      <c r="G14" s="37">
        <v>497599</v>
      </c>
      <c r="H14" s="37">
        <v>15052</v>
      </c>
      <c r="I14" s="37">
        <v>-179</v>
      </c>
      <c r="J14" s="37">
        <v>4.78</v>
      </c>
      <c r="K14" s="37">
        <v>-37.22</v>
      </c>
      <c r="L14" s="38">
        <v>-96.66</v>
      </c>
      <c r="M14" s="38">
        <v>19.75</v>
      </c>
      <c r="N14" s="34" t="str">
        <f t="shared" si="0"/>
        <v>▶</v>
      </c>
    </row>
    <row r="15" spans="1:14">
      <c r="A15" s="33">
        <v>14</v>
      </c>
      <c r="B15" s="36" t="s">
        <v>698</v>
      </c>
      <c r="C15" s="56" t="s">
        <v>699</v>
      </c>
      <c r="D15" s="37">
        <v>3460</v>
      </c>
      <c r="E15" s="63" t="s">
        <v>700</v>
      </c>
      <c r="F15" s="60">
        <v>0.109</v>
      </c>
      <c r="G15" s="37">
        <v>2659555</v>
      </c>
      <c r="H15" s="37">
        <v>1094</v>
      </c>
      <c r="I15" s="37">
        <v>183</v>
      </c>
      <c r="J15" s="37">
        <v>7.01</v>
      </c>
      <c r="K15" s="37">
        <v>8.4</v>
      </c>
      <c r="L15" s="38">
        <v>21.5</v>
      </c>
      <c r="M15" s="38">
        <v>1.01</v>
      </c>
      <c r="N15" s="34" t="str">
        <f t="shared" si="0"/>
        <v>▶</v>
      </c>
    </row>
    <row r="16" spans="1:14">
      <c r="A16" s="33">
        <v>15</v>
      </c>
      <c r="B16" s="36" t="s">
        <v>701</v>
      </c>
      <c r="C16" s="56" t="s">
        <v>702</v>
      </c>
      <c r="D16" s="37">
        <v>2300</v>
      </c>
      <c r="E16" s="63" t="s">
        <v>640</v>
      </c>
      <c r="F16" s="60">
        <v>0.10580000000000001</v>
      </c>
      <c r="G16" s="37">
        <v>1859410</v>
      </c>
      <c r="H16" s="37">
        <v>1194</v>
      </c>
      <c r="I16" s="37">
        <v>-162</v>
      </c>
      <c r="J16" s="37">
        <v>0.13</v>
      </c>
      <c r="K16" s="37">
        <v>-11.27</v>
      </c>
      <c r="L16" s="39">
        <v>-40.090000000000003</v>
      </c>
      <c r="M16" s="38">
        <v>5.54</v>
      </c>
      <c r="N16" s="34" t="str">
        <f t="shared" si="0"/>
        <v>▶</v>
      </c>
    </row>
    <row r="17" spans="1:14">
      <c r="A17" s="33">
        <v>16</v>
      </c>
      <c r="B17" s="36" t="s">
        <v>703</v>
      </c>
      <c r="C17" s="56" t="s">
        <v>704</v>
      </c>
      <c r="D17" s="37">
        <v>13550</v>
      </c>
      <c r="E17" s="63" t="s">
        <v>705</v>
      </c>
      <c r="F17" s="60">
        <v>0.1043</v>
      </c>
      <c r="G17" s="37">
        <v>17356430</v>
      </c>
      <c r="H17" s="37">
        <v>1809</v>
      </c>
      <c r="I17" s="37">
        <v>50</v>
      </c>
      <c r="J17" s="37">
        <v>0.24</v>
      </c>
      <c r="K17" s="37" t="s">
        <v>412</v>
      </c>
      <c r="L17" s="38">
        <v>25.96</v>
      </c>
      <c r="M17" s="38" t="s">
        <v>412</v>
      </c>
      <c r="N17" s="34" t="str">
        <f t="shared" si="0"/>
        <v>▶</v>
      </c>
    </row>
    <row r="18" spans="1:14">
      <c r="A18" s="33">
        <v>17</v>
      </c>
      <c r="B18" s="36" t="s">
        <v>706</v>
      </c>
      <c r="C18" s="56" t="s">
        <v>707</v>
      </c>
      <c r="D18" s="37">
        <v>5350</v>
      </c>
      <c r="E18" s="63" t="s">
        <v>708</v>
      </c>
      <c r="F18" s="60">
        <v>8.5199999999999998E-2</v>
      </c>
      <c r="G18" s="37">
        <v>588443</v>
      </c>
      <c r="H18" s="37">
        <v>401</v>
      </c>
      <c r="I18" s="37">
        <v>11</v>
      </c>
      <c r="J18" s="37">
        <v>2.83</v>
      </c>
      <c r="K18" s="37">
        <v>25.48</v>
      </c>
      <c r="L18" s="38">
        <v>15.76</v>
      </c>
      <c r="M18" s="38">
        <v>1.32</v>
      </c>
      <c r="N18" s="34" t="str">
        <f t="shared" si="0"/>
        <v>▶</v>
      </c>
    </row>
    <row r="19" spans="1:14">
      <c r="A19" s="33">
        <v>18</v>
      </c>
      <c r="B19" s="36" t="s">
        <v>709</v>
      </c>
      <c r="C19" s="56" t="s">
        <v>710</v>
      </c>
      <c r="D19" s="37">
        <v>23850</v>
      </c>
      <c r="E19" s="63" t="s">
        <v>711</v>
      </c>
      <c r="F19" s="60">
        <v>8.4099999999999994E-2</v>
      </c>
      <c r="G19" s="37">
        <v>370090</v>
      </c>
      <c r="H19" s="37">
        <v>2158</v>
      </c>
      <c r="I19" s="37">
        <v>-127</v>
      </c>
      <c r="J19" s="37">
        <v>3.57</v>
      </c>
      <c r="K19" s="37">
        <v>-10.32</v>
      </c>
      <c r="L19" s="38">
        <v>-83.21</v>
      </c>
      <c r="M19" s="38">
        <v>3.3</v>
      </c>
      <c r="N19" s="34" t="str">
        <f t="shared" si="0"/>
        <v>▶</v>
      </c>
    </row>
    <row r="20" spans="1:14">
      <c r="A20" s="33">
        <v>19</v>
      </c>
      <c r="B20" s="36" t="s">
        <v>712</v>
      </c>
      <c r="C20" s="56" t="s">
        <v>713</v>
      </c>
      <c r="D20" s="37">
        <v>5150</v>
      </c>
      <c r="E20" s="63" t="s">
        <v>714</v>
      </c>
      <c r="F20" s="60">
        <v>8.3099999999999993E-2</v>
      </c>
      <c r="G20" s="37">
        <v>2000813</v>
      </c>
      <c r="H20" s="37">
        <v>1905</v>
      </c>
      <c r="I20" s="37">
        <v>203</v>
      </c>
      <c r="J20" s="37">
        <v>2.34</v>
      </c>
      <c r="K20" s="37">
        <v>-13.92</v>
      </c>
      <c r="L20" s="38">
        <v>8.02</v>
      </c>
      <c r="M20" s="38">
        <v>1.36</v>
      </c>
      <c r="N20" s="34" t="str">
        <f t="shared" si="0"/>
        <v>▶</v>
      </c>
    </row>
    <row r="21" spans="1:14">
      <c r="A21" s="33">
        <v>20</v>
      </c>
      <c r="B21" s="36" t="s">
        <v>715</v>
      </c>
      <c r="C21" s="56" t="s">
        <v>716</v>
      </c>
      <c r="D21" s="37">
        <v>145700</v>
      </c>
      <c r="E21" s="63" t="s">
        <v>717</v>
      </c>
      <c r="F21" s="60">
        <v>8.09E-2</v>
      </c>
      <c r="G21" s="37">
        <v>522175</v>
      </c>
      <c r="H21" s="37">
        <v>28266</v>
      </c>
      <c r="I21" s="37">
        <v>-446</v>
      </c>
      <c r="J21" s="37">
        <v>5.09</v>
      </c>
      <c r="K21" s="37">
        <v>-138.1</v>
      </c>
      <c r="L21" s="38">
        <v>-0.93</v>
      </c>
      <c r="M21" s="38">
        <v>21.82</v>
      </c>
      <c r="N21" s="34" t="str">
        <f t="shared" si="0"/>
        <v>▶</v>
      </c>
    </row>
    <row r="22" spans="1:14">
      <c r="A22" s="33">
        <v>21</v>
      </c>
      <c r="B22" s="36" t="s">
        <v>718</v>
      </c>
      <c r="C22" s="56" t="s">
        <v>719</v>
      </c>
      <c r="D22" s="37">
        <v>5490</v>
      </c>
      <c r="E22" s="63" t="s">
        <v>720</v>
      </c>
      <c r="F22" s="60">
        <v>8.0699999999999994E-2</v>
      </c>
      <c r="G22" s="37">
        <v>365093</v>
      </c>
      <c r="H22" s="37">
        <v>941</v>
      </c>
      <c r="I22" s="37">
        <v>-41</v>
      </c>
      <c r="J22" s="37">
        <v>1.54</v>
      </c>
      <c r="K22" s="37">
        <v>8.0399999999999991</v>
      </c>
      <c r="L22" s="39">
        <v>-12.31</v>
      </c>
      <c r="M22" s="38">
        <v>8.3000000000000007</v>
      </c>
      <c r="N22" s="34" t="str">
        <f t="shared" si="0"/>
        <v>▶</v>
      </c>
    </row>
    <row r="23" spans="1:14">
      <c r="A23" s="33">
        <v>22</v>
      </c>
      <c r="B23" s="36" t="s">
        <v>721</v>
      </c>
      <c r="C23" s="56" t="s">
        <v>722</v>
      </c>
      <c r="D23" s="37">
        <v>1868</v>
      </c>
      <c r="E23" s="63" t="s">
        <v>723</v>
      </c>
      <c r="F23" s="60">
        <v>7.9799999999999996E-2</v>
      </c>
      <c r="G23" s="37">
        <v>6061637</v>
      </c>
      <c r="H23" s="37">
        <v>919</v>
      </c>
      <c r="I23" s="37">
        <v>-121</v>
      </c>
      <c r="J23" s="37">
        <v>8.0399999999999991</v>
      </c>
      <c r="K23" s="37">
        <v>-1.77</v>
      </c>
      <c r="L23" s="38">
        <v>-99.67</v>
      </c>
      <c r="M23" s="38">
        <v>2.1800000000000002</v>
      </c>
      <c r="N23" s="34" t="str">
        <f t="shared" si="0"/>
        <v>▶</v>
      </c>
    </row>
    <row r="24" spans="1:14">
      <c r="A24" s="33">
        <v>23</v>
      </c>
      <c r="B24" s="36" t="s">
        <v>724</v>
      </c>
      <c r="C24" s="56" t="s">
        <v>725</v>
      </c>
      <c r="D24" s="37">
        <v>15550</v>
      </c>
      <c r="E24" s="63" t="s">
        <v>726</v>
      </c>
      <c r="F24" s="60">
        <v>7.8399999999999997E-2</v>
      </c>
      <c r="G24" s="37">
        <v>126709</v>
      </c>
      <c r="H24" s="37">
        <v>960</v>
      </c>
      <c r="I24" s="37">
        <v>-56</v>
      </c>
      <c r="J24" s="37">
        <v>0.34</v>
      </c>
      <c r="K24" s="37">
        <v>-22.67</v>
      </c>
      <c r="L24" s="38">
        <v>-65.400000000000006</v>
      </c>
      <c r="M24" s="38">
        <v>7.07</v>
      </c>
      <c r="N24" s="34" t="str">
        <f t="shared" si="0"/>
        <v>▶</v>
      </c>
    </row>
    <row r="25" spans="1:14">
      <c r="A25" s="33">
        <v>24</v>
      </c>
      <c r="B25" s="36" t="s">
        <v>727</v>
      </c>
      <c r="C25" s="56" t="s">
        <v>728</v>
      </c>
      <c r="D25" s="37">
        <v>15000</v>
      </c>
      <c r="E25" s="63" t="s">
        <v>729</v>
      </c>
      <c r="F25" s="60">
        <v>7.4499999999999997E-2</v>
      </c>
      <c r="G25" s="37">
        <v>482275</v>
      </c>
      <c r="H25" s="37">
        <v>5973</v>
      </c>
      <c r="I25" s="37">
        <v>-98</v>
      </c>
      <c r="J25" s="37">
        <v>8.9700000000000006</v>
      </c>
      <c r="K25" s="37">
        <v>-60.73</v>
      </c>
      <c r="L25" s="38">
        <v>-28.02</v>
      </c>
      <c r="M25" s="38">
        <v>13.66</v>
      </c>
      <c r="N25" s="34" t="str">
        <f t="shared" si="0"/>
        <v>▶</v>
      </c>
    </row>
    <row r="26" spans="1:14">
      <c r="A26" s="33">
        <v>25</v>
      </c>
      <c r="B26" s="36" t="s">
        <v>730</v>
      </c>
      <c r="C26" s="56" t="s">
        <v>731</v>
      </c>
      <c r="D26" s="37">
        <v>4800</v>
      </c>
      <c r="E26" s="63" t="s">
        <v>732</v>
      </c>
      <c r="F26" s="60">
        <v>7.3800000000000004E-2</v>
      </c>
      <c r="G26" s="37">
        <v>117401</v>
      </c>
      <c r="H26" s="37">
        <v>531</v>
      </c>
      <c r="I26" s="37">
        <v>-150</v>
      </c>
      <c r="J26" s="37">
        <v>0.42</v>
      </c>
      <c r="K26" s="37">
        <v>-2.52</v>
      </c>
      <c r="L26" s="38">
        <v>-13.18</v>
      </c>
      <c r="M26" s="38">
        <v>0.66</v>
      </c>
      <c r="N26" s="34" t="str">
        <f t="shared" si="0"/>
        <v>▶</v>
      </c>
    </row>
    <row r="27" spans="1:14">
      <c r="A27" s="33">
        <v>27</v>
      </c>
      <c r="B27" s="36" t="s">
        <v>733</v>
      </c>
      <c r="C27" s="56" t="s">
        <v>734</v>
      </c>
      <c r="D27" s="37">
        <v>4210</v>
      </c>
      <c r="E27" s="63" t="s">
        <v>735</v>
      </c>
      <c r="F27" s="60">
        <v>7.2599999999999998E-2</v>
      </c>
      <c r="G27" s="37">
        <v>6730964</v>
      </c>
      <c r="H27" s="37">
        <v>878</v>
      </c>
      <c r="I27" s="37">
        <v>-111</v>
      </c>
      <c r="J27" s="37">
        <v>0.69</v>
      </c>
      <c r="K27" s="37">
        <v>-8.0500000000000007</v>
      </c>
      <c r="L27" s="38">
        <v>-16.32</v>
      </c>
      <c r="M27" s="38">
        <v>2.4700000000000002</v>
      </c>
      <c r="N27" s="34" t="str">
        <f t="shared" si="0"/>
        <v>▶</v>
      </c>
    </row>
    <row r="28" spans="1:14">
      <c r="A28" s="33">
        <v>28</v>
      </c>
      <c r="B28" s="36" t="s">
        <v>736</v>
      </c>
      <c r="C28" s="56" t="s">
        <v>737</v>
      </c>
      <c r="D28" s="37">
        <v>296000</v>
      </c>
      <c r="E28" s="63" t="s">
        <v>738</v>
      </c>
      <c r="F28" s="60">
        <v>6.8599999999999994E-2</v>
      </c>
      <c r="G28" s="37">
        <v>1750284</v>
      </c>
      <c r="H28" s="37">
        <v>157824</v>
      </c>
      <c r="I28" s="37">
        <v>-97</v>
      </c>
      <c r="J28" s="37">
        <v>14.98</v>
      </c>
      <c r="K28" s="37">
        <v>-5381.82</v>
      </c>
      <c r="L28" s="38">
        <v>-2.27</v>
      </c>
      <c r="M28" s="38">
        <v>88.67</v>
      </c>
      <c r="N28" s="34" t="str">
        <f t="shared" si="0"/>
        <v>▶</v>
      </c>
    </row>
    <row r="29" spans="1:14">
      <c r="A29" s="33">
        <v>29</v>
      </c>
      <c r="B29" s="36" t="s">
        <v>739</v>
      </c>
      <c r="C29" s="56" t="s">
        <v>740</v>
      </c>
      <c r="D29" s="37">
        <v>25100</v>
      </c>
      <c r="E29" s="63" t="s">
        <v>741</v>
      </c>
      <c r="F29" s="60">
        <v>6.8099999999999994E-2</v>
      </c>
      <c r="G29" s="37">
        <v>781931</v>
      </c>
      <c r="H29" s="37">
        <v>19946</v>
      </c>
      <c r="I29" s="37">
        <v>-205</v>
      </c>
      <c r="J29" s="37">
        <v>3.5</v>
      </c>
      <c r="K29" s="37">
        <v>-99.6</v>
      </c>
      <c r="L29" s="39">
        <v>-16.690000000000001</v>
      </c>
      <c r="M29" s="38">
        <v>13.4</v>
      </c>
      <c r="N29" s="34" t="str">
        <f t="shared" si="0"/>
        <v>▶</v>
      </c>
    </row>
    <row r="30" spans="1:14">
      <c r="A30" s="33">
        <v>30</v>
      </c>
      <c r="B30" s="36" t="s">
        <v>742</v>
      </c>
      <c r="C30" s="56" t="s">
        <v>743</v>
      </c>
      <c r="D30" s="37">
        <v>2665</v>
      </c>
      <c r="E30" s="63" t="s">
        <v>744</v>
      </c>
      <c r="F30" s="60">
        <v>6.3899999999999998E-2</v>
      </c>
      <c r="G30" s="37">
        <v>3120092</v>
      </c>
      <c r="H30" s="37">
        <v>393</v>
      </c>
      <c r="I30" s="37">
        <v>-6</v>
      </c>
      <c r="J30" s="37">
        <v>0.24</v>
      </c>
      <c r="K30" s="37">
        <v>-1.6</v>
      </c>
      <c r="L30" s="39">
        <v>-100.94</v>
      </c>
      <c r="M30" s="38">
        <v>6.73</v>
      </c>
      <c r="N30" s="34" t="str">
        <f t="shared" si="0"/>
        <v>▶</v>
      </c>
    </row>
    <row r="31" spans="1:14">
      <c r="A31" s="33">
        <v>31</v>
      </c>
      <c r="B31" s="36" t="s">
        <v>745</v>
      </c>
      <c r="C31" s="56" t="s">
        <v>746</v>
      </c>
      <c r="D31" s="37">
        <v>3570</v>
      </c>
      <c r="E31" s="63" t="s">
        <v>433</v>
      </c>
      <c r="F31" s="60">
        <v>6.25E-2</v>
      </c>
      <c r="G31" s="37">
        <v>59125</v>
      </c>
      <c r="H31" s="37">
        <v>554</v>
      </c>
      <c r="I31" s="37">
        <v>-45</v>
      </c>
      <c r="J31" s="37">
        <v>1.38</v>
      </c>
      <c r="K31" s="37">
        <v>-16.760000000000002</v>
      </c>
      <c r="L31" s="38">
        <v>-0.15</v>
      </c>
      <c r="M31" s="38">
        <v>0.53</v>
      </c>
      <c r="N31" s="34" t="str">
        <f t="shared" si="0"/>
        <v>▶</v>
      </c>
    </row>
    <row r="32" spans="1:14">
      <c r="A32" s="33">
        <v>32</v>
      </c>
      <c r="B32" s="36" t="s">
        <v>747</v>
      </c>
      <c r="C32" s="57" t="s">
        <v>748</v>
      </c>
      <c r="D32" s="66">
        <v>103300</v>
      </c>
      <c r="E32" s="63" t="s">
        <v>575</v>
      </c>
      <c r="F32" s="60">
        <v>6.1699999999999998E-2</v>
      </c>
      <c r="G32" s="66">
        <v>838191</v>
      </c>
      <c r="H32" s="66">
        <v>37818</v>
      </c>
      <c r="I32" s="36">
        <v>-808</v>
      </c>
      <c r="J32" s="36">
        <v>10.8</v>
      </c>
      <c r="K32" s="67">
        <v>-1147.78</v>
      </c>
      <c r="L32" s="36">
        <v>-40.08</v>
      </c>
      <c r="M32" s="36">
        <v>5.9</v>
      </c>
      <c r="N32" s="34" t="str">
        <f t="shared" si="0"/>
        <v>▶</v>
      </c>
    </row>
    <row r="33" spans="1:14">
      <c r="A33" s="33">
        <v>33</v>
      </c>
      <c r="B33" s="36" t="s">
        <v>749</v>
      </c>
      <c r="C33" s="57" t="s">
        <v>750</v>
      </c>
      <c r="D33" s="66">
        <v>14910</v>
      </c>
      <c r="E33" s="63" t="s">
        <v>533</v>
      </c>
      <c r="F33" s="60">
        <v>6.0499999999999998E-2</v>
      </c>
      <c r="G33" s="66">
        <v>202741</v>
      </c>
      <c r="H33" s="66">
        <v>7358</v>
      </c>
      <c r="I33" s="36">
        <v>-586</v>
      </c>
      <c r="J33" s="36">
        <v>7.43</v>
      </c>
      <c r="K33" s="36">
        <v>-8.14</v>
      </c>
      <c r="L33" s="36">
        <v>-50.2</v>
      </c>
      <c r="M33" s="36">
        <v>6.15</v>
      </c>
      <c r="N33" s="34" t="str">
        <f t="shared" si="0"/>
        <v>▶</v>
      </c>
    </row>
    <row r="34" spans="1:14">
      <c r="A34" s="33">
        <v>34</v>
      </c>
      <c r="B34" s="36" t="s">
        <v>751</v>
      </c>
      <c r="C34" s="57" t="s">
        <v>752</v>
      </c>
      <c r="D34" s="66">
        <v>2380</v>
      </c>
      <c r="E34" s="63" t="s">
        <v>753</v>
      </c>
      <c r="F34" s="60">
        <v>6.0100000000000001E-2</v>
      </c>
      <c r="G34" s="66">
        <v>13608</v>
      </c>
      <c r="H34" s="36">
        <v>200</v>
      </c>
      <c r="I34" s="36">
        <v>-26</v>
      </c>
      <c r="J34" s="36">
        <v>0.16</v>
      </c>
      <c r="K34" s="36">
        <v>11.61</v>
      </c>
      <c r="L34" s="36">
        <v>-3.26</v>
      </c>
      <c r="M34" s="36">
        <v>0.43</v>
      </c>
      <c r="N34" s="34" t="str">
        <f t="shared" si="0"/>
        <v>▶</v>
      </c>
    </row>
    <row r="35" spans="1:14">
      <c r="A35" s="33">
        <v>35</v>
      </c>
      <c r="B35" s="36" t="s">
        <v>754</v>
      </c>
      <c r="C35" s="57" t="s">
        <v>755</v>
      </c>
      <c r="D35" s="66">
        <v>21400</v>
      </c>
      <c r="E35" s="63" t="s">
        <v>603</v>
      </c>
      <c r="F35" s="60">
        <v>5.9400000000000001E-2</v>
      </c>
      <c r="G35" s="66">
        <v>537379</v>
      </c>
      <c r="H35" s="66">
        <v>4746</v>
      </c>
      <c r="I35" s="36">
        <v>160</v>
      </c>
      <c r="J35" s="36">
        <v>4</v>
      </c>
      <c r="K35" s="36">
        <v>42.54</v>
      </c>
      <c r="L35" s="36">
        <v>5.09</v>
      </c>
      <c r="M35" s="36">
        <v>1.96</v>
      </c>
      <c r="N35" s="34" t="str">
        <f t="shared" si="0"/>
        <v>▶</v>
      </c>
    </row>
    <row r="36" spans="1:14">
      <c r="A36" s="33">
        <v>36</v>
      </c>
      <c r="B36" s="36" t="s">
        <v>756</v>
      </c>
      <c r="C36" s="57" t="s">
        <v>757</v>
      </c>
      <c r="D36" s="66">
        <v>18000</v>
      </c>
      <c r="E36" s="63" t="s">
        <v>758</v>
      </c>
      <c r="F36" s="60">
        <v>5.9400000000000001E-2</v>
      </c>
      <c r="G36" s="66">
        <v>474435</v>
      </c>
      <c r="H36" s="66">
        <v>3103</v>
      </c>
      <c r="I36" s="36">
        <v>-182</v>
      </c>
      <c r="J36" s="36">
        <v>1.9</v>
      </c>
      <c r="K36" s="36">
        <v>-12.11</v>
      </c>
      <c r="L36" s="36">
        <v>-33</v>
      </c>
      <c r="M36" s="36">
        <v>19.16</v>
      </c>
      <c r="N36" s="34" t="str">
        <f t="shared" si="0"/>
        <v>▶</v>
      </c>
    </row>
    <row r="37" spans="1:14">
      <c r="A37" s="33">
        <v>37</v>
      </c>
      <c r="B37" s="36" t="s">
        <v>759</v>
      </c>
      <c r="C37" s="57" t="s">
        <v>760</v>
      </c>
      <c r="D37" s="66">
        <v>5450</v>
      </c>
      <c r="E37" s="63" t="s">
        <v>519</v>
      </c>
      <c r="F37" s="60">
        <v>5.8299999999999998E-2</v>
      </c>
      <c r="G37" s="66">
        <v>3182477</v>
      </c>
      <c r="H37" s="36">
        <v>635</v>
      </c>
      <c r="I37" s="36">
        <v>46</v>
      </c>
      <c r="J37" s="36">
        <v>0.02</v>
      </c>
      <c r="K37" s="36">
        <v>14.12</v>
      </c>
      <c r="L37" s="36">
        <v>16.100000000000001</v>
      </c>
      <c r="M37" s="36">
        <v>1.88</v>
      </c>
      <c r="N37" s="34" t="str">
        <f t="shared" si="0"/>
        <v>▶</v>
      </c>
    </row>
    <row r="38" spans="1:14">
      <c r="A38" s="33">
        <v>38</v>
      </c>
      <c r="B38" s="36" t="s">
        <v>761</v>
      </c>
      <c r="C38" s="57" t="s">
        <v>762</v>
      </c>
      <c r="D38" s="66">
        <v>7660</v>
      </c>
      <c r="E38" s="63" t="s">
        <v>708</v>
      </c>
      <c r="F38" s="60">
        <v>5.8000000000000003E-2</v>
      </c>
      <c r="G38" s="66">
        <v>445707</v>
      </c>
      <c r="H38" s="36">
        <v>999</v>
      </c>
      <c r="I38" s="36">
        <v>140</v>
      </c>
      <c r="J38" s="36">
        <v>1.06</v>
      </c>
      <c r="K38" s="36">
        <v>15.66</v>
      </c>
      <c r="L38" s="36">
        <v>25.71</v>
      </c>
      <c r="M38" s="36">
        <v>2.08</v>
      </c>
      <c r="N38" s="34" t="str">
        <f t="shared" si="0"/>
        <v>▶</v>
      </c>
    </row>
    <row r="39" spans="1:14">
      <c r="A39" s="33">
        <v>39</v>
      </c>
      <c r="B39" s="36" t="s">
        <v>763</v>
      </c>
      <c r="C39" s="57" t="s">
        <v>764</v>
      </c>
      <c r="D39" s="66">
        <v>1050</v>
      </c>
      <c r="E39" s="63" t="s">
        <v>765</v>
      </c>
      <c r="F39" s="60">
        <v>5.74E-2</v>
      </c>
      <c r="G39" s="66">
        <v>233466</v>
      </c>
      <c r="H39" s="36">
        <v>546</v>
      </c>
      <c r="I39" s="36">
        <v>-96</v>
      </c>
      <c r="J39" s="36">
        <v>0</v>
      </c>
      <c r="K39" s="36">
        <v>95.45</v>
      </c>
      <c r="L39" s="36">
        <v>-35.74</v>
      </c>
      <c r="M39" s="36">
        <v>1.27</v>
      </c>
      <c r="N39" s="34" t="str">
        <f t="shared" si="0"/>
        <v>▶</v>
      </c>
    </row>
    <row r="40" spans="1:14">
      <c r="A40" s="33">
        <v>40</v>
      </c>
      <c r="B40" s="36" t="s">
        <v>766</v>
      </c>
      <c r="C40" s="57" t="s">
        <v>767</v>
      </c>
      <c r="D40" s="36">
        <v>416</v>
      </c>
      <c r="E40" s="63" t="s">
        <v>768</v>
      </c>
      <c r="F40" s="60">
        <v>5.5800000000000002E-2</v>
      </c>
      <c r="G40" s="66">
        <v>13888365</v>
      </c>
      <c r="H40" s="36">
        <v>832</v>
      </c>
      <c r="I40" s="36">
        <v>-31</v>
      </c>
      <c r="J40" s="36">
        <v>0.83</v>
      </c>
      <c r="K40" s="36">
        <v>-9.24</v>
      </c>
      <c r="L40" s="36">
        <v>13.95</v>
      </c>
      <c r="M40" s="36">
        <v>0.28000000000000003</v>
      </c>
      <c r="N40" s="34" t="str">
        <f t="shared" si="0"/>
        <v>▶</v>
      </c>
    </row>
    <row r="41" spans="1:14">
      <c r="A41" s="33">
        <v>41</v>
      </c>
      <c r="B41" s="36" t="s">
        <v>769</v>
      </c>
      <c r="C41" s="57" t="s">
        <v>770</v>
      </c>
      <c r="D41" s="66">
        <v>4280</v>
      </c>
      <c r="E41" s="63" t="s">
        <v>771</v>
      </c>
      <c r="F41" s="60">
        <v>5.5500000000000001E-2</v>
      </c>
      <c r="G41" s="66">
        <v>2112050</v>
      </c>
      <c r="H41" s="36">
        <v>474</v>
      </c>
      <c r="I41" s="36">
        <v>22</v>
      </c>
      <c r="J41" s="36">
        <v>0.01</v>
      </c>
      <c r="K41" s="36" t="s">
        <v>412</v>
      </c>
      <c r="L41" s="36" t="s">
        <v>412</v>
      </c>
      <c r="M41" s="36" t="s">
        <v>412</v>
      </c>
      <c r="N41" s="34" t="str">
        <f t="shared" si="0"/>
        <v>▶</v>
      </c>
    </row>
    <row r="42" spans="1:14">
      <c r="A42" s="33">
        <v>42</v>
      </c>
      <c r="B42" s="36" t="s">
        <v>772</v>
      </c>
      <c r="C42" s="57" t="s">
        <v>773</v>
      </c>
      <c r="D42" s="66">
        <v>15660</v>
      </c>
      <c r="E42" s="63" t="s">
        <v>774</v>
      </c>
      <c r="F42" s="60">
        <v>5.5300000000000002E-2</v>
      </c>
      <c r="G42" s="66">
        <v>745853</v>
      </c>
      <c r="H42" s="66">
        <v>1920</v>
      </c>
      <c r="I42" s="36">
        <v>15</v>
      </c>
      <c r="J42" s="36">
        <v>0</v>
      </c>
      <c r="K42" s="36">
        <v>355.91</v>
      </c>
      <c r="L42" s="36">
        <v>4.42</v>
      </c>
      <c r="M42" s="36">
        <v>2.91</v>
      </c>
      <c r="N42" s="34" t="str">
        <f t="shared" si="0"/>
        <v>▶</v>
      </c>
    </row>
    <row r="43" spans="1:14">
      <c r="A43" s="33">
        <v>43</v>
      </c>
      <c r="B43" s="36" t="s">
        <v>775</v>
      </c>
      <c r="C43" s="57" t="s">
        <v>776</v>
      </c>
      <c r="D43" s="66">
        <v>5490</v>
      </c>
      <c r="E43" s="63" t="s">
        <v>594</v>
      </c>
      <c r="F43" s="60">
        <v>5.3699999999999998E-2</v>
      </c>
      <c r="G43" s="66">
        <v>592803</v>
      </c>
      <c r="H43" s="36">
        <v>677</v>
      </c>
      <c r="I43" s="36">
        <v>158</v>
      </c>
      <c r="J43" s="36">
        <v>3.75</v>
      </c>
      <c r="K43" s="36">
        <v>7.79</v>
      </c>
      <c r="L43" s="36">
        <v>13.77</v>
      </c>
      <c r="M43" s="36">
        <v>0.57999999999999996</v>
      </c>
      <c r="N43" s="34" t="str">
        <f t="shared" si="0"/>
        <v>▶</v>
      </c>
    </row>
    <row r="44" spans="1:14">
      <c r="A44" s="33">
        <v>44</v>
      </c>
      <c r="B44" s="36" t="s">
        <v>777</v>
      </c>
      <c r="C44" s="57" t="s">
        <v>778</v>
      </c>
      <c r="D44" s="66">
        <v>2690</v>
      </c>
      <c r="E44" s="63" t="s">
        <v>454</v>
      </c>
      <c r="F44" s="60">
        <v>5.0799999999999998E-2</v>
      </c>
      <c r="G44" s="66">
        <v>6144832</v>
      </c>
      <c r="H44" s="66">
        <v>1159</v>
      </c>
      <c r="I44" s="36">
        <v>22</v>
      </c>
      <c r="J44" s="36">
        <v>0.3</v>
      </c>
      <c r="K44" s="36">
        <v>-32.020000000000003</v>
      </c>
      <c r="L44" s="36">
        <v>-11.92</v>
      </c>
      <c r="M44" s="36">
        <v>2.44</v>
      </c>
      <c r="N44" s="34" t="str">
        <f t="shared" si="0"/>
        <v>▶</v>
      </c>
    </row>
    <row r="45" spans="1:14">
      <c r="A45" s="33">
        <v>45</v>
      </c>
      <c r="B45" s="36" t="s">
        <v>779</v>
      </c>
      <c r="C45" s="57" t="s">
        <v>780</v>
      </c>
      <c r="D45" s="66">
        <v>1867</v>
      </c>
      <c r="E45" s="63" t="s">
        <v>631</v>
      </c>
      <c r="F45" s="60">
        <v>5.0599999999999999E-2</v>
      </c>
      <c r="G45" s="66">
        <v>7520809</v>
      </c>
      <c r="H45" s="36">
        <v>473</v>
      </c>
      <c r="I45" s="36">
        <v>68</v>
      </c>
      <c r="J45" s="36">
        <v>0.35</v>
      </c>
      <c r="K45" s="36">
        <v>8.41</v>
      </c>
      <c r="L45" s="36">
        <v>-1.55</v>
      </c>
      <c r="M45" s="36">
        <v>0.28999999999999998</v>
      </c>
      <c r="N45" s="34" t="str">
        <f t="shared" si="0"/>
        <v>▶</v>
      </c>
    </row>
    <row r="46" spans="1:14">
      <c r="A46" s="33">
        <v>46</v>
      </c>
      <c r="B46" s="36" t="s">
        <v>781</v>
      </c>
      <c r="C46" s="57" t="s">
        <v>782</v>
      </c>
      <c r="D46" s="66">
        <v>3440</v>
      </c>
      <c r="E46" s="63" t="s">
        <v>580</v>
      </c>
      <c r="F46" s="60">
        <v>5.04E-2</v>
      </c>
      <c r="G46" s="66">
        <v>140221</v>
      </c>
      <c r="H46" s="36">
        <v>670</v>
      </c>
      <c r="I46" s="36">
        <v>158</v>
      </c>
      <c r="J46" s="36">
        <v>2.65</v>
      </c>
      <c r="K46" s="36">
        <v>11.82</v>
      </c>
      <c r="L46" s="36">
        <v>12.42</v>
      </c>
      <c r="M46" s="36">
        <v>0.55000000000000004</v>
      </c>
      <c r="N46" s="34" t="str">
        <f t="shared" si="0"/>
        <v>▶</v>
      </c>
    </row>
    <row r="47" spans="1:14">
      <c r="A47" s="33">
        <v>47</v>
      </c>
      <c r="B47" s="36" t="s">
        <v>783</v>
      </c>
      <c r="C47" s="57" t="s">
        <v>784</v>
      </c>
      <c r="D47" s="66">
        <v>5650</v>
      </c>
      <c r="E47" s="63" t="s">
        <v>785</v>
      </c>
      <c r="F47" s="60">
        <v>5.0200000000000002E-2</v>
      </c>
      <c r="G47" s="66">
        <v>383995</v>
      </c>
      <c r="H47" s="36">
        <v>722</v>
      </c>
      <c r="I47" s="36">
        <v>-121</v>
      </c>
      <c r="J47" s="36">
        <v>0.24</v>
      </c>
      <c r="K47" s="36">
        <v>-2.94</v>
      </c>
      <c r="L47" s="36">
        <v>-42.66</v>
      </c>
      <c r="M47" s="36">
        <v>3.6</v>
      </c>
      <c r="N47" s="34" t="str">
        <f t="shared" si="0"/>
        <v>▶</v>
      </c>
    </row>
    <row r="48" spans="1:14">
      <c r="A48" s="33">
        <v>48</v>
      </c>
      <c r="B48" s="36" t="s">
        <v>786</v>
      </c>
      <c r="C48" s="57" t="s">
        <v>787</v>
      </c>
      <c r="D48" s="66">
        <v>27400</v>
      </c>
      <c r="E48" s="63" t="s">
        <v>643</v>
      </c>
      <c r="F48" s="60">
        <v>4.9799999999999997E-2</v>
      </c>
      <c r="G48" s="66">
        <v>64570</v>
      </c>
      <c r="H48" s="66">
        <v>3138</v>
      </c>
      <c r="I48" s="36">
        <v>-70</v>
      </c>
      <c r="J48" s="36">
        <v>14.82</v>
      </c>
      <c r="K48" s="36">
        <v>-18.3</v>
      </c>
      <c r="L48" s="36">
        <v>-17.54</v>
      </c>
      <c r="M48" s="36">
        <v>3.31</v>
      </c>
      <c r="N48" s="34" t="str">
        <f t="shared" si="0"/>
        <v>▶</v>
      </c>
    </row>
    <row r="49" spans="1:14">
      <c r="A49" s="33">
        <v>49</v>
      </c>
      <c r="B49" s="36" t="s">
        <v>788</v>
      </c>
      <c r="C49" s="57" t="s">
        <v>789</v>
      </c>
      <c r="D49" s="66">
        <v>5510</v>
      </c>
      <c r="E49" s="63" t="s">
        <v>561</v>
      </c>
      <c r="F49" s="60">
        <v>4.9500000000000002E-2</v>
      </c>
      <c r="G49" s="66">
        <v>111852</v>
      </c>
      <c r="H49" s="66">
        <v>1782</v>
      </c>
      <c r="I49" s="36">
        <v>7</v>
      </c>
      <c r="J49" s="36">
        <v>0.5</v>
      </c>
      <c r="K49" s="36">
        <v>12.24</v>
      </c>
      <c r="L49" s="36" t="s">
        <v>412</v>
      </c>
      <c r="M49" s="36">
        <v>0.89</v>
      </c>
      <c r="N49" s="34" t="str">
        <f t="shared" si="0"/>
        <v>▶</v>
      </c>
    </row>
    <row r="50" spans="1:14">
      <c r="A50" s="33">
        <v>50</v>
      </c>
      <c r="B50" s="36" t="s">
        <v>790</v>
      </c>
      <c r="C50" s="57" t="s">
        <v>791</v>
      </c>
      <c r="D50" s="66">
        <v>4435</v>
      </c>
      <c r="E50" s="63" t="s">
        <v>792</v>
      </c>
      <c r="F50" s="60">
        <v>4.8500000000000001E-2</v>
      </c>
      <c r="G50" s="66">
        <v>94213</v>
      </c>
      <c r="H50" s="36">
        <v>478</v>
      </c>
      <c r="I50" s="36">
        <v>-3</v>
      </c>
      <c r="J50" s="36">
        <v>1.2</v>
      </c>
      <c r="K50" s="36">
        <v>-15.9</v>
      </c>
      <c r="L50" s="36">
        <v>-1.54</v>
      </c>
      <c r="M50" s="36">
        <v>0.82</v>
      </c>
      <c r="N50" s="34" t="str">
        <f t="shared" si="0"/>
        <v>▶</v>
      </c>
    </row>
    <row r="51" spans="1:14">
      <c r="A51" s="33">
        <v>51</v>
      </c>
      <c r="B51" s="36" t="s">
        <v>793</v>
      </c>
      <c r="C51" s="57" t="s">
        <v>794</v>
      </c>
      <c r="D51" s="66">
        <v>2720</v>
      </c>
      <c r="E51" s="63" t="s">
        <v>469</v>
      </c>
      <c r="F51" s="60">
        <v>4.82E-2</v>
      </c>
      <c r="G51" s="66">
        <v>55260</v>
      </c>
      <c r="H51" s="36">
        <v>307</v>
      </c>
      <c r="I51" s="36">
        <v>-13</v>
      </c>
      <c r="J51" s="36">
        <v>1.1599999999999999</v>
      </c>
      <c r="K51" s="36">
        <v>43.17</v>
      </c>
      <c r="L51" s="36">
        <v>1.8</v>
      </c>
      <c r="M51" s="36">
        <v>0.84</v>
      </c>
      <c r="N51" s="34" t="str">
        <f t="shared" si="0"/>
        <v>▶</v>
      </c>
    </row>
    <row r="52" spans="1:14">
      <c r="A52" s="33">
        <v>52</v>
      </c>
      <c r="B52" s="36" t="s">
        <v>795</v>
      </c>
      <c r="C52" s="57" t="s">
        <v>796</v>
      </c>
      <c r="D52" s="66">
        <v>28450</v>
      </c>
      <c r="E52" s="63" t="s">
        <v>643</v>
      </c>
      <c r="F52" s="60">
        <v>4.7899999999999998E-2</v>
      </c>
      <c r="G52" s="66">
        <v>682829</v>
      </c>
      <c r="H52" s="66">
        <v>13736</v>
      </c>
      <c r="I52" s="36">
        <v>-26</v>
      </c>
      <c r="J52" s="36">
        <v>10.89</v>
      </c>
      <c r="K52" s="36">
        <v>-28.56</v>
      </c>
      <c r="L52" s="36">
        <v>-3.69</v>
      </c>
      <c r="M52" s="36">
        <v>8.4700000000000006</v>
      </c>
      <c r="N52" s="34" t="str">
        <f t="shared" si="0"/>
        <v>▶</v>
      </c>
    </row>
    <row r="53" spans="1:14">
      <c r="A53" s="33">
        <v>53</v>
      </c>
      <c r="B53" s="36" t="s">
        <v>797</v>
      </c>
      <c r="C53" s="57" t="s">
        <v>798</v>
      </c>
      <c r="D53" s="66">
        <v>99000</v>
      </c>
      <c r="E53" s="63" t="s">
        <v>799</v>
      </c>
      <c r="F53" s="60">
        <v>4.7600000000000003E-2</v>
      </c>
      <c r="G53" s="66">
        <v>1110996</v>
      </c>
      <c r="H53" s="66">
        <v>23064</v>
      </c>
      <c r="I53" s="36">
        <v>-159</v>
      </c>
      <c r="J53" s="36">
        <v>7.14</v>
      </c>
      <c r="K53" s="36">
        <v>-100.92</v>
      </c>
      <c r="L53" s="36">
        <v>-35.69</v>
      </c>
      <c r="M53" s="36">
        <v>98.38</v>
      </c>
      <c r="N53" s="34" t="str">
        <f t="shared" si="0"/>
        <v>▶</v>
      </c>
    </row>
    <row r="54" spans="1:14">
      <c r="A54" s="33">
        <v>54</v>
      </c>
      <c r="B54" s="36" t="s">
        <v>800</v>
      </c>
      <c r="C54" s="57" t="s">
        <v>801</v>
      </c>
      <c r="D54" s="66">
        <v>18730</v>
      </c>
      <c r="E54" s="63" t="s">
        <v>533</v>
      </c>
      <c r="F54" s="60">
        <v>4.7500000000000001E-2</v>
      </c>
      <c r="G54" s="66">
        <v>259040</v>
      </c>
      <c r="H54" s="66">
        <v>3385</v>
      </c>
      <c r="I54" s="36">
        <v>338</v>
      </c>
      <c r="J54" s="36">
        <v>8.19</v>
      </c>
      <c r="K54" s="36">
        <v>10.51</v>
      </c>
      <c r="L54" s="36">
        <v>13.71</v>
      </c>
      <c r="M54" s="36">
        <v>1.41</v>
      </c>
      <c r="N54" s="34" t="str">
        <f t="shared" si="0"/>
        <v>▶</v>
      </c>
    </row>
    <row r="55" spans="1:14">
      <c r="A55" s="33">
        <v>55</v>
      </c>
      <c r="B55" s="36" t="s">
        <v>802</v>
      </c>
      <c r="C55" s="57" t="s">
        <v>803</v>
      </c>
      <c r="D55" s="66">
        <v>4285</v>
      </c>
      <c r="E55" s="63" t="s">
        <v>804</v>
      </c>
      <c r="F55" s="60">
        <v>4.6399999999999997E-2</v>
      </c>
      <c r="G55" s="66">
        <v>25746</v>
      </c>
      <c r="H55" s="36">
        <v>571</v>
      </c>
      <c r="I55" s="36">
        <v>64</v>
      </c>
      <c r="J55" s="36">
        <v>0.35</v>
      </c>
      <c r="K55" s="36">
        <v>-12.75</v>
      </c>
      <c r="L55" s="36">
        <v>6.42</v>
      </c>
      <c r="M55" s="36">
        <v>1.05</v>
      </c>
      <c r="N55" s="34" t="str">
        <f t="shared" si="0"/>
        <v>▶</v>
      </c>
    </row>
    <row r="56" spans="1:14">
      <c r="A56" s="33">
        <v>56</v>
      </c>
      <c r="B56" s="36" t="s">
        <v>805</v>
      </c>
      <c r="C56" s="57" t="s">
        <v>806</v>
      </c>
      <c r="D56" s="66">
        <v>10170</v>
      </c>
      <c r="E56" s="63" t="s">
        <v>807</v>
      </c>
      <c r="F56" s="60">
        <v>4.6300000000000001E-2</v>
      </c>
      <c r="G56" s="66">
        <v>286557</v>
      </c>
      <c r="H56" s="66">
        <v>1991</v>
      </c>
      <c r="I56" s="36">
        <v>297</v>
      </c>
      <c r="J56" s="36">
        <v>0.23</v>
      </c>
      <c r="K56" s="36" t="s">
        <v>412</v>
      </c>
      <c r="L56" s="36">
        <v>26.91</v>
      </c>
      <c r="M56" s="36" t="s">
        <v>412</v>
      </c>
      <c r="N56" s="34" t="str">
        <f t="shared" si="0"/>
        <v>▶</v>
      </c>
    </row>
    <row r="57" spans="1:14">
      <c r="A57" s="33">
        <v>57</v>
      </c>
      <c r="B57" s="36" t="s">
        <v>808</v>
      </c>
      <c r="C57" s="57" t="s">
        <v>809</v>
      </c>
      <c r="D57" s="66">
        <v>8820</v>
      </c>
      <c r="E57" s="63" t="s">
        <v>483</v>
      </c>
      <c r="F57" s="60">
        <v>4.6300000000000001E-2</v>
      </c>
      <c r="G57" s="66">
        <v>83984</v>
      </c>
      <c r="H57" s="36">
        <v>571</v>
      </c>
      <c r="I57" s="36">
        <v>13</v>
      </c>
      <c r="J57" s="36">
        <v>3.65</v>
      </c>
      <c r="K57" s="36">
        <v>31.73</v>
      </c>
      <c r="L57" s="36">
        <v>20.5</v>
      </c>
      <c r="M57" s="36">
        <v>1.49</v>
      </c>
      <c r="N57" s="34" t="str">
        <f t="shared" si="0"/>
        <v>▶</v>
      </c>
    </row>
    <row r="58" spans="1:14">
      <c r="A58" s="33">
        <v>58</v>
      </c>
      <c r="B58" s="36" t="s">
        <v>810</v>
      </c>
      <c r="C58" s="57" t="s">
        <v>811</v>
      </c>
      <c r="D58" s="66">
        <v>15390</v>
      </c>
      <c r="E58" s="63" t="s">
        <v>812</v>
      </c>
      <c r="F58" s="60">
        <v>4.6199999999999998E-2</v>
      </c>
      <c r="G58" s="66">
        <v>35284</v>
      </c>
      <c r="H58" s="66">
        <v>1373</v>
      </c>
      <c r="I58" s="36">
        <v>-41</v>
      </c>
      <c r="J58" s="36">
        <v>0</v>
      </c>
      <c r="K58" s="36">
        <v>-11.72</v>
      </c>
      <c r="L58" s="36">
        <v>-24.99</v>
      </c>
      <c r="M58" s="36">
        <v>5.0999999999999996</v>
      </c>
      <c r="N58" s="34" t="str">
        <f t="shared" si="0"/>
        <v>▶</v>
      </c>
    </row>
    <row r="59" spans="1:14">
      <c r="A59" s="33">
        <v>59</v>
      </c>
      <c r="B59" s="36" t="s">
        <v>813</v>
      </c>
      <c r="C59" s="57" t="s">
        <v>814</v>
      </c>
      <c r="D59" s="66">
        <v>8400</v>
      </c>
      <c r="E59" s="63" t="s">
        <v>815</v>
      </c>
      <c r="F59" s="60">
        <v>4.6100000000000002E-2</v>
      </c>
      <c r="G59" s="66">
        <v>182779</v>
      </c>
      <c r="H59" s="36">
        <v>856</v>
      </c>
      <c r="I59" s="36">
        <v>-85</v>
      </c>
      <c r="J59" s="36">
        <v>0</v>
      </c>
      <c r="K59" s="36">
        <v>76.36</v>
      </c>
      <c r="L59" s="36">
        <v>-1.25</v>
      </c>
      <c r="M59" s="36">
        <v>0.44</v>
      </c>
      <c r="N59" s="34" t="str">
        <f t="shared" si="0"/>
        <v>▶</v>
      </c>
    </row>
    <row r="60" spans="1:14">
      <c r="A60" s="33">
        <v>60</v>
      </c>
      <c r="B60" s="36" t="s">
        <v>816</v>
      </c>
      <c r="C60" s="57" t="s">
        <v>817</v>
      </c>
      <c r="D60" s="66">
        <v>9400</v>
      </c>
      <c r="E60" s="63" t="s">
        <v>720</v>
      </c>
      <c r="F60" s="60">
        <v>4.5600000000000002E-2</v>
      </c>
      <c r="G60" s="66">
        <v>468396</v>
      </c>
      <c r="H60" s="36">
        <v>804</v>
      </c>
      <c r="I60" s="36">
        <v>36</v>
      </c>
      <c r="J60" s="36">
        <v>2.0099999999999998</v>
      </c>
      <c r="K60" s="36">
        <v>15.88</v>
      </c>
      <c r="L60" s="36">
        <v>18.579999999999998</v>
      </c>
      <c r="M60" s="36">
        <v>3.24</v>
      </c>
      <c r="N60" s="34" t="str">
        <f t="shared" si="0"/>
        <v>▶</v>
      </c>
    </row>
    <row r="61" spans="1:14">
      <c r="A61" s="33">
        <v>61</v>
      </c>
      <c r="B61" s="36" t="s">
        <v>818</v>
      </c>
      <c r="C61" s="57" t="s">
        <v>819</v>
      </c>
      <c r="D61" s="66">
        <v>12180</v>
      </c>
      <c r="E61" s="63" t="s">
        <v>820</v>
      </c>
      <c r="F61" s="60">
        <v>4.5499999999999999E-2</v>
      </c>
      <c r="G61" s="66">
        <v>82050</v>
      </c>
      <c r="H61" s="66">
        <v>2111</v>
      </c>
      <c r="I61" s="36">
        <v>226</v>
      </c>
      <c r="J61" s="36">
        <v>2.15</v>
      </c>
      <c r="K61" s="36">
        <v>9.5</v>
      </c>
      <c r="L61" s="36">
        <v>14.55</v>
      </c>
      <c r="M61" s="36">
        <v>1.08</v>
      </c>
      <c r="N61" s="34" t="str">
        <f t="shared" si="0"/>
        <v>▶</v>
      </c>
    </row>
    <row r="62" spans="1:14">
      <c r="A62" s="33">
        <v>62</v>
      </c>
      <c r="B62" s="36" t="s">
        <v>821</v>
      </c>
      <c r="C62" s="57" t="s">
        <v>822</v>
      </c>
      <c r="D62" s="66">
        <v>1557</v>
      </c>
      <c r="E62" s="63" t="s">
        <v>823</v>
      </c>
      <c r="F62" s="60">
        <v>4.4999999999999998E-2</v>
      </c>
      <c r="G62" s="66">
        <v>392655</v>
      </c>
      <c r="H62" s="36">
        <v>302</v>
      </c>
      <c r="I62" s="36">
        <v>-16</v>
      </c>
      <c r="J62" s="36">
        <v>0.64</v>
      </c>
      <c r="K62" s="36">
        <v>16.739999999999998</v>
      </c>
      <c r="L62" s="36">
        <v>-3.82</v>
      </c>
      <c r="M62" s="36">
        <v>1.6</v>
      </c>
      <c r="N62" s="34" t="str">
        <f t="shared" si="0"/>
        <v>▶</v>
      </c>
    </row>
    <row r="63" spans="1:14">
      <c r="A63" s="33">
        <v>63</v>
      </c>
      <c r="B63" s="36" t="s">
        <v>824</v>
      </c>
      <c r="C63" s="57" t="s">
        <v>825</v>
      </c>
      <c r="D63" s="66">
        <v>4410</v>
      </c>
      <c r="E63" s="63" t="s">
        <v>804</v>
      </c>
      <c r="F63" s="60">
        <v>4.4999999999999998E-2</v>
      </c>
      <c r="G63" s="66">
        <v>13997</v>
      </c>
      <c r="H63" s="36">
        <v>345</v>
      </c>
      <c r="I63" s="36">
        <v>-2</v>
      </c>
      <c r="J63" s="36">
        <v>0.87</v>
      </c>
      <c r="K63" s="36">
        <v>-31.96</v>
      </c>
      <c r="L63" s="36">
        <v>-1.1399999999999999</v>
      </c>
      <c r="M63" s="36">
        <v>1.41</v>
      </c>
      <c r="N63" s="34" t="str">
        <f t="shared" si="0"/>
        <v>▶</v>
      </c>
    </row>
    <row r="64" spans="1:14">
      <c r="A64" s="33">
        <v>64</v>
      </c>
      <c r="B64" s="36" t="s">
        <v>826</v>
      </c>
      <c r="C64" s="57" t="s">
        <v>827</v>
      </c>
      <c r="D64" s="66">
        <v>4770</v>
      </c>
      <c r="E64" s="63" t="s">
        <v>792</v>
      </c>
      <c r="F64" s="60">
        <v>4.4900000000000002E-2</v>
      </c>
      <c r="G64" s="66">
        <v>10138547</v>
      </c>
      <c r="H64" s="66">
        <v>1267</v>
      </c>
      <c r="I64" s="36">
        <v>34</v>
      </c>
      <c r="J64" s="36">
        <v>0</v>
      </c>
      <c r="K64" s="36">
        <v>32.450000000000003</v>
      </c>
      <c r="L64" s="36">
        <v>4.6500000000000004</v>
      </c>
      <c r="M64" s="36">
        <v>1.95</v>
      </c>
      <c r="N64" s="34" t="str">
        <f t="shared" si="0"/>
        <v>▶</v>
      </c>
    </row>
    <row r="65" spans="1:14">
      <c r="A65" s="33">
        <v>65</v>
      </c>
      <c r="B65" s="36" t="s">
        <v>828</v>
      </c>
      <c r="C65" s="57" t="s">
        <v>829</v>
      </c>
      <c r="D65" s="66">
        <v>3915</v>
      </c>
      <c r="E65" s="63" t="s">
        <v>580</v>
      </c>
      <c r="F65" s="60">
        <v>4.3999999999999997E-2</v>
      </c>
      <c r="G65" s="66">
        <v>312176</v>
      </c>
      <c r="H65" s="36">
        <v>844</v>
      </c>
      <c r="I65" s="36">
        <v>-127</v>
      </c>
      <c r="J65" s="36">
        <v>2.1</v>
      </c>
      <c r="K65" s="36">
        <v>-6.15</v>
      </c>
      <c r="L65" s="36">
        <v>-38.090000000000003</v>
      </c>
      <c r="M65" s="36">
        <v>4.7</v>
      </c>
      <c r="N65" s="34" t="str">
        <f t="shared" si="0"/>
        <v>▶</v>
      </c>
    </row>
    <row r="66" spans="1:14">
      <c r="A66" s="33">
        <v>66</v>
      </c>
      <c r="B66" s="36" t="s">
        <v>830</v>
      </c>
      <c r="C66" s="57" t="s">
        <v>831</v>
      </c>
      <c r="D66" s="66">
        <v>1032</v>
      </c>
      <c r="E66" s="63" t="s">
        <v>832</v>
      </c>
      <c r="F66" s="60">
        <v>4.3499999999999997E-2</v>
      </c>
      <c r="G66" s="66">
        <v>236945</v>
      </c>
      <c r="H66" s="36">
        <v>475</v>
      </c>
      <c r="I66" s="36">
        <v>-94</v>
      </c>
      <c r="J66" s="36">
        <v>0.76</v>
      </c>
      <c r="K66" s="36">
        <v>-1.43</v>
      </c>
      <c r="L66" s="36">
        <v>-37.53</v>
      </c>
      <c r="M66" s="36">
        <v>0.71</v>
      </c>
      <c r="N66" s="34" t="str">
        <f t="shared" si="0"/>
        <v>▶</v>
      </c>
    </row>
    <row r="67" spans="1:14">
      <c r="A67" s="33">
        <v>67</v>
      </c>
      <c r="B67" s="36" t="s">
        <v>833</v>
      </c>
      <c r="C67" s="57" t="s">
        <v>834</v>
      </c>
      <c r="D67" s="66">
        <v>24000</v>
      </c>
      <c r="E67" s="63" t="s">
        <v>567</v>
      </c>
      <c r="F67" s="60">
        <v>4.3499999999999997E-2</v>
      </c>
      <c r="G67" s="66">
        <v>255182</v>
      </c>
      <c r="H67" s="66">
        <v>1912</v>
      </c>
      <c r="I67" s="36">
        <v>-40</v>
      </c>
      <c r="J67" s="36">
        <v>2.74</v>
      </c>
      <c r="K67" s="67">
        <v>-1200</v>
      </c>
      <c r="L67" s="36">
        <v>-32.11</v>
      </c>
      <c r="M67" s="36">
        <v>11.31</v>
      </c>
      <c r="N67" s="34" t="str">
        <f t="shared" ref="N67:N130" si="1">IF(ISBLANK($C67),"",HYPERLINK($C67,"▶"))</f>
        <v>▶</v>
      </c>
    </row>
    <row r="68" spans="1:14">
      <c r="A68" s="33">
        <v>68</v>
      </c>
      <c r="B68" s="36" t="s">
        <v>835</v>
      </c>
      <c r="C68" s="57" t="s">
        <v>836</v>
      </c>
      <c r="D68" s="66">
        <v>6420</v>
      </c>
      <c r="E68" s="63" t="s">
        <v>561</v>
      </c>
      <c r="F68" s="60">
        <v>4.2200000000000001E-2</v>
      </c>
      <c r="G68" s="66">
        <v>21425</v>
      </c>
      <c r="H68" s="36">
        <v>760</v>
      </c>
      <c r="I68" s="36">
        <v>43</v>
      </c>
      <c r="J68" s="36">
        <v>0.14000000000000001</v>
      </c>
      <c r="K68" s="36">
        <v>9.7100000000000009</v>
      </c>
      <c r="L68" s="36" t="s">
        <v>412</v>
      </c>
      <c r="M68" s="36">
        <v>1.86</v>
      </c>
      <c r="N68" s="34" t="str">
        <f t="shared" si="1"/>
        <v>▶</v>
      </c>
    </row>
    <row r="69" spans="1:14">
      <c r="A69" s="33">
        <v>69</v>
      </c>
      <c r="B69" s="36" t="s">
        <v>837</v>
      </c>
      <c r="C69" s="57" t="s">
        <v>838</v>
      </c>
      <c r="D69" s="66">
        <v>5750</v>
      </c>
      <c r="E69" s="63" t="s">
        <v>620</v>
      </c>
      <c r="F69" s="60">
        <v>4.1700000000000001E-2</v>
      </c>
      <c r="G69" s="66">
        <v>9777315</v>
      </c>
      <c r="H69" s="66">
        <v>1808</v>
      </c>
      <c r="I69" s="36">
        <v>-84</v>
      </c>
      <c r="J69" s="36">
        <v>0.1</v>
      </c>
      <c r="K69" s="36">
        <v>-31.42</v>
      </c>
      <c r="L69" s="36">
        <v>-36.24</v>
      </c>
      <c r="M69" s="36">
        <v>9.68</v>
      </c>
      <c r="N69" s="34" t="str">
        <f t="shared" si="1"/>
        <v>▶</v>
      </c>
    </row>
    <row r="70" spans="1:14">
      <c r="A70" s="33">
        <v>70</v>
      </c>
      <c r="B70" s="36" t="s">
        <v>839</v>
      </c>
      <c r="C70" s="57" t="s">
        <v>840</v>
      </c>
      <c r="D70" s="66">
        <v>72000</v>
      </c>
      <c r="E70" s="63" t="s">
        <v>841</v>
      </c>
      <c r="F70" s="60">
        <v>3.9E-2</v>
      </c>
      <c r="G70" s="66">
        <v>389891</v>
      </c>
      <c r="H70" s="66">
        <v>15262</v>
      </c>
      <c r="I70" s="36">
        <v>107</v>
      </c>
      <c r="J70" s="36">
        <v>16.989999999999998</v>
      </c>
      <c r="K70" s="36">
        <v>33.9</v>
      </c>
      <c r="L70" s="36">
        <v>3.56</v>
      </c>
      <c r="M70" s="36">
        <v>2.88</v>
      </c>
      <c r="N70" s="34" t="str">
        <f t="shared" si="1"/>
        <v>▶</v>
      </c>
    </row>
    <row r="71" spans="1:14">
      <c r="A71" s="33">
        <v>71</v>
      </c>
      <c r="B71" s="36" t="s">
        <v>842</v>
      </c>
      <c r="C71" s="57" t="s">
        <v>843</v>
      </c>
      <c r="D71" s="66">
        <v>266500</v>
      </c>
      <c r="E71" s="63" t="s">
        <v>844</v>
      </c>
      <c r="F71" s="60">
        <v>3.9E-2</v>
      </c>
      <c r="G71" s="66">
        <v>127199</v>
      </c>
      <c r="H71" s="66">
        <v>28008</v>
      </c>
      <c r="I71" s="36">
        <v>923</v>
      </c>
      <c r="J71" s="36">
        <v>13.62</v>
      </c>
      <c r="K71" s="36">
        <v>31.14</v>
      </c>
      <c r="L71" s="36">
        <v>19.71</v>
      </c>
      <c r="M71" s="36">
        <v>5.41</v>
      </c>
      <c r="N71" s="34" t="str">
        <f t="shared" si="1"/>
        <v>▶</v>
      </c>
    </row>
    <row r="72" spans="1:14">
      <c r="A72" s="33">
        <v>72</v>
      </c>
      <c r="B72" s="36" t="s">
        <v>845</v>
      </c>
      <c r="C72" s="57" t="s">
        <v>846</v>
      </c>
      <c r="D72" s="66">
        <v>7100</v>
      </c>
      <c r="E72" s="63" t="s">
        <v>561</v>
      </c>
      <c r="F72" s="60">
        <v>3.7999999999999999E-2</v>
      </c>
      <c r="G72" s="66">
        <v>942511</v>
      </c>
      <c r="H72" s="36">
        <v>717</v>
      </c>
      <c r="I72" s="36">
        <v>-46</v>
      </c>
      <c r="J72" s="36">
        <v>6.41</v>
      </c>
      <c r="K72" s="36">
        <v>-7.62</v>
      </c>
      <c r="L72" s="36">
        <v>-228.62</v>
      </c>
      <c r="M72" s="36">
        <v>3.24</v>
      </c>
      <c r="N72" s="34" t="str">
        <f t="shared" si="1"/>
        <v>▶</v>
      </c>
    </row>
    <row r="73" spans="1:14">
      <c r="A73" s="33">
        <v>73</v>
      </c>
      <c r="B73" s="36" t="s">
        <v>847</v>
      </c>
      <c r="C73" s="57" t="s">
        <v>848</v>
      </c>
      <c r="D73" s="66">
        <v>1043</v>
      </c>
      <c r="E73" s="63" t="s">
        <v>849</v>
      </c>
      <c r="F73" s="60">
        <v>3.78E-2</v>
      </c>
      <c r="G73" s="66">
        <v>414479</v>
      </c>
      <c r="H73" s="36">
        <v>490</v>
      </c>
      <c r="I73" s="36">
        <v>-93</v>
      </c>
      <c r="J73" s="36">
        <v>3.17</v>
      </c>
      <c r="K73" s="36">
        <v>-0.84</v>
      </c>
      <c r="L73" s="36">
        <v>-43.66</v>
      </c>
      <c r="M73" s="36">
        <v>0.56999999999999995</v>
      </c>
      <c r="N73" s="34" t="str">
        <f t="shared" si="1"/>
        <v>▶</v>
      </c>
    </row>
    <row r="74" spans="1:14">
      <c r="A74" s="33">
        <v>74</v>
      </c>
      <c r="B74" s="36" t="s">
        <v>850</v>
      </c>
      <c r="C74" s="57" t="s">
        <v>851</v>
      </c>
      <c r="D74" s="66">
        <v>3040</v>
      </c>
      <c r="E74" s="63" t="s">
        <v>516</v>
      </c>
      <c r="F74" s="60">
        <v>3.7499999999999999E-2</v>
      </c>
      <c r="G74" s="66">
        <v>23523</v>
      </c>
      <c r="H74" s="36">
        <v>385</v>
      </c>
      <c r="I74" s="36">
        <v>46</v>
      </c>
      <c r="J74" s="36">
        <v>0.84</v>
      </c>
      <c r="K74" s="36">
        <v>-28.41</v>
      </c>
      <c r="L74" s="36">
        <v>10.91</v>
      </c>
      <c r="M74" s="36">
        <v>0.85</v>
      </c>
      <c r="N74" s="34" t="str">
        <f t="shared" si="1"/>
        <v>▶</v>
      </c>
    </row>
    <row r="75" spans="1:14">
      <c r="A75" s="33">
        <v>75</v>
      </c>
      <c r="B75" s="36" t="s">
        <v>852</v>
      </c>
      <c r="C75" s="57" t="s">
        <v>853</v>
      </c>
      <c r="D75" s="66">
        <v>9200</v>
      </c>
      <c r="E75" s="63" t="s">
        <v>732</v>
      </c>
      <c r="F75" s="60">
        <v>3.7199999999999997E-2</v>
      </c>
      <c r="G75" s="66">
        <v>25610</v>
      </c>
      <c r="H75" s="66">
        <v>1244</v>
      </c>
      <c r="I75" s="36">
        <v>6</v>
      </c>
      <c r="J75" s="36">
        <v>0.95</v>
      </c>
      <c r="K75" s="36">
        <v>-12.76</v>
      </c>
      <c r="L75" s="36">
        <v>-12.45</v>
      </c>
      <c r="M75" s="36">
        <v>1.62</v>
      </c>
      <c r="N75" s="34" t="str">
        <f t="shared" si="1"/>
        <v>▶</v>
      </c>
    </row>
    <row r="76" spans="1:14">
      <c r="A76" s="33">
        <v>76</v>
      </c>
      <c r="B76" s="36" t="s">
        <v>854</v>
      </c>
      <c r="C76" s="57" t="s">
        <v>855</v>
      </c>
      <c r="D76" s="66">
        <v>10900</v>
      </c>
      <c r="E76" s="63" t="s">
        <v>483</v>
      </c>
      <c r="F76" s="60">
        <v>3.7100000000000001E-2</v>
      </c>
      <c r="G76" s="66">
        <v>1366784</v>
      </c>
      <c r="H76" s="66">
        <v>6138</v>
      </c>
      <c r="I76" s="36">
        <v>-96</v>
      </c>
      <c r="J76" s="36">
        <v>7.5</v>
      </c>
      <c r="K76" s="36">
        <v>-242.22</v>
      </c>
      <c r="L76" s="36">
        <v>-2.94</v>
      </c>
      <c r="M76" s="36">
        <v>1.93</v>
      </c>
      <c r="N76" s="34" t="str">
        <f t="shared" si="1"/>
        <v>▶</v>
      </c>
    </row>
    <row r="77" spans="1:14">
      <c r="A77" s="33">
        <v>77</v>
      </c>
      <c r="B77" s="36" t="s">
        <v>856</v>
      </c>
      <c r="C77" s="57" t="s">
        <v>857</v>
      </c>
      <c r="D77" s="66">
        <v>6260</v>
      </c>
      <c r="E77" s="63" t="s">
        <v>640</v>
      </c>
      <c r="F77" s="60">
        <v>3.6400000000000002E-2</v>
      </c>
      <c r="G77" s="66">
        <v>44374</v>
      </c>
      <c r="H77" s="66">
        <v>1467</v>
      </c>
      <c r="I77" s="36">
        <v>461</v>
      </c>
      <c r="J77" s="36">
        <v>0.4</v>
      </c>
      <c r="K77" s="36">
        <v>42.59</v>
      </c>
      <c r="L77" s="36">
        <v>7.03</v>
      </c>
      <c r="M77" s="36">
        <v>0.34</v>
      </c>
      <c r="N77" s="34" t="str">
        <f t="shared" si="1"/>
        <v>▶</v>
      </c>
    </row>
    <row r="78" spans="1:14">
      <c r="A78" s="33">
        <v>78</v>
      </c>
      <c r="B78" s="36" t="s">
        <v>858</v>
      </c>
      <c r="C78" s="57" t="s">
        <v>859</v>
      </c>
      <c r="D78" s="66">
        <v>7700</v>
      </c>
      <c r="E78" s="63" t="s">
        <v>785</v>
      </c>
      <c r="F78" s="60">
        <v>3.6299999999999999E-2</v>
      </c>
      <c r="G78" s="66">
        <v>319544</v>
      </c>
      <c r="H78" s="36">
        <v>964</v>
      </c>
      <c r="I78" s="36">
        <v>-95</v>
      </c>
      <c r="J78" s="36">
        <v>0.3</v>
      </c>
      <c r="K78" s="36">
        <v>-4.76</v>
      </c>
      <c r="L78" s="36">
        <v>-459.71</v>
      </c>
      <c r="M78" s="36">
        <v>5.78</v>
      </c>
      <c r="N78" s="34" t="str">
        <f t="shared" si="1"/>
        <v>▶</v>
      </c>
    </row>
    <row r="79" spans="1:14">
      <c r="A79" s="33">
        <v>79</v>
      </c>
      <c r="B79" s="36" t="s">
        <v>860</v>
      </c>
      <c r="C79" s="57" t="s">
        <v>861</v>
      </c>
      <c r="D79" s="36">
        <v>750</v>
      </c>
      <c r="E79" s="63" t="s">
        <v>862</v>
      </c>
      <c r="F79" s="60">
        <v>3.5900000000000001E-2</v>
      </c>
      <c r="G79" s="66">
        <v>100700</v>
      </c>
      <c r="H79" s="36">
        <v>174</v>
      </c>
      <c r="I79" s="36">
        <v>-141</v>
      </c>
      <c r="J79" s="36">
        <v>0.38</v>
      </c>
      <c r="K79" s="36">
        <v>-1.26</v>
      </c>
      <c r="L79" s="36">
        <v>-40.049999999999997</v>
      </c>
      <c r="M79" s="36">
        <v>0.63</v>
      </c>
      <c r="N79" s="34" t="str">
        <f t="shared" si="1"/>
        <v>▶</v>
      </c>
    </row>
    <row r="80" spans="1:14">
      <c r="A80" s="33">
        <v>80</v>
      </c>
      <c r="B80" s="36" t="s">
        <v>863</v>
      </c>
      <c r="C80" s="57" t="s">
        <v>864</v>
      </c>
      <c r="D80" s="66">
        <v>14750</v>
      </c>
      <c r="E80" s="63" t="s">
        <v>865</v>
      </c>
      <c r="F80" s="60">
        <v>3.5799999999999998E-2</v>
      </c>
      <c r="G80" s="66">
        <v>56743</v>
      </c>
      <c r="H80" s="66">
        <v>2639</v>
      </c>
      <c r="I80" s="36">
        <v>26</v>
      </c>
      <c r="J80" s="36">
        <v>0.67</v>
      </c>
      <c r="K80" s="36">
        <v>12.81</v>
      </c>
      <c r="L80" s="36" t="s">
        <v>412</v>
      </c>
      <c r="M80" s="36">
        <v>3.95</v>
      </c>
      <c r="N80" s="34" t="str">
        <f t="shared" si="1"/>
        <v>▶</v>
      </c>
    </row>
    <row r="81" spans="1:14">
      <c r="A81" s="33">
        <v>81</v>
      </c>
      <c r="B81" s="36" t="s">
        <v>866</v>
      </c>
      <c r="C81" s="57" t="s">
        <v>867</v>
      </c>
      <c r="D81" s="66">
        <v>3920</v>
      </c>
      <c r="E81" s="63" t="s">
        <v>753</v>
      </c>
      <c r="F81" s="60">
        <v>3.5700000000000003E-2</v>
      </c>
      <c r="G81" s="66">
        <v>37511</v>
      </c>
      <c r="H81" s="36">
        <v>573</v>
      </c>
      <c r="I81" s="36">
        <v>-260</v>
      </c>
      <c r="J81" s="36">
        <v>1.31</v>
      </c>
      <c r="K81" s="36">
        <v>-1.93</v>
      </c>
      <c r="L81" s="36">
        <v>-8.59</v>
      </c>
      <c r="M81" s="36">
        <v>0.37</v>
      </c>
      <c r="N81" s="34" t="str">
        <f t="shared" si="1"/>
        <v>▶</v>
      </c>
    </row>
    <row r="82" spans="1:14">
      <c r="A82" s="33">
        <v>82</v>
      </c>
      <c r="B82" s="36" t="s">
        <v>868</v>
      </c>
      <c r="C82" s="57" t="s">
        <v>869</v>
      </c>
      <c r="D82" s="66">
        <v>21500</v>
      </c>
      <c r="E82" s="63" t="s">
        <v>486</v>
      </c>
      <c r="F82" s="60">
        <v>3.3700000000000001E-2</v>
      </c>
      <c r="G82" s="66">
        <v>1165346</v>
      </c>
      <c r="H82" s="66">
        <v>2496</v>
      </c>
      <c r="I82" s="36">
        <v>-100</v>
      </c>
      <c r="J82" s="36">
        <v>0.7</v>
      </c>
      <c r="K82" s="36" t="s">
        <v>412</v>
      </c>
      <c r="L82" s="36">
        <v>-219.59</v>
      </c>
      <c r="M82" s="36" t="s">
        <v>412</v>
      </c>
      <c r="N82" s="34" t="str">
        <f t="shared" si="1"/>
        <v>▶</v>
      </c>
    </row>
    <row r="83" spans="1:14">
      <c r="A83" s="33">
        <v>83</v>
      </c>
      <c r="B83" s="36" t="s">
        <v>870</v>
      </c>
      <c r="C83" s="57" t="s">
        <v>871</v>
      </c>
      <c r="D83" s="66">
        <v>11690</v>
      </c>
      <c r="E83" s="63" t="s">
        <v>872</v>
      </c>
      <c r="F83" s="60">
        <v>3.3599999999999998E-2</v>
      </c>
      <c r="G83" s="66">
        <v>259926</v>
      </c>
      <c r="H83" s="66">
        <v>3626</v>
      </c>
      <c r="I83" s="36">
        <v>71</v>
      </c>
      <c r="J83" s="36">
        <v>2.2599999999999998</v>
      </c>
      <c r="K83" s="36">
        <v>11.94</v>
      </c>
      <c r="L83" s="36">
        <v>3.43</v>
      </c>
      <c r="M83" s="36">
        <v>1.1100000000000001</v>
      </c>
      <c r="N83" s="34" t="str">
        <f t="shared" si="1"/>
        <v>▶</v>
      </c>
    </row>
    <row r="84" spans="1:14">
      <c r="A84" s="33">
        <v>84</v>
      </c>
      <c r="B84" s="36" t="s">
        <v>873</v>
      </c>
      <c r="C84" s="57" t="s">
        <v>874</v>
      </c>
      <c r="D84" s="66">
        <v>4790</v>
      </c>
      <c r="E84" s="63" t="s">
        <v>875</v>
      </c>
      <c r="F84" s="60">
        <v>3.3399999999999999E-2</v>
      </c>
      <c r="G84" s="66">
        <v>38160</v>
      </c>
      <c r="H84" s="36">
        <v>419</v>
      </c>
      <c r="I84" s="36">
        <v>43</v>
      </c>
      <c r="J84" s="36">
        <v>2</v>
      </c>
      <c r="K84" s="36">
        <v>10.37</v>
      </c>
      <c r="L84" s="36">
        <v>11.91</v>
      </c>
      <c r="M84" s="36">
        <v>0.94</v>
      </c>
      <c r="N84" s="34" t="str">
        <f t="shared" si="1"/>
        <v>▶</v>
      </c>
    </row>
    <row r="85" spans="1:14">
      <c r="A85" s="33">
        <v>85</v>
      </c>
      <c r="B85" s="36" t="s">
        <v>876</v>
      </c>
      <c r="C85" s="57" t="s">
        <v>877</v>
      </c>
      <c r="D85" s="66">
        <v>1786</v>
      </c>
      <c r="E85" s="63" t="s">
        <v>765</v>
      </c>
      <c r="F85" s="60">
        <v>3.3000000000000002E-2</v>
      </c>
      <c r="G85" s="66">
        <v>1339832</v>
      </c>
      <c r="H85" s="36">
        <v>893</v>
      </c>
      <c r="I85" s="36">
        <v>243</v>
      </c>
      <c r="J85" s="36">
        <v>43.69</v>
      </c>
      <c r="K85" s="36">
        <v>5.13</v>
      </c>
      <c r="L85" s="36">
        <v>8.91</v>
      </c>
      <c r="M85" s="36">
        <v>0.42</v>
      </c>
      <c r="N85" s="34" t="str">
        <f t="shared" si="1"/>
        <v>▶</v>
      </c>
    </row>
    <row r="86" spans="1:14">
      <c r="A86" s="33">
        <v>86</v>
      </c>
      <c r="B86" s="36" t="s">
        <v>878</v>
      </c>
      <c r="C86" s="57" t="s">
        <v>879</v>
      </c>
      <c r="D86" s="66">
        <v>65900</v>
      </c>
      <c r="E86" s="63" t="s">
        <v>880</v>
      </c>
      <c r="F86" s="60">
        <v>3.2899999999999999E-2</v>
      </c>
      <c r="G86" s="66">
        <v>142627</v>
      </c>
      <c r="H86" s="66">
        <v>8011</v>
      </c>
      <c r="I86" s="36">
        <v>47</v>
      </c>
      <c r="J86" s="36">
        <v>5.78</v>
      </c>
      <c r="K86" s="36">
        <v>71.17</v>
      </c>
      <c r="L86" s="36">
        <v>-67.72</v>
      </c>
      <c r="M86" s="36">
        <v>9.86</v>
      </c>
      <c r="N86" s="34" t="str">
        <f t="shared" si="1"/>
        <v>▶</v>
      </c>
    </row>
    <row r="87" spans="1:14">
      <c r="A87" s="33">
        <v>87</v>
      </c>
      <c r="B87" s="36" t="s">
        <v>881</v>
      </c>
      <c r="C87" s="57" t="s">
        <v>882</v>
      </c>
      <c r="D87" s="66">
        <v>2360</v>
      </c>
      <c r="E87" s="63" t="s">
        <v>883</v>
      </c>
      <c r="F87" s="60">
        <v>3.2800000000000003E-2</v>
      </c>
      <c r="G87" s="66">
        <v>40186</v>
      </c>
      <c r="H87" s="36">
        <v>386</v>
      </c>
      <c r="I87" s="36">
        <v>106</v>
      </c>
      <c r="J87" s="36">
        <v>3.42</v>
      </c>
      <c r="K87" s="36">
        <v>4.3499999999999996</v>
      </c>
      <c r="L87" s="36">
        <v>9.94</v>
      </c>
      <c r="M87" s="36">
        <v>0.42</v>
      </c>
      <c r="N87" s="34" t="str">
        <f t="shared" si="1"/>
        <v>▶</v>
      </c>
    </row>
    <row r="88" spans="1:14">
      <c r="A88" s="33">
        <v>88</v>
      </c>
      <c r="B88" s="36" t="s">
        <v>884</v>
      </c>
      <c r="C88" s="57" t="s">
        <v>885</v>
      </c>
      <c r="D88" s="66">
        <v>53800</v>
      </c>
      <c r="E88" s="63" t="s">
        <v>886</v>
      </c>
      <c r="F88" s="60">
        <v>3.2599999999999997E-2</v>
      </c>
      <c r="G88" s="66">
        <v>134446</v>
      </c>
      <c r="H88" s="66">
        <v>5746</v>
      </c>
      <c r="I88" s="36">
        <v>492</v>
      </c>
      <c r="J88" s="36">
        <v>8.81</v>
      </c>
      <c r="K88" s="36">
        <v>16.12</v>
      </c>
      <c r="L88" s="36">
        <v>14.12</v>
      </c>
      <c r="M88" s="36">
        <v>2.85</v>
      </c>
      <c r="N88" s="34" t="str">
        <f t="shared" si="1"/>
        <v>▶</v>
      </c>
    </row>
    <row r="89" spans="1:14">
      <c r="A89" s="33">
        <v>89</v>
      </c>
      <c r="B89" s="36" t="s">
        <v>887</v>
      </c>
      <c r="C89" s="57" t="s">
        <v>888</v>
      </c>
      <c r="D89" s="66">
        <v>23800</v>
      </c>
      <c r="E89" s="63" t="s">
        <v>889</v>
      </c>
      <c r="F89" s="60">
        <v>3.2500000000000001E-2</v>
      </c>
      <c r="G89" s="66">
        <v>43449</v>
      </c>
      <c r="H89" s="66">
        <v>2957</v>
      </c>
      <c r="I89" s="36">
        <v>-241</v>
      </c>
      <c r="J89" s="36">
        <v>1.49</v>
      </c>
      <c r="K89" s="36">
        <v>-3.1</v>
      </c>
      <c r="L89" s="36">
        <v>-20.12</v>
      </c>
      <c r="M89" s="36">
        <v>2.62</v>
      </c>
      <c r="N89" s="34" t="str">
        <f t="shared" si="1"/>
        <v>▶</v>
      </c>
    </row>
    <row r="90" spans="1:14">
      <c r="A90" s="33">
        <v>90</v>
      </c>
      <c r="B90" s="36" t="s">
        <v>890</v>
      </c>
      <c r="C90" s="57" t="s">
        <v>891</v>
      </c>
      <c r="D90" s="66">
        <v>1084</v>
      </c>
      <c r="E90" s="63" t="s">
        <v>892</v>
      </c>
      <c r="F90" s="60">
        <v>3.2399999999999998E-2</v>
      </c>
      <c r="G90" s="66">
        <v>35256</v>
      </c>
      <c r="H90" s="36">
        <v>521</v>
      </c>
      <c r="I90" s="36">
        <v>27</v>
      </c>
      <c r="J90" s="36">
        <v>4.32</v>
      </c>
      <c r="K90" s="36">
        <v>19.36</v>
      </c>
      <c r="L90" s="36">
        <v>4.18</v>
      </c>
      <c r="M90" s="36">
        <v>0.49</v>
      </c>
      <c r="N90" s="34" t="str">
        <f t="shared" si="1"/>
        <v>▶</v>
      </c>
    </row>
    <row r="91" spans="1:14">
      <c r="A91" s="33">
        <v>91</v>
      </c>
      <c r="B91" s="36" t="s">
        <v>893</v>
      </c>
      <c r="C91" s="57" t="s">
        <v>894</v>
      </c>
      <c r="D91" s="66">
        <v>1190</v>
      </c>
      <c r="E91" s="63" t="s">
        <v>495</v>
      </c>
      <c r="F91" s="60">
        <v>3.2099999999999997E-2</v>
      </c>
      <c r="G91" s="66">
        <v>593390</v>
      </c>
      <c r="H91" s="36">
        <v>675</v>
      </c>
      <c r="I91" s="36">
        <v>62</v>
      </c>
      <c r="J91" s="36">
        <v>2.2000000000000002</v>
      </c>
      <c r="K91" s="36">
        <v>10.92</v>
      </c>
      <c r="L91" s="36">
        <v>14.21</v>
      </c>
      <c r="M91" s="36">
        <v>1.44</v>
      </c>
      <c r="N91" s="34" t="str">
        <f t="shared" si="1"/>
        <v>▶</v>
      </c>
    </row>
    <row r="92" spans="1:14">
      <c r="A92" s="33">
        <v>92</v>
      </c>
      <c r="B92" s="36" t="s">
        <v>895</v>
      </c>
      <c r="C92" s="57" t="s">
        <v>896</v>
      </c>
      <c r="D92" s="66">
        <v>3070</v>
      </c>
      <c r="E92" s="63" t="s">
        <v>897</v>
      </c>
      <c r="F92" s="60">
        <v>3.1899999999999998E-2</v>
      </c>
      <c r="G92" s="66">
        <v>84737</v>
      </c>
      <c r="H92" s="36">
        <v>751</v>
      </c>
      <c r="I92" s="36">
        <v>114</v>
      </c>
      <c r="J92" s="36">
        <v>2.62</v>
      </c>
      <c r="K92" s="36">
        <v>6.99</v>
      </c>
      <c r="L92" s="36">
        <v>7.51</v>
      </c>
      <c r="M92" s="36">
        <v>0.56000000000000005</v>
      </c>
      <c r="N92" s="34" t="str">
        <f t="shared" si="1"/>
        <v>▶</v>
      </c>
    </row>
    <row r="93" spans="1:14">
      <c r="A93" s="33">
        <v>93</v>
      </c>
      <c r="B93" s="36" t="s">
        <v>898</v>
      </c>
      <c r="C93" s="57" t="s">
        <v>899</v>
      </c>
      <c r="D93" s="66">
        <v>3910</v>
      </c>
      <c r="E93" s="63" t="s">
        <v>558</v>
      </c>
      <c r="F93" s="60">
        <v>3.1699999999999999E-2</v>
      </c>
      <c r="G93" s="66">
        <v>32559</v>
      </c>
      <c r="H93" s="36">
        <v>401</v>
      </c>
      <c r="I93" s="36">
        <v>-32</v>
      </c>
      <c r="J93" s="36">
        <v>0.6</v>
      </c>
      <c r="K93" s="36">
        <v>-37.96</v>
      </c>
      <c r="L93" s="36">
        <v>-2.57</v>
      </c>
      <c r="M93" s="36">
        <v>0.79</v>
      </c>
      <c r="N93" s="34" t="str">
        <f t="shared" si="1"/>
        <v>▶</v>
      </c>
    </row>
    <row r="94" spans="1:14">
      <c r="A94" s="33">
        <v>94</v>
      </c>
      <c r="B94" s="36" t="s">
        <v>900</v>
      </c>
      <c r="C94" s="57" t="s">
        <v>901</v>
      </c>
      <c r="D94" s="66">
        <v>5200</v>
      </c>
      <c r="E94" s="63" t="s">
        <v>744</v>
      </c>
      <c r="F94" s="60">
        <v>3.1699999999999999E-2</v>
      </c>
      <c r="G94" s="66">
        <v>43558</v>
      </c>
      <c r="H94" s="36">
        <v>975</v>
      </c>
      <c r="I94" s="36">
        <v>31</v>
      </c>
      <c r="J94" s="36">
        <v>1.31</v>
      </c>
      <c r="K94" s="36">
        <v>14.17</v>
      </c>
      <c r="L94" s="36">
        <v>7.13</v>
      </c>
      <c r="M94" s="36">
        <v>1.95</v>
      </c>
      <c r="N94" s="34" t="str">
        <f t="shared" si="1"/>
        <v>▶</v>
      </c>
    </row>
    <row r="95" spans="1:14">
      <c r="A95" s="33">
        <v>95</v>
      </c>
      <c r="B95" s="36" t="s">
        <v>902</v>
      </c>
      <c r="C95" s="57" t="s">
        <v>903</v>
      </c>
      <c r="D95" s="66">
        <v>1176</v>
      </c>
      <c r="E95" s="63" t="s">
        <v>904</v>
      </c>
      <c r="F95" s="60">
        <v>3.1600000000000003E-2</v>
      </c>
      <c r="G95" s="66">
        <v>114228</v>
      </c>
      <c r="H95" s="36">
        <v>218</v>
      </c>
      <c r="I95" s="36">
        <v>8</v>
      </c>
      <c r="J95" s="36">
        <v>2.4700000000000002</v>
      </c>
      <c r="K95" s="36">
        <v>-8.52</v>
      </c>
      <c r="L95" s="36">
        <v>3.17</v>
      </c>
      <c r="M95" s="36">
        <v>0.37</v>
      </c>
      <c r="N95" s="34" t="str">
        <f t="shared" si="1"/>
        <v>▶</v>
      </c>
    </row>
    <row r="96" spans="1:14">
      <c r="A96" s="33">
        <v>96</v>
      </c>
      <c r="B96" s="36" t="s">
        <v>905</v>
      </c>
      <c r="C96" s="57" t="s">
        <v>906</v>
      </c>
      <c r="D96" s="66">
        <v>2445</v>
      </c>
      <c r="E96" s="63" t="s">
        <v>883</v>
      </c>
      <c r="F96" s="60">
        <v>3.1600000000000003E-2</v>
      </c>
      <c r="G96" s="66">
        <v>30575</v>
      </c>
      <c r="H96" s="36">
        <v>423</v>
      </c>
      <c r="I96" s="36">
        <v>-52</v>
      </c>
      <c r="J96" s="36">
        <v>19.75</v>
      </c>
      <c r="K96" s="36">
        <v>-6.79</v>
      </c>
      <c r="L96" s="36">
        <v>-15.21</v>
      </c>
      <c r="M96" s="36">
        <v>1.01</v>
      </c>
      <c r="N96" s="34" t="str">
        <f t="shared" si="1"/>
        <v>▶</v>
      </c>
    </row>
    <row r="97" spans="1:14">
      <c r="A97" s="33">
        <v>97</v>
      </c>
      <c r="B97" s="36" t="s">
        <v>907</v>
      </c>
      <c r="C97" s="57" t="s">
        <v>908</v>
      </c>
      <c r="D97" s="66">
        <v>4800</v>
      </c>
      <c r="E97" s="63" t="s">
        <v>451</v>
      </c>
      <c r="F97" s="60">
        <v>3.1099999999999999E-2</v>
      </c>
      <c r="G97" s="66">
        <v>6251</v>
      </c>
      <c r="H97" s="36">
        <v>289</v>
      </c>
      <c r="I97" s="36">
        <v>-64</v>
      </c>
      <c r="J97" s="36">
        <v>0.39</v>
      </c>
      <c r="K97" s="36">
        <v>-9.49</v>
      </c>
      <c r="L97" s="36">
        <v>-32.799999999999997</v>
      </c>
      <c r="M97" s="36">
        <v>1.63</v>
      </c>
      <c r="N97" s="34" t="str">
        <f t="shared" si="1"/>
        <v>▶</v>
      </c>
    </row>
    <row r="98" spans="1:14">
      <c r="A98" s="33">
        <v>98</v>
      </c>
      <c r="B98" s="36" t="s">
        <v>909</v>
      </c>
      <c r="C98" s="57" t="s">
        <v>910</v>
      </c>
      <c r="D98" s="66">
        <v>21750</v>
      </c>
      <c r="E98" s="63" t="s">
        <v>553</v>
      </c>
      <c r="F98" s="60">
        <v>3.0800000000000001E-2</v>
      </c>
      <c r="G98" s="66">
        <v>17999</v>
      </c>
      <c r="H98" s="66">
        <v>3197</v>
      </c>
      <c r="I98" s="66">
        <v>1241</v>
      </c>
      <c r="J98" s="36">
        <v>2.86</v>
      </c>
      <c r="K98" s="36">
        <v>3.05</v>
      </c>
      <c r="L98" s="36">
        <v>23.35</v>
      </c>
      <c r="M98" s="36">
        <v>0.49</v>
      </c>
      <c r="N98" s="34" t="str">
        <f t="shared" si="1"/>
        <v>▶</v>
      </c>
    </row>
    <row r="99" spans="1:14">
      <c r="A99" s="33">
        <v>99</v>
      </c>
      <c r="B99" s="36" t="s">
        <v>911</v>
      </c>
      <c r="C99" s="57" t="s">
        <v>912</v>
      </c>
      <c r="D99" s="66">
        <v>2850</v>
      </c>
      <c r="E99" s="63" t="s">
        <v>913</v>
      </c>
      <c r="F99" s="60">
        <v>3.0700000000000002E-2</v>
      </c>
      <c r="G99" s="66">
        <v>1337691</v>
      </c>
      <c r="H99" s="66">
        <v>1053</v>
      </c>
      <c r="I99" s="36">
        <v>-161</v>
      </c>
      <c r="J99" s="36">
        <v>8.2200000000000006</v>
      </c>
      <c r="K99" s="36">
        <v>-5.22</v>
      </c>
      <c r="L99" s="36">
        <v>-60.02</v>
      </c>
      <c r="M99" s="36">
        <v>3.85</v>
      </c>
      <c r="N99" s="34" t="str">
        <f t="shared" si="1"/>
        <v>▶</v>
      </c>
    </row>
    <row r="100" spans="1:14">
      <c r="A100" s="33">
        <v>100</v>
      </c>
      <c r="B100" s="36" t="s">
        <v>914</v>
      </c>
      <c r="C100" s="57" t="s">
        <v>915</v>
      </c>
      <c r="D100" s="66">
        <v>27400</v>
      </c>
      <c r="E100" s="63" t="s">
        <v>466</v>
      </c>
      <c r="F100" s="60">
        <v>3.0099999999999998E-2</v>
      </c>
      <c r="G100" s="66">
        <v>216578</v>
      </c>
      <c r="H100" s="66">
        <v>4083</v>
      </c>
      <c r="I100" s="36">
        <v>337</v>
      </c>
      <c r="J100" s="36">
        <v>1.31</v>
      </c>
      <c r="K100" s="36">
        <v>14.98</v>
      </c>
      <c r="L100" s="36">
        <v>18.18</v>
      </c>
      <c r="M100" s="36">
        <v>2.08</v>
      </c>
      <c r="N100" s="34" t="str">
        <f t="shared" si="1"/>
        <v>▶</v>
      </c>
    </row>
    <row r="101" spans="1:14">
      <c r="A101" s="33">
        <v>101</v>
      </c>
      <c r="B101" s="36" t="s">
        <v>916</v>
      </c>
      <c r="C101" s="57" t="s">
        <v>917</v>
      </c>
      <c r="D101" s="66">
        <v>19830</v>
      </c>
      <c r="E101" s="63" t="s">
        <v>918</v>
      </c>
      <c r="F101" s="60">
        <v>3.0099999999999998E-2</v>
      </c>
      <c r="G101" s="66">
        <v>5144</v>
      </c>
      <c r="H101" s="66">
        <v>1233</v>
      </c>
      <c r="I101" s="36">
        <v>353</v>
      </c>
      <c r="J101" s="36">
        <v>8.33</v>
      </c>
      <c r="K101" s="36">
        <v>4.6399999999999997</v>
      </c>
      <c r="L101" s="36">
        <v>9.58</v>
      </c>
      <c r="M101" s="36">
        <v>0.25</v>
      </c>
      <c r="N101" s="34" t="str">
        <f t="shared" si="1"/>
        <v>▶</v>
      </c>
    </row>
    <row r="102" spans="1:14">
      <c r="A102" s="33">
        <v>102</v>
      </c>
      <c r="B102" s="36" t="s">
        <v>919</v>
      </c>
      <c r="C102" s="57" t="s">
        <v>920</v>
      </c>
      <c r="D102" s="66">
        <v>22350</v>
      </c>
      <c r="E102" s="63" t="s">
        <v>553</v>
      </c>
      <c r="F102" s="60">
        <v>0.03</v>
      </c>
      <c r="G102" s="66">
        <v>156635</v>
      </c>
      <c r="H102" s="66">
        <v>3340</v>
      </c>
      <c r="I102" s="36">
        <v>-65</v>
      </c>
      <c r="J102" s="36">
        <v>0.16</v>
      </c>
      <c r="K102" s="36">
        <v>-39.21</v>
      </c>
      <c r="L102" s="36">
        <v>166.35</v>
      </c>
      <c r="M102" s="36">
        <v>7.71</v>
      </c>
      <c r="N102" s="34" t="str">
        <f t="shared" si="1"/>
        <v>▶</v>
      </c>
    </row>
    <row r="103" spans="1:14">
      <c r="A103" s="33">
        <v>103</v>
      </c>
      <c r="B103" s="36" t="s">
        <v>921</v>
      </c>
      <c r="C103" s="57" t="s">
        <v>922</v>
      </c>
      <c r="D103" s="66">
        <v>44900</v>
      </c>
      <c r="E103" s="63" t="s">
        <v>643</v>
      </c>
      <c r="F103" s="60">
        <v>2.98E-2</v>
      </c>
      <c r="G103" s="66">
        <v>39660</v>
      </c>
      <c r="H103" s="66">
        <v>5146</v>
      </c>
      <c r="I103" s="66">
        <v>1274</v>
      </c>
      <c r="J103" s="36">
        <v>25.6</v>
      </c>
      <c r="K103" s="36">
        <v>6.51</v>
      </c>
      <c r="L103" s="36">
        <v>21.07</v>
      </c>
      <c r="M103" s="36">
        <v>0.99</v>
      </c>
      <c r="N103" s="34" t="str">
        <f t="shared" si="1"/>
        <v>▶</v>
      </c>
    </row>
    <row r="104" spans="1:14">
      <c r="A104" s="33">
        <v>104</v>
      </c>
      <c r="B104" s="36" t="s">
        <v>923</v>
      </c>
      <c r="C104" s="57" t="s">
        <v>924</v>
      </c>
      <c r="D104" s="66">
        <v>5530</v>
      </c>
      <c r="E104" s="63" t="s">
        <v>744</v>
      </c>
      <c r="F104" s="60">
        <v>2.98E-2</v>
      </c>
      <c r="G104" s="66">
        <v>8361675</v>
      </c>
      <c r="H104" s="36">
        <v>634</v>
      </c>
      <c r="I104" s="36">
        <v>14</v>
      </c>
      <c r="J104" s="36">
        <v>0.68</v>
      </c>
      <c r="K104" s="36">
        <v>460.83</v>
      </c>
      <c r="L104" s="36">
        <v>2.93</v>
      </c>
      <c r="M104" s="36">
        <v>1.4</v>
      </c>
      <c r="N104" s="34" t="str">
        <f t="shared" si="1"/>
        <v>▶</v>
      </c>
    </row>
    <row r="105" spans="1:14">
      <c r="A105" s="33">
        <v>105</v>
      </c>
      <c r="B105" s="36" t="s">
        <v>925</v>
      </c>
      <c r="C105" s="57" t="s">
        <v>926</v>
      </c>
      <c r="D105" s="66">
        <v>1390</v>
      </c>
      <c r="E105" s="63" t="s">
        <v>927</v>
      </c>
      <c r="F105" s="60">
        <v>2.9600000000000001E-2</v>
      </c>
      <c r="G105" s="66">
        <v>1152186</v>
      </c>
      <c r="H105" s="36">
        <v>426</v>
      </c>
      <c r="I105" s="36">
        <v>-41</v>
      </c>
      <c r="J105" s="36">
        <v>1.01</v>
      </c>
      <c r="K105" s="36">
        <v>-13.5</v>
      </c>
      <c r="L105" s="36">
        <v>-25.98</v>
      </c>
      <c r="M105" s="36">
        <v>3.16</v>
      </c>
      <c r="N105" s="34" t="str">
        <f t="shared" si="1"/>
        <v>▶</v>
      </c>
    </row>
    <row r="106" spans="1:14">
      <c r="A106" s="33">
        <v>106</v>
      </c>
      <c r="B106" s="36" t="s">
        <v>928</v>
      </c>
      <c r="C106" s="57" t="s">
        <v>929</v>
      </c>
      <c r="D106" s="66">
        <v>1290</v>
      </c>
      <c r="E106" s="63" t="s">
        <v>495</v>
      </c>
      <c r="F106" s="60">
        <v>2.9499999999999998E-2</v>
      </c>
      <c r="G106" s="66">
        <v>1042335</v>
      </c>
      <c r="H106" s="66">
        <v>1069</v>
      </c>
      <c r="I106" s="36">
        <v>20</v>
      </c>
      <c r="J106" s="36">
        <v>2.6</v>
      </c>
      <c r="K106" s="36">
        <v>-80.62</v>
      </c>
      <c r="L106" s="36">
        <v>2.21</v>
      </c>
      <c r="M106" s="36">
        <v>0.51</v>
      </c>
      <c r="N106" s="34" t="str">
        <f t="shared" si="1"/>
        <v>▶</v>
      </c>
    </row>
    <row r="107" spans="1:14">
      <c r="A107" s="33">
        <v>107</v>
      </c>
      <c r="B107" s="36" t="s">
        <v>930</v>
      </c>
      <c r="C107" s="57" t="s">
        <v>931</v>
      </c>
      <c r="D107" s="36">
        <v>599</v>
      </c>
      <c r="E107" s="63" t="s">
        <v>932</v>
      </c>
      <c r="F107" s="60">
        <v>2.92E-2</v>
      </c>
      <c r="G107" s="66">
        <v>424041</v>
      </c>
      <c r="H107" s="66">
        <v>1118</v>
      </c>
      <c r="I107" s="36">
        <v>-37</v>
      </c>
      <c r="J107" s="36">
        <v>0.42</v>
      </c>
      <c r="K107" s="36">
        <v>-7.05</v>
      </c>
      <c r="L107" s="36">
        <v>-31.48</v>
      </c>
      <c r="M107" s="36">
        <v>2.61</v>
      </c>
      <c r="N107" s="34" t="str">
        <f t="shared" si="1"/>
        <v>▶</v>
      </c>
    </row>
    <row r="108" spans="1:14">
      <c r="A108" s="33">
        <v>108</v>
      </c>
      <c r="B108" s="36" t="s">
        <v>933</v>
      </c>
      <c r="C108" s="57" t="s">
        <v>934</v>
      </c>
      <c r="D108" s="66">
        <v>9160</v>
      </c>
      <c r="E108" s="63" t="s">
        <v>561</v>
      </c>
      <c r="F108" s="60">
        <v>2.92E-2</v>
      </c>
      <c r="G108" s="66">
        <v>80944</v>
      </c>
      <c r="H108" s="66">
        <v>1936</v>
      </c>
      <c r="I108" s="36">
        <v>71</v>
      </c>
      <c r="J108" s="36">
        <v>5.86</v>
      </c>
      <c r="K108" s="36">
        <v>-9.49</v>
      </c>
      <c r="L108" s="36">
        <v>4.66</v>
      </c>
      <c r="M108" s="36">
        <v>1.43</v>
      </c>
      <c r="N108" s="34" t="str">
        <f t="shared" si="1"/>
        <v>▶</v>
      </c>
    </row>
    <row r="109" spans="1:14">
      <c r="A109" s="33">
        <v>109</v>
      </c>
      <c r="B109" s="36" t="s">
        <v>935</v>
      </c>
      <c r="C109" s="57" t="s">
        <v>936</v>
      </c>
      <c r="D109" s="66">
        <v>19140</v>
      </c>
      <c r="E109" s="63" t="s">
        <v>937</v>
      </c>
      <c r="F109" s="60">
        <v>2.9000000000000001E-2</v>
      </c>
      <c r="G109" s="66">
        <v>198315</v>
      </c>
      <c r="H109" s="66">
        <v>1022</v>
      </c>
      <c r="I109" s="36">
        <v>154</v>
      </c>
      <c r="J109" s="36">
        <v>3</v>
      </c>
      <c r="K109" s="36">
        <v>10.44</v>
      </c>
      <c r="L109" s="36">
        <v>11.12</v>
      </c>
      <c r="M109" s="36">
        <v>1.4</v>
      </c>
      <c r="N109" s="34" t="str">
        <f t="shared" si="1"/>
        <v>▶</v>
      </c>
    </row>
    <row r="110" spans="1:14">
      <c r="A110" s="33">
        <v>110</v>
      </c>
      <c r="B110" s="36" t="s">
        <v>938</v>
      </c>
      <c r="C110" s="57" t="s">
        <v>939</v>
      </c>
      <c r="D110" s="66">
        <v>8180</v>
      </c>
      <c r="E110" s="63" t="s">
        <v>620</v>
      </c>
      <c r="F110" s="60">
        <v>2.8899999999999999E-2</v>
      </c>
      <c r="G110" s="66">
        <v>24481</v>
      </c>
      <c r="H110" s="66">
        <v>1220</v>
      </c>
      <c r="I110" s="36">
        <v>290</v>
      </c>
      <c r="J110" s="36">
        <v>3.09</v>
      </c>
      <c r="K110" s="36">
        <v>6.87</v>
      </c>
      <c r="L110" s="36">
        <v>16.809999999999999</v>
      </c>
      <c r="M110" s="36">
        <v>0.74</v>
      </c>
      <c r="N110" s="34" t="str">
        <f t="shared" si="1"/>
        <v>▶</v>
      </c>
    </row>
    <row r="111" spans="1:14">
      <c r="A111" s="33">
        <v>111</v>
      </c>
      <c r="B111" s="36" t="s">
        <v>940</v>
      </c>
      <c r="C111" s="57" t="s">
        <v>941</v>
      </c>
      <c r="D111" s="66">
        <v>200000</v>
      </c>
      <c r="E111" s="63" t="s">
        <v>942</v>
      </c>
      <c r="F111" s="60">
        <v>2.8799999999999999E-2</v>
      </c>
      <c r="G111" s="66">
        <v>110736</v>
      </c>
      <c r="H111" s="66">
        <v>30485</v>
      </c>
      <c r="I111" s="66">
        <v>1144</v>
      </c>
      <c r="J111" s="36">
        <v>36.26</v>
      </c>
      <c r="K111" s="36">
        <v>29.78</v>
      </c>
      <c r="L111" s="36">
        <v>21.12</v>
      </c>
      <c r="M111" s="36">
        <v>5.17</v>
      </c>
      <c r="N111" s="34" t="str">
        <f t="shared" si="1"/>
        <v>▶</v>
      </c>
    </row>
    <row r="112" spans="1:14">
      <c r="A112" s="33">
        <v>112</v>
      </c>
      <c r="B112" s="36" t="s">
        <v>943</v>
      </c>
      <c r="C112" s="57" t="s">
        <v>944</v>
      </c>
      <c r="D112" s="66">
        <v>20200</v>
      </c>
      <c r="E112" s="63" t="s">
        <v>945</v>
      </c>
      <c r="F112" s="60">
        <v>2.8500000000000001E-2</v>
      </c>
      <c r="G112" s="66">
        <v>297077</v>
      </c>
      <c r="H112" s="66">
        <v>3483</v>
      </c>
      <c r="I112" s="36">
        <v>240</v>
      </c>
      <c r="J112" s="36">
        <v>7.25</v>
      </c>
      <c r="K112" s="36">
        <v>11.23</v>
      </c>
      <c r="L112" s="36" t="s">
        <v>412</v>
      </c>
      <c r="M112" s="36">
        <v>3.89</v>
      </c>
      <c r="N112" s="34" t="str">
        <f t="shared" si="1"/>
        <v>▶</v>
      </c>
    </row>
    <row r="113" spans="1:14">
      <c r="A113" s="33">
        <v>113</v>
      </c>
      <c r="B113" s="36" t="s">
        <v>946</v>
      </c>
      <c r="C113" s="57" t="s">
        <v>947</v>
      </c>
      <c r="D113" s="66">
        <v>5440</v>
      </c>
      <c r="E113" s="63" t="s">
        <v>948</v>
      </c>
      <c r="F113" s="60">
        <v>2.8400000000000002E-2</v>
      </c>
      <c r="G113" s="66">
        <v>189198</v>
      </c>
      <c r="H113" s="36">
        <v>606</v>
      </c>
      <c r="I113" s="36">
        <v>-15</v>
      </c>
      <c r="J113" s="36">
        <v>1.75</v>
      </c>
      <c r="K113" s="36">
        <v>-108.8</v>
      </c>
      <c r="L113" s="36">
        <v>-1.93</v>
      </c>
      <c r="M113" s="36">
        <v>1.53</v>
      </c>
      <c r="N113" s="34" t="str">
        <f t="shared" si="1"/>
        <v>▶</v>
      </c>
    </row>
    <row r="114" spans="1:14">
      <c r="A114" s="33">
        <v>114</v>
      </c>
      <c r="B114" s="36" t="s">
        <v>949</v>
      </c>
      <c r="C114" s="57" t="s">
        <v>950</v>
      </c>
      <c r="D114" s="66">
        <v>65400</v>
      </c>
      <c r="E114" s="63" t="s">
        <v>583</v>
      </c>
      <c r="F114" s="60">
        <v>2.8299999999999999E-2</v>
      </c>
      <c r="G114" s="66">
        <v>51423</v>
      </c>
      <c r="H114" s="66">
        <v>5316</v>
      </c>
      <c r="I114" s="36">
        <v>308</v>
      </c>
      <c r="J114" s="36">
        <v>17.059999999999999</v>
      </c>
      <c r="K114" s="36">
        <v>13.44</v>
      </c>
      <c r="L114" s="36">
        <v>23.29</v>
      </c>
      <c r="M114" s="36">
        <v>3.24</v>
      </c>
      <c r="N114" s="34" t="str">
        <f t="shared" si="1"/>
        <v>▶</v>
      </c>
    </row>
    <row r="115" spans="1:14">
      <c r="A115" s="33">
        <v>115</v>
      </c>
      <c r="B115" s="36" t="s">
        <v>951</v>
      </c>
      <c r="C115" s="57" t="s">
        <v>952</v>
      </c>
      <c r="D115" s="36">
        <v>693</v>
      </c>
      <c r="E115" s="63" t="s">
        <v>953</v>
      </c>
      <c r="F115" s="60">
        <v>2.8199999999999999E-2</v>
      </c>
      <c r="G115" s="66">
        <v>143205</v>
      </c>
      <c r="H115" s="36">
        <v>309</v>
      </c>
      <c r="I115" s="36">
        <v>-111</v>
      </c>
      <c r="J115" s="36">
        <v>0.25</v>
      </c>
      <c r="K115" s="36">
        <v>-4.17</v>
      </c>
      <c r="L115" s="36">
        <v>-36.840000000000003</v>
      </c>
      <c r="M115" s="36">
        <v>1.2</v>
      </c>
      <c r="N115" s="34" t="str">
        <f t="shared" si="1"/>
        <v>▶</v>
      </c>
    </row>
    <row r="116" spans="1:14">
      <c r="A116" s="33">
        <v>116</v>
      </c>
      <c r="B116" s="36" t="s">
        <v>954</v>
      </c>
      <c r="C116" s="57" t="s">
        <v>955</v>
      </c>
      <c r="D116" s="66">
        <v>5490</v>
      </c>
      <c r="E116" s="63" t="s">
        <v>948</v>
      </c>
      <c r="F116" s="60">
        <v>2.81E-2</v>
      </c>
      <c r="G116" s="66">
        <v>41407</v>
      </c>
      <c r="H116" s="36">
        <v>641</v>
      </c>
      <c r="I116" s="36">
        <v>45</v>
      </c>
      <c r="J116" s="36">
        <v>1.36</v>
      </c>
      <c r="K116" s="67">
        <v>2745</v>
      </c>
      <c r="L116" s="36">
        <v>0.1</v>
      </c>
      <c r="M116" s="36">
        <v>2.14</v>
      </c>
      <c r="N116" s="34" t="str">
        <f t="shared" si="1"/>
        <v>▶</v>
      </c>
    </row>
    <row r="117" spans="1:14">
      <c r="A117" s="33">
        <v>117</v>
      </c>
      <c r="B117" s="36" t="s">
        <v>956</v>
      </c>
      <c r="C117" s="57" t="s">
        <v>957</v>
      </c>
      <c r="D117" s="66">
        <v>24000</v>
      </c>
      <c r="E117" s="63" t="s">
        <v>553</v>
      </c>
      <c r="F117" s="60">
        <v>2.7799999999999998E-2</v>
      </c>
      <c r="G117" s="66">
        <v>41196</v>
      </c>
      <c r="H117" s="36">
        <v>755</v>
      </c>
      <c r="I117" s="36">
        <v>-5</v>
      </c>
      <c r="J117" s="36">
        <v>0</v>
      </c>
      <c r="K117" s="36">
        <v>-15.7</v>
      </c>
      <c r="L117" s="36">
        <v>-1.4</v>
      </c>
      <c r="M117" s="36">
        <v>4.29</v>
      </c>
      <c r="N117" s="34" t="str">
        <f t="shared" si="1"/>
        <v>▶</v>
      </c>
    </row>
    <row r="118" spans="1:14">
      <c r="A118" s="33">
        <v>118</v>
      </c>
      <c r="B118" s="36" t="s">
        <v>958</v>
      </c>
      <c r="C118" s="57" t="s">
        <v>959</v>
      </c>
      <c r="D118" s="66">
        <v>1929</v>
      </c>
      <c r="E118" s="63" t="s">
        <v>960</v>
      </c>
      <c r="F118" s="60">
        <v>2.7699999999999999E-2</v>
      </c>
      <c r="G118" s="66">
        <v>78728</v>
      </c>
      <c r="H118" s="36">
        <v>218</v>
      </c>
      <c r="I118" s="36">
        <v>-28</v>
      </c>
      <c r="J118" s="36">
        <v>0.69</v>
      </c>
      <c r="K118" s="36">
        <v>9.7899999999999991</v>
      </c>
      <c r="L118" s="36">
        <v>-3.13</v>
      </c>
      <c r="M118" s="36">
        <v>0.33</v>
      </c>
      <c r="N118" s="34" t="str">
        <f t="shared" si="1"/>
        <v>▶</v>
      </c>
    </row>
    <row r="119" spans="1:14">
      <c r="A119" s="33">
        <v>119</v>
      </c>
      <c r="B119" s="36" t="s">
        <v>961</v>
      </c>
      <c r="C119" s="57" t="s">
        <v>962</v>
      </c>
      <c r="D119" s="66">
        <v>2430</v>
      </c>
      <c r="E119" s="63" t="s">
        <v>963</v>
      </c>
      <c r="F119" s="60">
        <v>2.75E-2</v>
      </c>
      <c r="G119" s="66">
        <v>258010</v>
      </c>
      <c r="H119" s="36">
        <v>404</v>
      </c>
      <c r="I119" s="36">
        <v>13</v>
      </c>
      <c r="J119" s="36">
        <v>1.67</v>
      </c>
      <c r="K119" s="36">
        <v>35.22</v>
      </c>
      <c r="L119" s="36">
        <v>2.29</v>
      </c>
      <c r="M119" s="36">
        <v>0.55000000000000004</v>
      </c>
      <c r="N119" s="34" t="str">
        <f t="shared" si="1"/>
        <v>▶</v>
      </c>
    </row>
    <row r="120" spans="1:14">
      <c r="A120" s="33">
        <v>120</v>
      </c>
      <c r="B120" s="36" t="s">
        <v>964</v>
      </c>
      <c r="C120" s="57" t="s">
        <v>965</v>
      </c>
      <c r="D120" s="66">
        <v>2065</v>
      </c>
      <c r="E120" s="63" t="s">
        <v>966</v>
      </c>
      <c r="F120" s="60">
        <v>2.7400000000000001E-2</v>
      </c>
      <c r="G120" s="66">
        <v>18548</v>
      </c>
      <c r="H120" s="36">
        <v>193</v>
      </c>
      <c r="I120" s="36">
        <v>-56</v>
      </c>
      <c r="J120" s="36">
        <v>0.17</v>
      </c>
      <c r="K120" s="36">
        <v>-3.22</v>
      </c>
      <c r="L120" s="36">
        <v>0.88</v>
      </c>
      <c r="M120" s="36">
        <v>0.28999999999999998</v>
      </c>
      <c r="N120" s="34" t="str">
        <f t="shared" si="1"/>
        <v>▶</v>
      </c>
    </row>
    <row r="121" spans="1:14">
      <c r="A121" s="33">
        <v>121</v>
      </c>
      <c r="B121" s="36" t="s">
        <v>967</v>
      </c>
      <c r="C121" s="57" t="s">
        <v>968</v>
      </c>
      <c r="D121" s="66">
        <v>1012</v>
      </c>
      <c r="E121" s="63" t="s">
        <v>969</v>
      </c>
      <c r="F121" s="60">
        <v>2.7400000000000001E-2</v>
      </c>
      <c r="G121" s="66">
        <v>14845</v>
      </c>
      <c r="H121" s="36">
        <v>140</v>
      </c>
      <c r="I121" s="36">
        <v>-60</v>
      </c>
      <c r="J121" s="36">
        <v>0</v>
      </c>
      <c r="K121" s="36">
        <v>-3.6</v>
      </c>
      <c r="L121" s="36">
        <v>-27.12</v>
      </c>
      <c r="M121" s="36">
        <v>1.01</v>
      </c>
      <c r="N121" s="34" t="str">
        <f t="shared" si="1"/>
        <v>▶</v>
      </c>
    </row>
    <row r="122" spans="1:14">
      <c r="A122" s="33">
        <v>122</v>
      </c>
      <c r="B122" s="36" t="s">
        <v>970</v>
      </c>
      <c r="C122" s="57" t="s">
        <v>971</v>
      </c>
      <c r="D122" s="66">
        <v>15810</v>
      </c>
      <c r="E122" s="63" t="s">
        <v>708</v>
      </c>
      <c r="F122" s="60">
        <v>2.7300000000000001E-2</v>
      </c>
      <c r="G122" s="66">
        <v>200635</v>
      </c>
      <c r="H122" s="66">
        <v>3547</v>
      </c>
      <c r="I122" s="36">
        <v>-115</v>
      </c>
      <c r="J122" s="36">
        <v>11.27</v>
      </c>
      <c r="K122" s="36">
        <v>45.17</v>
      </c>
      <c r="L122" s="36">
        <v>-14.18</v>
      </c>
      <c r="M122" s="36">
        <v>4.68</v>
      </c>
      <c r="N122" s="34" t="str">
        <f t="shared" si="1"/>
        <v>▶</v>
      </c>
    </row>
    <row r="123" spans="1:14">
      <c r="A123" s="33">
        <v>123</v>
      </c>
      <c r="B123" s="36" t="s">
        <v>972</v>
      </c>
      <c r="C123" s="57" t="s">
        <v>973</v>
      </c>
      <c r="D123" s="66">
        <v>2085</v>
      </c>
      <c r="E123" s="63" t="s">
        <v>966</v>
      </c>
      <c r="F123" s="60">
        <v>2.7099999999999999E-2</v>
      </c>
      <c r="G123" s="66">
        <v>5275</v>
      </c>
      <c r="H123" s="36">
        <v>134</v>
      </c>
      <c r="I123" s="36">
        <v>-70</v>
      </c>
      <c r="J123" s="36">
        <v>0.54</v>
      </c>
      <c r="K123" s="36">
        <v>-1.37</v>
      </c>
      <c r="L123" s="36">
        <v>-20.8</v>
      </c>
      <c r="M123" s="36">
        <v>0.84</v>
      </c>
      <c r="N123" s="34" t="str">
        <f t="shared" si="1"/>
        <v>▶</v>
      </c>
    </row>
    <row r="124" spans="1:14">
      <c r="A124" s="33">
        <v>124</v>
      </c>
      <c r="B124" s="36" t="s">
        <v>974</v>
      </c>
      <c r="C124" s="57" t="s">
        <v>975</v>
      </c>
      <c r="D124" s="66">
        <v>28450</v>
      </c>
      <c r="E124" s="63" t="s">
        <v>889</v>
      </c>
      <c r="F124" s="60">
        <v>2.7099999999999999E-2</v>
      </c>
      <c r="G124" s="66">
        <v>284836</v>
      </c>
      <c r="H124" s="66">
        <v>15282</v>
      </c>
      <c r="I124" s="36">
        <v>404</v>
      </c>
      <c r="J124" s="36">
        <v>4.82</v>
      </c>
      <c r="K124" s="36">
        <v>42.72</v>
      </c>
      <c r="L124" s="36">
        <v>18.02</v>
      </c>
      <c r="M124" s="36">
        <v>6.31</v>
      </c>
      <c r="N124" s="34" t="str">
        <f t="shared" si="1"/>
        <v>▶</v>
      </c>
    </row>
    <row r="125" spans="1:14">
      <c r="A125" s="33">
        <v>125</v>
      </c>
      <c r="B125" s="36" t="s">
        <v>976</v>
      </c>
      <c r="C125" s="57" t="s">
        <v>977</v>
      </c>
      <c r="D125" s="66">
        <v>6080</v>
      </c>
      <c r="E125" s="63" t="s">
        <v>744</v>
      </c>
      <c r="F125" s="60">
        <v>2.7E-2</v>
      </c>
      <c r="G125" s="36">
        <v>256</v>
      </c>
      <c r="H125" s="36">
        <v>508</v>
      </c>
      <c r="I125" s="36">
        <v>59</v>
      </c>
      <c r="J125" s="36">
        <v>1.83</v>
      </c>
      <c r="K125" s="36">
        <v>2.73</v>
      </c>
      <c r="L125" s="36">
        <v>4.24</v>
      </c>
      <c r="M125" s="36">
        <v>0.14000000000000001</v>
      </c>
      <c r="N125" s="34" t="str">
        <f t="shared" si="1"/>
        <v>▶</v>
      </c>
    </row>
    <row r="126" spans="1:14">
      <c r="E126" s="63"/>
      <c r="F126" s="63"/>
      <c r="N126" s="34" t="str">
        <f t="shared" si="1"/>
        <v/>
      </c>
    </row>
    <row r="127" spans="1:14">
      <c r="E127" s="63"/>
      <c r="F127" s="63"/>
      <c r="N127" s="34" t="str">
        <f t="shared" si="1"/>
        <v/>
      </c>
    </row>
    <row r="128" spans="1:14">
      <c r="E128" s="63"/>
      <c r="F128" s="63"/>
      <c r="N128" s="34" t="str">
        <f t="shared" si="1"/>
        <v/>
      </c>
    </row>
    <row r="129" spans="5:14">
      <c r="E129" s="63"/>
      <c r="F129" s="63"/>
      <c r="N129" s="34" t="str">
        <f t="shared" si="1"/>
        <v/>
      </c>
    </row>
    <row r="130" spans="5:14">
      <c r="E130" s="63"/>
      <c r="F130" s="63"/>
      <c r="N130" s="34" t="str">
        <f t="shared" si="1"/>
        <v/>
      </c>
    </row>
    <row r="131" spans="5:14">
      <c r="E131" s="63"/>
      <c r="F131" s="63"/>
      <c r="N131" s="34" t="str">
        <f t="shared" ref="N131:N194" si="2">IF(ISBLANK($C131),"",HYPERLINK($C131,"▶"))</f>
        <v/>
      </c>
    </row>
    <row r="132" spans="5:14">
      <c r="E132" s="63"/>
      <c r="F132" s="63"/>
      <c r="N132" s="34" t="str">
        <f t="shared" si="2"/>
        <v/>
      </c>
    </row>
    <row r="133" spans="5:14">
      <c r="E133" s="63"/>
      <c r="F133" s="63"/>
      <c r="N133" s="34" t="str">
        <f t="shared" si="2"/>
        <v/>
      </c>
    </row>
    <row r="134" spans="5:14">
      <c r="E134" s="63"/>
      <c r="F134" s="63"/>
      <c r="N134" s="34" t="str">
        <f t="shared" si="2"/>
        <v/>
      </c>
    </row>
    <row r="135" spans="5:14">
      <c r="E135" s="63"/>
      <c r="F135" s="63"/>
      <c r="N135" s="34" t="str">
        <f t="shared" si="2"/>
        <v/>
      </c>
    </row>
    <row r="136" spans="5:14">
      <c r="E136" s="63"/>
      <c r="F136" s="63"/>
      <c r="N136" s="34" t="str">
        <f t="shared" si="2"/>
        <v/>
      </c>
    </row>
    <row r="137" spans="5:14">
      <c r="E137" s="63"/>
      <c r="F137" s="63"/>
      <c r="N137" s="34" t="str">
        <f t="shared" si="2"/>
        <v/>
      </c>
    </row>
    <row r="138" spans="5:14">
      <c r="E138" s="63"/>
      <c r="F138" s="63"/>
      <c r="N138" s="34" t="str">
        <f t="shared" si="2"/>
        <v/>
      </c>
    </row>
    <row r="139" spans="5:14">
      <c r="E139" s="63"/>
      <c r="F139" s="63"/>
      <c r="N139" s="34" t="str">
        <f t="shared" si="2"/>
        <v/>
      </c>
    </row>
    <row r="140" spans="5:14">
      <c r="E140" s="63"/>
      <c r="F140" s="63"/>
      <c r="N140" s="34" t="str">
        <f t="shared" si="2"/>
        <v/>
      </c>
    </row>
    <row r="141" spans="5:14">
      <c r="E141" s="63"/>
      <c r="F141" s="63"/>
      <c r="N141" s="34" t="str">
        <f t="shared" si="2"/>
        <v/>
      </c>
    </row>
    <row r="142" spans="5:14">
      <c r="E142" s="63"/>
      <c r="F142" s="63"/>
      <c r="N142" s="34" t="str">
        <f t="shared" si="2"/>
        <v/>
      </c>
    </row>
    <row r="143" spans="5:14">
      <c r="E143" s="63"/>
      <c r="F143" s="63"/>
      <c r="N143" s="34" t="str">
        <f t="shared" si="2"/>
        <v/>
      </c>
    </row>
    <row r="144" spans="5:14">
      <c r="E144" s="63"/>
      <c r="F144" s="63"/>
      <c r="N144" s="34" t="str">
        <f t="shared" si="2"/>
        <v/>
      </c>
    </row>
    <row r="145" spans="5:14">
      <c r="E145" s="63"/>
      <c r="F145" s="63"/>
      <c r="N145" s="34" t="str">
        <f t="shared" si="2"/>
        <v/>
      </c>
    </row>
    <row r="146" spans="5:14">
      <c r="E146" s="63"/>
      <c r="F146" s="63"/>
      <c r="N146" s="34" t="str">
        <f t="shared" si="2"/>
        <v/>
      </c>
    </row>
    <row r="147" spans="5:14">
      <c r="E147" s="63"/>
      <c r="F147" s="63"/>
      <c r="N147" s="34" t="str">
        <f t="shared" si="2"/>
        <v/>
      </c>
    </row>
    <row r="148" spans="5:14">
      <c r="E148" s="63"/>
      <c r="F148" s="63"/>
      <c r="N148" s="34" t="str">
        <f t="shared" si="2"/>
        <v/>
      </c>
    </row>
    <row r="149" spans="5:14">
      <c r="E149" s="63"/>
      <c r="F149" s="63"/>
      <c r="N149" s="34" t="str">
        <f t="shared" si="2"/>
        <v/>
      </c>
    </row>
    <row r="150" spans="5:14">
      <c r="E150" s="63"/>
      <c r="F150" s="63"/>
      <c r="N150" s="34" t="str">
        <f t="shared" si="2"/>
        <v/>
      </c>
    </row>
    <row r="151" spans="5:14">
      <c r="E151" s="63"/>
      <c r="F151" s="63"/>
      <c r="N151" s="34" t="str">
        <f t="shared" si="2"/>
        <v/>
      </c>
    </row>
    <row r="152" spans="5:14">
      <c r="E152" s="63"/>
      <c r="F152" s="63"/>
      <c r="N152" s="34" t="str">
        <f t="shared" si="2"/>
        <v/>
      </c>
    </row>
    <row r="153" spans="5:14">
      <c r="E153" s="63"/>
      <c r="F153" s="63"/>
      <c r="N153" s="34" t="str">
        <f t="shared" si="2"/>
        <v/>
      </c>
    </row>
    <row r="154" spans="5:14">
      <c r="E154" s="63"/>
      <c r="F154" s="63"/>
      <c r="N154" s="34" t="str">
        <f t="shared" si="2"/>
        <v/>
      </c>
    </row>
    <row r="155" spans="5:14">
      <c r="E155" s="63"/>
      <c r="F155" s="63"/>
      <c r="N155" s="34" t="str">
        <f t="shared" si="2"/>
        <v/>
      </c>
    </row>
    <row r="156" spans="5:14">
      <c r="E156" s="63"/>
      <c r="F156" s="63"/>
      <c r="N156" s="34" t="str">
        <f t="shared" si="2"/>
        <v/>
      </c>
    </row>
    <row r="157" spans="5:14">
      <c r="E157" s="63"/>
      <c r="F157" s="63"/>
      <c r="N157" s="34" t="str">
        <f t="shared" si="2"/>
        <v/>
      </c>
    </row>
    <row r="158" spans="5:14">
      <c r="E158" s="63"/>
      <c r="F158" s="63"/>
      <c r="N158" s="34" t="str">
        <f t="shared" si="2"/>
        <v/>
      </c>
    </row>
    <row r="159" spans="5:14">
      <c r="E159" s="63"/>
      <c r="F159" s="63"/>
      <c r="N159" s="34" t="str">
        <f t="shared" si="2"/>
        <v/>
      </c>
    </row>
    <row r="160" spans="5:14">
      <c r="E160" s="63"/>
      <c r="F160" s="63"/>
      <c r="N160" s="34" t="str">
        <f t="shared" si="2"/>
        <v/>
      </c>
    </row>
    <row r="161" spans="5:14">
      <c r="E161" s="63"/>
      <c r="F161" s="63"/>
      <c r="N161" s="34" t="str">
        <f t="shared" si="2"/>
        <v/>
      </c>
    </row>
    <row r="162" spans="5:14">
      <c r="E162" s="63"/>
      <c r="F162" s="63"/>
      <c r="N162" s="34" t="str">
        <f t="shared" si="2"/>
        <v/>
      </c>
    </row>
    <row r="163" spans="5:14">
      <c r="E163" s="63"/>
      <c r="F163" s="63"/>
      <c r="N163" s="34" t="str">
        <f t="shared" si="2"/>
        <v/>
      </c>
    </row>
    <row r="164" spans="5:14">
      <c r="E164" s="63"/>
      <c r="F164" s="63"/>
      <c r="N164" s="34" t="str">
        <f t="shared" si="2"/>
        <v/>
      </c>
    </row>
    <row r="165" spans="5:14">
      <c r="E165" s="63"/>
      <c r="F165" s="63"/>
      <c r="N165" s="34" t="str">
        <f t="shared" si="2"/>
        <v/>
      </c>
    </row>
    <row r="166" spans="5:14">
      <c r="E166" s="63"/>
      <c r="F166" s="63"/>
      <c r="N166" s="34" t="str">
        <f t="shared" si="2"/>
        <v/>
      </c>
    </row>
    <row r="167" spans="5:14">
      <c r="E167" s="63"/>
      <c r="F167" s="63"/>
      <c r="N167" s="34" t="str">
        <f t="shared" si="2"/>
        <v/>
      </c>
    </row>
    <row r="168" spans="5:14">
      <c r="E168" s="63"/>
      <c r="F168" s="63"/>
      <c r="N168" s="34" t="str">
        <f t="shared" si="2"/>
        <v/>
      </c>
    </row>
    <row r="169" spans="5:14">
      <c r="E169" s="63"/>
      <c r="F169" s="63"/>
      <c r="N169" s="34" t="str">
        <f t="shared" si="2"/>
        <v/>
      </c>
    </row>
    <row r="170" spans="5:14">
      <c r="E170" s="63"/>
      <c r="F170" s="63"/>
      <c r="N170" s="34" t="str">
        <f t="shared" si="2"/>
        <v/>
      </c>
    </row>
    <row r="171" spans="5:14">
      <c r="E171" s="63"/>
      <c r="F171" s="63"/>
      <c r="N171" s="34" t="str">
        <f t="shared" si="2"/>
        <v/>
      </c>
    </row>
    <row r="172" spans="5:14">
      <c r="E172" s="63"/>
      <c r="F172" s="63"/>
      <c r="N172" s="34" t="str">
        <f t="shared" si="2"/>
        <v/>
      </c>
    </row>
    <row r="173" spans="5:14">
      <c r="E173" s="63"/>
      <c r="F173" s="63"/>
      <c r="N173" s="34" t="str">
        <f t="shared" si="2"/>
        <v/>
      </c>
    </row>
    <row r="174" spans="5:14">
      <c r="E174" s="63"/>
      <c r="F174" s="63"/>
      <c r="N174" s="34" t="str">
        <f t="shared" si="2"/>
        <v/>
      </c>
    </row>
    <row r="175" spans="5:14">
      <c r="E175" s="63"/>
      <c r="F175" s="63"/>
      <c r="N175" s="34" t="str">
        <f t="shared" si="2"/>
        <v/>
      </c>
    </row>
    <row r="176" spans="5:14">
      <c r="E176" s="63"/>
      <c r="F176" s="63"/>
      <c r="N176" s="34" t="str">
        <f t="shared" si="2"/>
        <v/>
      </c>
    </row>
    <row r="177" spans="5:14">
      <c r="E177" s="63"/>
      <c r="F177" s="63"/>
      <c r="N177" s="34" t="str">
        <f t="shared" si="2"/>
        <v/>
      </c>
    </row>
    <row r="178" spans="5:14">
      <c r="E178" s="63"/>
      <c r="F178" s="63"/>
      <c r="N178" s="34" t="str">
        <f t="shared" si="2"/>
        <v/>
      </c>
    </row>
    <row r="179" spans="5:14">
      <c r="E179" s="63"/>
      <c r="F179" s="63"/>
      <c r="N179" s="34" t="str">
        <f t="shared" si="2"/>
        <v/>
      </c>
    </row>
    <row r="180" spans="5:14">
      <c r="E180" s="63"/>
      <c r="F180" s="63"/>
      <c r="N180" s="34" t="str">
        <f t="shared" si="2"/>
        <v/>
      </c>
    </row>
    <row r="181" spans="5:14">
      <c r="E181" s="63"/>
      <c r="F181" s="63"/>
      <c r="N181" s="34" t="str">
        <f t="shared" si="2"/>
        <v/>
      </c>
    </row>
    <row r="182" spans="5:14">
      <c r="E182" s="63"/>
      <c r="F182" s="63"/>
      <c r="N182" s="34" t="str">
        <f t="shared" si="2"/>
        <v/>
      </c>
    </row>
    <row r="183" spans="5:14">
      <c r="E183" s="63"/>
      <c r="F183" s="63"/>
      <c r="N183" s="34" t="str">
        <f t="shared" si="2"/>
        <v/>
      </c>
    </row>
    <row r="184" spans="5:14">
      <c r="E184" s="63"/>
      <c r="F184" s="63"/>
      <c r="N184" s="34" t="str">
        <f t="shared" si="2"/>
        <v/>
      </c>
    </row>
    <row r="185" spans="5:14">
      <c r="E185" s="63"/>
      <c r="F185" s="63"/>
      <c r="N185" s="34" t="str">
        <f t="shared" si="2"/>
        <v/>
      </c>
    </row>
    <row r="186" spans="5:14">
      <c r="E186" s="63"/>
      <c r="F186" s="63"/>
      <c r="N186" s="34" t="str">
        <f t="shared" si="2"/>
        <v/>
      </c>
    </row>
    <row r="187" spans="5:14">
      <c r="E187" s="63"/>
      <c r="F187" s="63"/>
      <c r="N187" s="34" t="str">
        <f t="shared" si="2"/>
        <v/>
      </c>
    </row>
    <row r="188" spans="5:14">
      <c r="E188" s="63"/>
      <c r="F188" s="63"/>
      <c r="N188" s="34" t="str">
        <f t="shared" si="2"/>
        <v/>
      </c>
    </row>
    <row r="189" spans="5:14">
      <c r="E189" s="63"/>
      <c r="F189" s="63"/>
      <c r="N189" s="34" t="str">
        <f t="shared" si="2"/>
        <v/>
      </c>
    </row>
    <row r="190" spans="5:14">
      <c r="E190" s="63"/>
      <c r="F190" s="63"/>
      <c r="N190" s="34" t="str">
        <f t="shared" si="2"/>
        <v/>
      </c>
    </row>
    <row r="191" spans="5:14">
      <c r="E191" s="63"/>
      <c r="F191" s="63"/>
      <c r="N191" s="34" t="str">
        <f t="shared" si="2"/>
        <v/>
      </c>
    </row>
    <row r="192" spans="5:14">
      <c r="E192" s="63"/>
      <c r="F192" s="63"/>
      <c r="N192" s="34" t="str">
        <f t="shared" si="2"/>
        <v/>
      </c>
    </row>
    <row r="193" spans="5:14">
      <c r="E193" s="63"/>
      <c r="F193" s="63"/>
      <c r="N193" s="34" t="str">
        <f t="shared" si="2"/>
        <v/>
      </c>
    </row>
    <row r="194" spans="5:14">
      <c r="E194" s="63"/>
      <c r="F194" s="63"/>
      <c r="N194" s="34" t="str">
        <f t="shared" si="2"/>
        <v/>
      </c>
    </row>
    <row r="195" spans="5:14">
      <c r="E195" s="63"/>
      <c r="F195" s="63"/>
      <c r="N195" s="34" t="str">
        <f t="shared" ref="N195:N200" si="3">IF(ISBLANK($C195),"",HYPERLINK($C195,"▶"))</f>
        <v/>
      </c>
    </row>
    <row r="196" spans="5:14">
      <c r="E196" s="63"/>
      <c r="F196" s="63"/>
      <c r="N196" s="34" t="str">
        <f t="shared" si="3"/>
        <v/>
      </c>
    </row>
    <row r="197" spans="5:14">
      <c r="E197" s="63"/>
      <c r="F197" s="63"/>
      <c r="N197" s="34" t="str">
        <f t="shared" si="3"/>
        <v/>
      </c>
    </row>
    <row r="198" spans="5:14">
      <c r="E198" s="63"/>
      <c r="F198" s="63"/>
      <c r="N198" s="34" t="str">
        <f t="shared" si="3"/>
        <v/>
      </c>
    </row>
    <row r="199" spans="5:14">
      <c r="E199" s="63"/>
      <c r="F199" s="63"/>
      <c r="N199" s="34" t="str">
        <f t="shared" si="3"/>
        <v/>
      </c>
    </row>
    <row r="200" spans="5:14">
      <c r="E200" s="63"/>
      <c r="F200" s="63"/>
      <c r="N200" s="34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6.5"/>
  <cols>
    <col min="1" max="1" width="28.25" customWidth="1"/>
    <col min="2" max="2" width="0.875" style="51" customWidth="1"/>
    <col min="3" max="3" width="9.25" bestFit="1" customWidth="1"/>
    <col min="4" max="7" width="23" bestFit="1" customWidth="1"/>
    <col min="8" max="8" width="11.25" bestFit="1" customWidth="1"/>
    <col min="9" max="9" width="9" style="33"/>
  </cols>
  <sheetData>
    <row r="1" spans="1:9" s="42" customFormat="1" ht="17.25" thickBot="1">
      <c r="A1" s="41" t="s">
        <v>71</v>
      </c>
      <c r="B1" s="50" t="s">
        <v>81</v>
      </c>
      <c r="C1" s="41" t="s">
        <v>72</v>
      </c>
      <c r="D1" s="41" t="s">
        <v>978</v>
      </c>
      <c r="E1" s="41" t="s">
        <v>979</v>
      </c>
      <c r="F1" s="41" t="s">
        <v>980</v>
      </c>
      <c r="G1" s="41" t="s">
        <v>981</v>
      </c>
      <c r="H1" s="41" t="s">
        <v>73</v>
      </c>
      <c r="I1" s="41" t="s">
        <v>41</v>
      </c>
    </row>
    <row r="2" spans="1:9" ht="17.25" thickTop="1">
      <c r="A2" t="s">
        <v>982</v>
      </c>
      <c r="B2" s="51" t="s">
        <v>983</v>
      </c>
      <c r="C2" s="10">
        <v>3.6499999999999998E-2</v>
      </c>
      <c r="D2">
        <v>61</v>
      </c>
      <c r="E2">
        <v>21</v>
      </c>
      <c r="F2">
        <v>3</v>
      </c>
      <c r="G2">
        <v>37</v>
      </c>
      <c r="H2" s="12">
        <v>1</v>
      </c>
      <c r="I2" s="34" t="str">
        <f>IF(ISBLANK($B2),"",HYPERLINK($B2,"▶"))</f>
        <v>▶</v>
      </c>
    </row>
    <row r="3" spans="1:9">
      <c r="A3" t="s">
        <v>984</v>
      </c>
      <c r="B3" s="51" t="s">
        <v>985</v>
      </c>
      <c r="C3" s="10">
        <v>2.3900000000000001E-2</v>
      </c>
      <c r="D3">
        <v>43</v>
      </c>
      <c r="E3">
        <v>18</v>
      </c>
      <c r="F3">
        <v>4</v>
      </c>
      <c r="G3">
        <v>21</v>
      </c>
      <c r="H3" s="12">
        <v>0.65</v>
      </c>
      <c r="I3" s="34" t="str">
        <f t="shared" ref="I3:I66" si="0">IF(ISBLANK($B3),"",HYPERLINK($B3,"▶"))</f>
        <v>▶</v>
      </c>
    </row>
    <row r="4" spans="1:9">
      <c r="A4" t="s">
        <v>986</v>
      </c>
      <c r="B4" s="51" t="s">
        <v>987</v>
      </c>
      <c r="C4" s="10">
        <v>1.8700000000000001E-2</v>
      </c>
      <c r="D4">
        <v>12</v>
      </c>
      <c r="E4">
        <v>5</v>
      </c>
      <c r="F4">
        <v>1</v>
      </c>
      <c r="G4">
        <v>6</v>
      </c>
      <c r="H4" s="12">
        <v>0.51</v>
      </c>
      <c r="I4" s="34" t="str">
        <f t="shared" si="0"/>
        <v>▶</v>
      </c>
    </row>
    <row r="5" spans="1:9">
      <c r="A5" t="s">
        <v>988</v>
      </c>
      <c r="B5" s="51" t="s">
        <v>989</v>
      </c>
      <c r="C5" s="10">
        <v>1.5299999999999999E-2</v>
      </c>
      <c r="D5">
        <v>7</v>
      </c>
      <c r="E5">
        <v>5</v>
      </c>
      <c r="F5">
        <v>0</v>
      </c>
      <c r="G5">
        <v>2</v>
      </c>
      <c r="H5" s="12">
        <v>0.41</v>
      </c>
      <c r="I5" s="34" t="str">
        <f t="shared" si="0"/>
        <v>▶</v>
      </c>
    </row>
    <row r="6" spans="1:9">
      <c r="A6" t="s">
        <v>990</v>
      </c>
      <c r="B6" s="51" t="s">
        <v>991</v>
      </c>
      <c r="C6" s="10">
        <v>1.34E-2</v>
      </c>
      <c r="D6">
        <v>28</v>
      </c>
      <c r="E6">
        <v>21</v>
      </c>
      <c r="F6">
        <v>4</v>
      </c>
      <c r="G6">
        <v>3</v>
      </c>
      <c r="H6" s="12">
        <v>0.36</v>
      </c>
      <c r="I6" s="34" t="str">
        <f t="shared" si="0"/>
        <v>▶</v>
      </c>
    </row>
    <row r="7" spans="1:9">
      <c r="A7" t="s">
        <v>992</v>
      </c>
      <c r="B7" s="51" t="s">
        <v>993</v>
      </c>
      <c r="C7" s="10">
        <v>1.32E-2</v>
      </c>
      <c r="D7">
        <v>27</v>
      </c>
      <c r="E7">
        <v>13</v>
      </c>
      <c r="F7">
        <v>1</v>
      </c>
      <c r="G7">
        <v>13</v>
      </c>
      <c r="H7" s="12">
        <v>0.36</v>
      </c>
      <c r="I7" s="34" t="str">
        <f t="shared" si="0"/>
        <v>▶</v>
      </c>
    </row>
    <row r="8" spans="1:9">
      <c r="A8" t="s">
        <v>994</v>
      </c>
      <c r="B8" s="51" t="s">
        <v>995</v>
      </c>
      <c r="C8" s="10">
        <v>1.0800000000000001E-2</v>
      </c>
      <c r="D8">
        <v>23</v>
      </c>
      <c r="E8">
        <v>10</v>
      </c>
      <c r="F8">
        <v>3</v>
      </c>
      <c r="G8">
        <v>10</v>
      </c>
      <c r="H8" s="12">
        <v>0.28999999999999998</v>
      </c>
      <c r="I8" s="34" t="str">
        <f t="shared" si="0"/>
        <v>▶</v>
      </c>
    </row>
    <row r="9" spans="1:9">
      <c r="A9" t="s">
        <v>996</v>
      </c>
      <c r="B9" s="51" t="s">
        <v>997</v>
      </c>
      <c r="C9" s="10">
        <v>1.04E-2</v>
      </c>
      <c r="D9">
        <v>11</v>
      </c>
      <c r="E9">
        <v>6</v>
      </c>
      <c r="F9">
        <v>2</v>
      </c>
      <c r="G9">
        <v>3</v>
      </c>
      <c r="H9" s="12">
        <v>0.28000000000000003</v>
      </c>
      <c r="I9" s="34" t="str">
        <f t="shared" si="0"/>
        <v>▶</v>
      </c>
    </row>
    <row r="10" spans="1:9">
      <c r="A10" t="s">
        <v>998</v>
      </c>
      <c r="B10" s="51" t="s">
        <v>999</v>
      </c>
      <c r="C10" s="10">
        <v>9.9000000000000008E-3</v>
      </c>
      <c r="D10">
        <v>7</v>
      </c>
      <c r="E10">
        <v>4</v>
      </c>
      <c r="F10">
        <v>0</v>
      </c>
      <c r="G10">
        <v>3</v>
      </c>
      <c r="H10" s="12">
        <v>0.27</v>
      </c>
      <c r="I10" s="34" t="str">
        <f t="shared" si="0"/>
        <v>▶</v>
      </c>
    </row>
    <row r="11" spans="1:9">
      <c r="A11" t="s">
        <v>1000</v>
      </c>
      <c r="B11" s="51" t="s">
        <v>1001</v>
      </c>
      <c r="C11" s="10">
        <v>9.4999999999999998E-3</v>
      </c>
      <c r="D11">
        <v>160</v>
      </c>
      <c r="E11">
        <v>54</v>
      </c>
      <c r="F11">
        <v>8</v>
      </c>
      <c r="G11">
        <v>98</v>
      </c>
      <c r="H11" s="12">
        <v>0.26</v>
      </c>
      <c r="I11" s="34" t="str">
        <f t="shared" si="0"/>
        <v>▶</v>
      </c>
    </row>
    <row r="12" spans="1:9">
      <c r="A12" t="s">
        <v>1002</v>
      </c>
      <c r="B12" s="51" t="s">
        <v>1003</v>
      </c>
      <c r="C12" s="10">
        <v>8.5000000000000006E-3</v>
      </c>
      <c r="D12">
        <v>4</v>
      </c>
      <c r="E12">
        <v>3</v>
      </c>
      <c r="F12">
        <v>0</v>
      </c>
      <c r="G12">
        <v>1</v>
      </c>
      <c r="H12" s="12">
        <v>0.23</v>
      </c>
      <c r="I12" s="34" t="str">
        <f t="shared" si="0"/>
        <v>▶</v>
      </c>
    </row>
    <row r="13" spans="1:9">
      <c r="A13" t="s">
        <v>1004</v>
      </c>
      <c r="B13" s="51" t="s">
        <v>1005</v>
      </c>
      <c r="C13" s="10">
        <v>6.8999999999999999E-3</v>
      </c>
      <c r="D13">
        <v>101</v>
      </c>
      <c r="E13">
        <v>42</v>
      </c>
      <c r="F13">
        <v>10</v>
      </c>
      <c r="G13">
        <v>49</v>
      </c>
      <c r="H13" s="12">
        <v>0.18</v>
      </c>
      <c r="I13" s="34" t="str">
        <f t="shared" si="0"/>
        <v>▶</v>
      </c>
    </row>
    <row r="14" spans="1:9">
      <c r="A14" t="s">
        <v>1006</v>
      </c>
      <c r="B14" s="51" t="s">
        <v>1007</v>
      </c>
      <c r="C14" s="10">
        <v>6.4999999999999997E-3</v>
      </c>
      <c r="D14">
        <v>18</v>
      </c>
      <c r="E14">
        <v>7</v>
      </c>
      <c r="F14">
        <v>4</v>
      </c>
      <c r="G14">
        <v>7</v>
      </c>
      <c r="H14" s="12">
        <v>0.17</v>
      </c>
      <c r="I14" s="34" t="str">
        <f t="shared" si="0"/>
        <v>▶</v>
      </c>
    </row>
    <row r="15" spans="1:9">
      <c r="A15" t="s">
        <v>1008</v>
      </c>
      <c r="B15" s="51" t="s">
        <v>1009</v>
      </c>
      <c r="C15" s="10">
        <v>6.4000000000000003E-3</v>
      </c>
      <c r="D15">
        <v>12</v>
      </c>
      <c r="E15">
        <v>5</v>
      </c>
      <c r="F15">
        <v>0</v>
      </c>
      <c r="G15">
        <v>7</v>
      </c>
      <c r="H15" s="12">
        <v>0.17</v>
      </c>
      <c r="I15" s="34" t="str">
        <f t="shared" si="0"/>
        <v>▶</v>
      </c>
    </row>
    <row r="16" spans="1:9">
      <c r="A16" t="s">
        <v>1010</v>
      </c>
      <c r="B16" s="51" t="s">
        <v>1011</v>
      </c>
      <c r="C16" s="10">
        <v>5.5999999999999999E-3</v>
      </c>
      <c r="D16">
        <v>89</v>
      </c>
      <c r="E16">
        <v>29</v>
      </c>
      <c r="F16">
        <v>10</v>
      </c>
      <c r="G16">
        <v>50</v>
      </c>
      <c r="H16" s="12">
        <v>0.15</v>
      </c>
      <c r="I16" s="34" t="str">
        <f t="shared" si="0"/>
        <v>▶</v>
      </c>
    </row>
    <row r="17" spans="1:9">
      <c r="A17" t="s">
        <v>1012</v>
      </c>
      <c r="B17" s="51" t="s">
        <v>1013</v>
      </c>
      <c r="C17" s="10">
        <v>5.5999999999999999E-3</v>
      </c>
      <c r="D17">
        <v>9</v>
      </c>
      <c r="E17">
        <v>3</v>
      </c>
      <c r="F17">
        <v>1</v>
      </c>
      <c r="G17">
        <v>5</v>
      </c>
      <c r="H17" s="12">
        <v>0.15</v>
      </c>
      <c r="I17" s="34" t="str">
        <f t="shared" si="0"/>
        <v>▶</v>
      </c>
    </row>
    <row r="18" spans="1:9">
      <c r="A18" t="s">
        <v>1014</v>
      </c>
      <c r="B18" s="51" t="s">
        <v>1015</v>
      </c>
      <c r="C18" s="10">
        <v>4.4000000000000003E-3</v>
      </c>
      <c r="D18">
        <v>65</v>
      </c>
      <c r="E18">
        <v>35</v>
      </c>
      <c r="F18">
        <v>6</v>
      </c>
      <c r="G18">
        <v>24</v>
      </c>
      <c r="H18" s="12">
        <v>0.12</v>
      </c>
      <c r="I18" s="34" t="str">
        <f t="shared" si="0"/>
        <v>▶</v>
      </c>
    </row>
    <row r="19" spans="1:9">
      <c r="A19" t="s">
        <v>1016</v>
      </c>
      <c r="B19" s="51" t="s">
        <v>1017</v>
      </c>
      <c r="C19" s="10">
        <v>3.3999999999999998E-3</v>
      </c>
      <c r="D19">
        <v>10</v>
      </c>
      <c r="E19">
        <v>4</v>
      </c>
      <c r="F19">
        <v>0</v>
      </c>
      <c r="G19">
        <v>6</v>
      </c>
      <c r="H19" s="12">
        <v>0.09</v>
      </c>
      <c r="I19" s="34" t="str">
        <f t="shared" si="0"/>
        <v>▶</v>
      </c>
    </row>
    <row r="20" spans="1:9">
      <c r="A20" t="s">
        <v>1018</v>
      </c>
      <c r="B20" s="51" t="s">
        <v>1019</v>
      </c>
      <c r="C20" s="10">
        <v>3.3E-3</v>
      </c>
      <c r="D20">
        <v>27</v>
      </c>
      <c r="E20">
        <v>9</v>
      </c>
      <c r="F20">
        <v>1</v>
      </c>
      <c r="G20">
        <v>17</v>
      </c>
      <c r="H20" s="12">
        <v>0.09</v>
      </c>
      <c r="I20" s="34" t="str">
        <f t="shared" si="0"/>
        <v>▶</v>
      </c>
    </row>
    <row r="21" spans="1:9">
      <c r="A21" t="s">
        <v>1020</v>
      </c>
      <c r="B21" s="51" t="s">
        <v>1021</v>
      </c>
      <c r="C21" s="10">
        <v>3.3E-3</v>
      </c>
      <c r="D21">
        <v>76</v>
      </c>
      <c r="E21">
        <v>35</v>
      </c>
      <c r="F21">
        <v>4</v>
      </c>
      <c r="G21">
        <v>37</v>
      </c>
      <c r="H21" s="12">
        <v>0.09</v>
      </c>
      <c r="I21" s="34" t="str">
        <f t="shared" si="0"/>
        <v>▶</v>
      </c>
    </row>
    <row r="22" spans="1:9">
      <c r="A22" t="s">
        <v>1022</v>
      </c>
      <c r="B22" s="51" t="s">
        <v>1023</v>
      </c>
      <c r="C22" s="10">
        <v>3.0999999999999999E-3</v>
      </c>
      <c r="D22">
        <v>31</v>
      </c>
      <c r="E22">
        <v>12</v>
      </c>
      <c r="F22">
        <v>3</v>
      </c>
      <c r="G22">
        <v>16</v>
      </c>
      <c r="H22" s="12">
        <v>0.08</v>
      </c>
      <c r="I22" s="34" t="str">
        <f t="shared" si="0"/>
        <v>▶</v>
      </c>
    </row>
    <row r="23" spans="1:9">
      <c r="A23" t="s">
        <v>1024</v>
      </c>
      <c r="B23" s="51" t="s">
        <v>1025</v>
      </c>
      <c r="C23" s="10">
        <v>2.8E-3</v>
      </c>
      <c r="D23">
        <v>94</v>
      </c>
      <c r="E23">
        <v>38</v>
      </c>
      <c r="F23">
        <v>13</v>
      </c>
      <c r="G23">
        <v>43</v>
      </c>
      <c r="H23" s="12">
        <v>7.0000000000000007E-2</v>
      </c>
      <c r="I23" s="34" t="str">
        <f t="shared" si="0"/>
        <v>▶</v>
      </c>
    </row>
    <row r="24" spans="1:9">
      <c r="A24" t="s">
        <v>1026</v>
      </c>
      <c r="B24" s="51" t="s">
        <v>1027</v>
      </c>
      <c r="C24" s="10">
        <v>2.8E-3</v>
      </c>
      <c r="D24">
        <v>12</v>
      </c>
      <c r="E24">
        <v>7</v>
      </c>
      <c r="F24">
        <v>3</v>
      </c>
      <c r="G24">
        <v>2</v>
      </c>
      <c r="H24" s="12">
        <v>7.0000000000000007E-2</v>
      </c>
      <c r="I24" s="34" t="str">
        <f t="shared" si="0"/>
        <v>▶</v>
      </c>
    </row>
    <row r="25" spans="1:9">
      <c r="A25" t="s">
        <v>1028</v>
      </c>
      <c r="B25" s="51" t="s">
        <v>1029</v>
      </c>
      <c r="C25" s="10">
        <v>2.5999999999999999E-3</v>
      </c>
      <c r="D25">
        <v>13</v>
      </c>
      <c r="E25">
        <v>4</v>
      </c>
      <c r="F25">
        <v>3</v>
      </c>
      <c r="G25">
        <v>6</v>
      </c>
      <c r="H25" s="12">
        <v>7.0000000000000007E-2</v>
      </c>
      <c r="I25" s="34" t="str">
        <f t="shared" si="0"/>
        <v>▶</v>
      </c>
    </row>
    <row r="26" spans="1:9">
      <c r="A26" t="s">
        <v>1030</v>
      </c>
      <c r="B26" s="51" t="s">
        <v>1031</v>
      </c>
      <c r="C26" s="10">
        <v>2.3E-3</v>
      </c>
      <c r="D26">
        <v>1</v>
      </c>
      <c r="E26">
        <v>1</v>
      </c>
      <c r="F26">
        <v>0</v>
      </c>
      <c r="G26">
        <v>0</v>
      </c>
      <c r="H26" s="12">
        <v>0.06</v>
      </c>
      <c r="I26" s="34" t="str">
        <f t="shared" si="0"/>
        <v>▶</v>
      </c>
    </row>
    <row r="27" spans="1:9">
      <c r="A27" t="s">
        <v>1032</v>
      </c>
      <c r="B27" s="51" t="s">
        <v>1033</v>
      </c>
      <c r="C27" s="10">
        <v>2.3E-3</v>
      </c>
      <c r="D27">
        <v>20</v>
      </c>
      <c r="E27">
        <v>6</v>
      </c>
      <c r="F27">
        <v>2</v>
      </c>
      <c r="G27">
        <v>12</v>
      </c>
      <c r="H27" s="12">
        <v>0.06</v>
      </c>
      <c r="I27" s="34" t="str">
        <f t="shared" si="0"/>
        <v>▶</v>
      </c>
    </row>
    <row r="28" spans="1:9">
      <c r="A28" t="s">
        <v>1034</v>
      </c>
      <c r="B28" s="51" t="s">
        <v>1035</v>
      </c>
      <c r="C28" s="10">
        <v>2E-3</v>
      </c>
      <c r="D28">
        <v>3</v>
      </c>
      <c r="E28">
        <v>2</v>
      </c>
      <c r="F28">
        <v>1</v>
      </c>
      <c r="G28">
        <v>0</v>
      </c>
      <c r="H28" s="12">
        <v>0.05</v>
      </c>
      <c r="I28" s="34" t="str">
        <f t="shared" si="0"/>
        <v>▶</v>
      </c>
    </row>
    <row r="29" spans="1:9">
      <c r="A29" t="s">
        <v>1036</v>
      </c>
      <c r="B29" s="51" t="s">
        <v>1037</v>
      </c>
      <c r="C29" s="10">
        <v>2E-3</v>
      </c>
      <c r="D29">
        <v>15</v>
      </c>
      <c r="E29">
        <v>8</v>
      </c>
      <c r="F29">
        <v>2</v>
      </c>
      <c r="G29">
        <v>5</v>
      </c>
      <c r="H29" s="12">
        <v>0.05</v>
      </c>
      <c r="I29" s="34" t="str">
        <f t="shared" si="0"/>
        <v>▶</v>
      </c>
    </row>
    <row r="30" spans="1:9">
      <c r="A30" t="s">
        <v>1038</v>
      </c>
      <c r="B30" s="51" t="s">
        <v>1039</v>
      </c>
      <c r="C30" s="10">
        <v>1.9E-3</v>
      </c>
      <c r="D30">
        <v>11</v>
      </c>
      <c r="E30">
        <v>9</v>
      </c>
      <c r="F30">
        <v>0</v>
      </c>
      <c r="G30">
        <v>2</v>
      </c>
      <c r="H30" s="12">
        <v>0.05</v>
      </c>
      <c r="I30" s="34" t="str">
        <f t="shared" si="0"/>
        <v>▶</v>
      </c>
    </row>
    <row r="31" spans="1:9">
      <c r="A31" t="s">
        <v>1040</v>
      </c>
      <c r="B31" s="51" t="s">
        <v>1041</v>
      </c>
      <c r="C31" s="10">
        <v>1.6000000000000001E-3</v>
      </c>
      <c r="D31">
        <v>17</v>
      </c>
      <c r="E31">
        <v>2</v>
      </c>
      <c r="F31">
        <v>1</v>
      </c>
      <c r="G31">
        <v>14</v>
      </c>
      <c r="H31" s="12">
        <v>0.04</v>
      </c>
      <c r="I31" s="34" t="str">
        <f t="shared" si="0"/>
        <v>▶</v>
      </c>
    </row>
    <row r="32" spans="1:9">
      <c r="A32" t="s">
        <v>1042</v>
      </c>
      <c r="B32" s="51" t="s">
        <v>1043</v>
      </c>
      <c r="C32" s="10">
        <v>1.5E-3</v>
      </c>
      <c r="D32">
        <v>41</v>
      </c>
      <c r="E32">
        <v>13</v>
      </c>
      <c r="F32">
        <v>5</v>
      </c>
      <c r="G32">
        <v>23</v>
      </c>
      <c r="H32" s="12">
        <v>0.04</v>
      </c>
      <c r="I32" s="34" t="str">
        <f t="shared" si="0"/>
        <v>▶</v>
      </c>
    </row>
    <row r="33" spans="1:9">
      <c r="A33" t="s">
        <v>1044</v>
      </c>
      <c r="B33" s="51" t="s">
        <v>1045</v>
      </c>
      <c r="C33" s="10">
        <v>1.4E-3</v>
      </c>
      <c r="D33">
        <v>1350</v>
      </c>
      <c r="E33">
        <v>682</v>
      </c>
      <c r="F33">
        <v>150</v>
      </c>
      <c r="G33">
        <v>518</v>
      </c>
      <c r="H33" s="12">
        <v>0.03</v>
      </c>
      <c r="I33" s="34" t="str">
        <f t="shared" si="0"/>
        <v>▶</v>
      </c>
    </row>
    <row r="34" spans="1:9">
      <c r="A34" t="s">
        <v>1046</v>
      </c>
      <c r="B34" s="51" t="s">
        <v>1047</v>
      </c>
      <c r="C34" s="10">
        <v>5.9999999999999995E-4</v>
      </c>
      <c r="D34">
        <v>31</v>
      </c>
      <c r="E34">
        <v>7</v>
      </c>
      <c r="F34">
        <v>4</v>
      </c>
      <c r="G34">
        <v>20</v>
      </c>
      <c r="H34" s="12">
        <v>0.01</v>
      </c>
      <c r="I34" s="34" t="str">
        <f t="shared" si="0"/>
        <v>▶</v>
      </c>
    </row>
    <row r="35" spans="1:9">
      <c r="A35" t="s">
        <v>1048</v>
      </c>
      <c r="B35" s="51" t="s">
        <v>1049</v>
      </c>
      <c r="C35" s="10">
        <v>1E-4</v>
      </c>
      <c r="D35">
        <v>13</v>
      </c>
      <c r="E35">
        <v>3</v>
      </c>
      <c r="F35">
        <v>1</v>
      </c>
      <c r="G35">
        <v>9</v>
      </c>
      <c r="H35" s="12">
        <v>0</v>
      </c>
      <c r="I35" s="34" t="str">
        <f t="shared" si="0"/>
        <v>▶</v>
      </c>
    </row>
    <row r="36" spans="1:9">
      <c r="A36" t="s">
        <v>1050</v>
      </c>
      <c r="B36" s="51" t="s">
        <v>1051</v>
      </c>
      <c r="C36" s="10">
        <v>-1E-4</v>
      </c>
      <c r="D36">
        <v>36</v>
      </c>
      <c r="E36">
        <v>13</v>
      </c>
      <c r="F36">
        <v>5</v>
      </c>
      <c r="G36">
        <v>18</v>
      </c>
      <c r="H36" s="12">
        <v>0</v>
      </c>
      <c r="I36" s="34" t="str">
        <f t="shared" si="0"/>
        <v>▶</v>
      </c>
    </row>
    <row r="37" spans="1:9">
      <c r="A37" t="s">
        <v>1052</v>
      </c>
      <c r="B37" s="51" t="s">
        <v>1053</v>
      </c>
      <c r="C37" s="10">
        <v>-2.0000000000000001E-4</v>
      </c>
      <c r="D37">
        <v>19</v>
      </c>
      <c r="E37">
        <v>7</v>
      </c>
      <c r="F37">
        <v>3</v>
      </c>
      <c r="G37">
        <v>9</v>
      </c>
      <c r="H37" s="12">
        <v>0</v>
      </c>
      <c r="I37" s="34" t="str">
        <f t="shared" si="0"/>
        <v>▶</v>
      </c>
    </row>
    <row r="38" spans="1:9">
      <c r="A38" t="s">
        <v>1054</v>
      </c>
      <c r="B38" s="51" t="s">
        <v>1055</v>
      </c>
      <c r="C38" s="10">
        <v>-8.0000000000000004E-4</v>
      </c>
      <c r="D38">
        <v>64</v>
      </c>
      <c r="E38">
        <v>23</v>
      </c>
      <c r="F38">
        <v>7</v>
      </c>
      <c r="G38">
        <v>34</v>
      </c>
      <c r="H38" s="12">
        <v>0.02</v>
      </c>
      <c r="I38" s="34" t="str">
        <f t="shared" si="0"/>
        <v>▶</v>
      </c>
    </row>
    <row r="39" spans="1:9">
      <c r="A39" t="s">
        <v>1056</v>
      </c>
      <c r="B39" s="51" t="s">
        <v>1057</v>
      </c>
      <c r="C39" s="10">
        <v>-8.9999999999999998E-4</v>
      </c>
      <c r="D39">
        <v>4</v>
      </c>
      <c r="E39">
        <v>2</v>
      </c>
      <c r="F39">
        <v>0</v>
      </c>
      <c r="G39">
        <v>2</v>
      </c>
      <c r="H39" s="12">
        <v>0.02</v>
      </c>
      <c r="I39" s="34" t="str">
        <f t="shared" si="0"/>
        <v>▶</v>
      </c>
    </row>
    <row r="40" spans="1:9">
      <c r="A40" t="s">
        <v>1058</v>
      </c>
      <c r="B40" s="51" t="s">
        <v>1059</v>
      </c>
      <c r="C40" s="10">
        <v>-8.9999999999999998E-4</v>
      </c>
      <c r="D40">
        <v>1</v>
      </c>
      <c r="E40">
        <v>0</v>
      </c>
      <c r="F40">
        <v>0</v>
      </c>
      <c r="G40">
        <v>1</v>
      </c>
      <c r="H40" s="12">
        <v>0.02</v>
      </c>
      <c r="I40" s="34" t="str">
        <f t="shared" si="0"/>
        <v>▶</v>
      </c>
    </row>
    <row r="41" spans="1:9">
      <c r="A41" t="s">
        <v>1060</v>
      </c>
      <c r="B41" s="51" t="s">
        <v>1061</v>
      </c>
      <c r="C41" s="10">
        <v>-8.9999999999999998E-4</v>
      </c>
      <c r="D41">
        <v>11</v>
      </c>
      <c r="E41">
        <v>5</v>
      </c>
      <c r="F41">
        <v>0</v>
      </c>
      <c r="G41">
        <v>6</v>
      </c>
      <c r="H41" s="12">
        <v>0.02</v>
      </c>
      <c r="I41" s="34" t="str">
        <f t="shared" si="0"/>
        <v>▶</v>
      </c>
    </row>
    <row r="42" spans="1:9">
      <c r="A42" t="s">
        <v>1062</v>
      </c>
      <c r="B42" s="51" t="s">
        <v>1063</v>
      </c>
      <c r="C42" s="10">
        <v>-1.1000000000000001E-3</v>
      </c>
      <c r="D42">
        <v>16</v>
      </c>
      <c r="E42">
        <v>7</v>
      </c>
      <c r="F42">
        <v>2</v>
      </c>
      <c r="G42">
        <v>7</v>
      </c>
      <c r="H42" s="12">
        <v>0.03</v>
      </c>
      <c r="I42" s="34" t="str">
        <f t="shared" si="0"/>
        <v>▶</v>
      </c>
    </row>
    <row r="43" spans="1:9">
      <c r="A43" t="s">
        <v>1064</v>
      </c>
      <c r="B43" s="51" t="s">
        <v>1065</v>
      </c>
      <c r="C43" s="10">
        <v>-1.1999999999999999E-3</v>
      </c>
      <c r="D43">
        <v>11</v>
      </c>
      <c r="E43">
        <v>6</v>
      </c>
      <c r="F43">
        <v>2</v>
      </c>
      <c r="G43">
        <v>3</v>
      </c>
      <c r="H43" s="12">
        <v>0.03</v>
      </c>
      <c r="I43" s="34" t="str">
        <f t="shared" si="0"/>
        <v>▶</v>
      </c>
    </row>
    <row r="44" spans="1:9">
      <c r="A44" t="s">
        <v>1066</v>
      </c>
      <c r="B44" s="51" t="s">
        <v>1067</v>
      </c>
      <c r="C44" s="10">
        <v>-1.5E-3</v>
      </c>
      <c r="D44">
        <v>12</v>
      </c>
      <c r="E44">
        <v>2</v>
      </c>
      <c r="F44">
        <v>3</v>
      </c>
      <c r="G44">
        <v>7</v>
      </c>
      <c r="H44" s="12">
        <v>0.04</v>
      </c>
      <c r="I44" s="34" t="str">
        <f t="shared" si="0"/>
        <v>▶</v>
      </c>
    </row>
    <row r="45" spans="1:9">
      <c r="A45" t="s">
        <v>1068</v>
      </c>
      <c r="B45" s="51" t="s">
        <v>1069</v>
      </c>
      <c r="C45" s="10">
        <v>-2E-3</v>
      </c>
      <c r="D45">
        <v>24</v>
      </c>
      <c r="E45">
        <v>9</v>
      </c>
      <c r="F45">
        <v>1</v>
      </c>
      <c r="G45">
        <v>14</v>
      </c>
      <c r="H45" s="12">
        <v>0.05</v>
      </c>
      <c r="I45" s="34" t="str">
        <f t="shared" si="0"/>
        <v>▶</v>
      </c>
    </row>
    <row r="46" spans="1:9">
      <c r="A46" t="s">
        <v>1070</v>
      </c>
      <c r="B46" s="51" t="s">
        <v>1071</v>
      </c>
      <c r="C46" s="10">
        <v>-2.0999999999999999E-3</v>
      </c>
      <c r="D46">
        <v>19</v>
      </c>
      <c r="E46">
        <v>3</v>
      </c>
      <c r="F46">
        <v>2</v>
      </c>
      <c r="G46">
        <v>14</v>
      </c>
      <c r="H46" s="12">
        <v>0.05</v>
      </c>
      <c r="I46" s="34" t="str">
        <f t="shared" si="0"/>
        <v>▶</v>
      </c>
    </row>
    <row r="47" spans="1:9">
      <c r="A47" t="s">
        <v>1072</v>
      </c>
      <c r="B47" s="51" t="s">
        <v>1073</v>
      </c>
      <c r="C47" s="10">
        <v>-2.3999999999999998E-3</v>
      </c>
      <c r="D47">
        <v>16</v>
      </c>
      <c r="E47">
        <v>7</v>
      </c>
      <c r="F47">
        <v>1</v>
      </c>
      <c r="G47">
        <v>8</v>
      </c>
      <c r="H47" s="12">
        <v>0.06</v>
      </c>
      <c r="I47" s="34" t="str">
        <f t="shared" si="0"/>
        <v>▶</v>
      </c>
    </row>
    <row r="48" spans="1:9">
      <c r="A48" t="s">
        <v>1074</v>
      </c>
      <c r="B48" s="51" t="s">
        <v>1075</v>
      </c>
      <c r="C48" s="10">
        <v>-2.3999999999999998E-3</v>
      </c>
      <c r="D48">
        <v>10</v>
      </c>
      <c r="E48">
        <v>4</v>
      </c>
      <c r="F48">
        <v>1</v>
      </c>
      <c r="G48">
        <v>5</v>
      </c>
      <c r="H48" s="12">
        <v>0.06</v>
      </c>
      <c r="I48" s="34" t="str">
        <f t="shared" si="0"/>
        <v>▶</v>
      </c>
    </row>
    <row r="49" spans="1:9">
      <c r="A49" t="s">
        <v>1076</v>
      </c>
      <c r="B49" s="51" t="s">
        <v>1077</v>
      </c>
      <c r="C49" s="10">
        <v>-2.7000000000000001E-3</v>
      </c>
      <c r="D49">
        <v>6</v>
      </c>
      <c r="E49">
        <v>1</v>
      </c>
      <c r="F49">
        <v>2</v>
      </c>
      <c r="G49">
        <v>3</v>
      </c>
      <c r="H49" s="12">
        <v>7.0000000000000007E-2</v>
      </c>
      <c r="I49" s="34" t="str">
        <f t="shared" si="0"/>
        <v>▶</v>
      </c>
    </row>
    <row r="50" spans="1:9">
      <c r="A50" t="s">
        <v>1078</v>
      </c>
      <c r="B50" s="51" t="s">
        <v>1079</v>
      </c>
      <c r="C50" s="10">
        <v>-3.3E-3</v>
      </c>
      <c r="D50">
        <v>80</v>
      </c>
      <c r="E50">
        <v>27</v>
      </c>
      <c r="F50">
        <v>7</v>
      </c>
      <c r="G50">
        <v>46</v>
      </c>
      <c r="H50" s="12">
        <v>0.09</v>
      </c>
      <c r="I50" s="34" t="str">
        <f t="shared" si="0"/>
        <v>▶</v>
      </c>
    </row>
    <row r="51" spans="1:9">
      <c r="A51" t="s">
        <v>1080</v>
      </c>
      <c r="B51" s="51" t="s">
        <v>1081</v>
      </c>
      <c r="C51" s="10">
        <v>-3.5999999999999999E-3</v>
      </c>
      <c r="D51">
        <v>57</v>
      </c>
      <c r="E51">
        <v>26</v>
      </c>
      <c r="F51">
        <v>2</v>
      </c>
      <c r="G51">
        <v>29</v>
      </c>
      <c r="H51" s="12">
        <v>0.09</v>
      </c>
      <c r="I51" s="34" t="str">
        <f t="shared" si="0"/>
        <v>▶</v>
      </c>
    </row>
    <row r="52" spans="1:9">
      <c r="A52" t="s">
        <v>1082</v>
      </c>
      <c r="B52" s="51" t="s">
        <v>1083</v>
      </c>
      <c r="C52" s="10">
        <v>-4.3E-3</v>
      </c>
      <c r="D52">
        <v>183</v>
      </c>
      <c r="E52">
        <v>71</v>
      </c>
      <c r="F52">
        <v>18</v>
      </c>
      <c r="G52">
        <v>94</v>
      </c>
      <c r="H52" s="12">
        <v>0.11</v>
      </c>
      <c r="I52" s="34" t="str">
        <f t="shared" si="0"/>
        <v>▶</v>
      </c>
    </row>
    <row r="53" spans="1:9">
      <c r="A53" t="s">
        <v>1084</v>
      </c>
      <c r="B53" s="51" t="s">
        <v>1085</v>
      </c>
      <c r="C53" s="10">
        <v>-4.7000000000000002E-3</v>
      </c>
      <c r="D53">
        <v>84</v>
      </c>
      <c r="E53">
        <v>31</v>
      </c>
      <c r="F53">
        <v>8</v>
      </c>
      <c r="G53">
        <v>45</v>
      </c>
      <c r="H53" s="12">
        <v>0.12</v>
      </c>
      <c r="I53" s="34" t="str">
        <f t="shared" si="0"/>
        <v>▶</v>
      </c>
    </row>
    <row r="54" spans="1:9">
      <c r="A54" t="s">
        <v>1086</v>
      </c>
      <c r="B54" s="51" t="s">
        <v>1087</v>
      </c>
      <c r="C54" s="10">
        <v>-4.8999999999999998E-3</v>
      </c>
      <c r="D54">
        <v>23</v>
      </c>
      <c r="E54">
        <v>9</v>
      </c>
      <c r="F54">
        <v>2</v>
      </c>
      <c r="G54">
        <v>12</v>
      </c>
      <c r="H54" s="12">
        <v>0.13</v>
      </c>
      <c r="I54" s="34" t="str">
        <f t="shared" si="0"/>
        <v>▶</v>
      </c>
    </row>
    <row r="55" spans="1:9">
      <c r="A55" t="s">
        <v>1088</v>
      </c>
      <c r="B55" s="51" t="s">
        <v>1089</v>
      </c>
      <c r="C55" s="10">
        <v>-4.8999999999999998E-3</v>
      </c>
      <c r="D55">
        <v>25</v>
      </c>
      <c r="E55">
        <v>13</v>
      </c>
      <c r="F55">
        <v>1</v>
      </c>
      <c r="G55">
        <v>11</v>
      </c>
      <c r="H55" s="12">
        <v>0.13</v>
      </c>
      <c r="I55" s="34" t="str">
        <f t="shared" si="0"/>
        <v>▶</v>
      </c>
    </row>
    <row r="56" spans="1:9">
      <c r="A56" t="s">
        <v>1090</v>
      </c>
      <c r="B56" s="51" t="s">
        <v>1091</v>
      </c>
      <c r="C56" s="10">
        <v>-4.8999999999999998E-3</v>
      </c>
      <c r="D56">
        <v>153</v>
      </c>
      <c r="E56">
        <v>56</v>
      </c>
      <c r="F56">
        <v>14</v>
      </c>
      <c r="G56">
        <v>83</v>
      </c>
      <c r="H56" s="12">
        <v>0.13</v>
      </c>
      <c r="I56" s="34" t="str">
        <f t="shared" si="0"/>
        <v>▶</v>
      </c>
    </row>
    <row r="57" spans="1:9">
      <c r="A57" t="s">
        <v>1092</v>
      </c>
      <c r="B57" s="51" t="s">
        <v>1093</v>
      </c>
      <c r="C57" s="10">
        <v>-5.0000000000000001E-3</v>
      </c>
      <c r="D57">
        <v>52</v>
      </c>
      <c r="E57">
        <v>20</v>
      </c>
      <c r="F57">
        <v>4</v>
      </c>
      <c r="G57">
        <v>28</v>
      </c>
      <c r="H57" s="12">
        <v>0.13</v>
      </c>
      <c r="I57" s="34" t="str">
        <f t="shared" si="0"/>
        <v>▶</v>
      </c>
    </row>
    <row r="58" spans="1:9">
      <c r="A58" t="s">
        <v>1094</v>
      </c>
      <c r="B58" s="51" t="s">
        <v>1095</v>
      </c>
      <c r="C58" s="10">
        <v>-5.3E-3</v>
      </c>
      <c r="D58">
        <v>52</v>
      </c>
      <c r="E58">
        <v>17</v>
      </c>
      <c r="F58">
        <v>4</v>
      </c>
      <c r="G58">
        <v>31</v>
      </c>
      <c r="H58" s="12">
        <v>0.14000000000000001</v>
      </c>
      <c r="I58" s="34" t="str">
        <f t="shared" si="0"/>
        <v>▶</v>
      </c>
    </row>
    <row r="59" spans="1:9">
      <c r="A59" t="s">
        <v>1096</v>
      </c>
      <c r="B59" s="51" t="s">
        <v>1097</v>
      </c>
      <c r="C59" s="10">
        <v>-5.4000000000000003E-3</v>
      </c>
      <c r="D59">
        <v>38</v>
      </c>
      <c r="E59">
        <v>20</v>
      </c>
      <c r="F59">
        <v>5</v>
      </c>
      <c r="G59">
        <v>13</v>
      </c>
      <c r="H59" s="12">
        <v>0.14000000000000001</v>
      </c>
      <c r="I59" s="34" t="str">
        <f t="shared" si="0"/>
        <v>▶</v>
      </c>
    </row>
    <row r="60" spans="1:9">
      <c r="A60" t="s">
        <v>1098</v>
      </c>
      <c r="B60" s="51" t="s">
        <v>1099</v>
      </c>
      <c r="C60" s="10">
        <v>-5.7000000000000002E-3</v>
      </c>
      <c r="D60">
        <v>1</v>
      </c>
      <c r="E60">
        <v>0</v>
      </c>
      <c r="F60">
        <v>0</v>
      </c>
      <c r="G60">
        <v>1</v>
      </c>
      <c r="H60" s="12">
        <v>0.15</v>
      </c>
      <c r="I60" s="34" t="str">
        <f t="shared" si="0"/>
        <v>▶</v>
      </c>
    </row>
    <row r="61" spans="1:9">
      <c r="A61" t="s">
        <v>1100</v>
      </c>
      <c r="B61" s="51" t="s">
        <v>1101</v>
      </c>
      <c r="C61" s="10">
        <v>-6.0000000000000001E-3</v>
      </c>
      <c r="D61">
        <v>5</v>
      </c>
      <c r="E61">
        <v>2</v>
      </c>
      <c r="F61">
        <v>0</v>
      </c>
      <c r="G61">
        <v>3</v>
      </c>
      <c r="H61" s="12">
        <v>0.16</v>
      </c>
      <c r="I61" s="34" t="str">
        <f t="shared" si="0"/>
        <v>▶</v>
      </c>
    </row>
    <row r="62" spans="1:9">
      <c r="A62" t="s">
        <v>1102</v>
      </c>
      <c r="B62" s="51" t="s">
        <v>1103</v>
      </c>
      <c r="C62" s="10">
        <v>-6.4000000000000003E-3</v>
      </c>
      <c r="D62">
        <v>16</v>
      </c>
      <c r="E62">
        <v>3</v>
      </c>
      <c r="F62">
        <v>1</v>
      </c>
      <c r="G62">
        <v>12</v>
      </c>
      <c r="H62" s="12">
        <v>0.17</v>
      </c>
      <c r="I62" s="34" t="str">
        <f t="shared" si="0"/>
        <v>▶</v>
      </c>
    </row>
    <row r="63" spans="1:9">
      <c r="A63" t="s">
        <v>1104</v>
      </c>
      <c r="B63" s="51" t="s">
        <v>1105</v>
      </c>
      <c r="C63" s="10">
        <v>-6.4999999999999997E-3</v>
      </c>
      <c r="D63">
        <v>108</v>
      </c>
      <c r="E63">
        <v>32</v>
      </c>
      <c r="F63">
        <v>11</v>
      </c>
      <c r="G63">
        <v>65</v>
      </c>
      <c r="H63" s="12">
        <v>0.17</v>
      </c>
      <c r="I63" s="34" t="str">
        <f t="shared" si="0"/>
        <v>▶</v>
      </c>
    </row>
    <row r="64" spans="1:9">
      <c r="A64" t="s">
        <v>1106</v>
      </c>
      <c r="B64" s="51" t="s">
        <v>1107</v>
      </c>
      <c r="C64" s="10">
        <v>-6.7000000000000002E-3</v>
      </c>
      <c r="D64">
        <v>8</v>
      </c>
      <c r="E64">
        <v>4</v>
      </c>
      <c r="F64">
        <v>0</v>
      </c>
      <c r="G64">
        <v>4</v>
      </c>
      <c r="H64" s="12">
        <v>0.18</v>
      </c>
      <c r="I64" s="34" t="str">
        <f t="shared" si="0"/>
        <v>▶</v>
      </c>
    </row>
    <row r="65" spans="1:9">
      <c r="A65" t="s">
        <v>1108</v>
      </c>
      <c r="B65" s="51" t="s">
        <v>1109</v>
      </c>
      <c r="C65" s="10">
        <v>-7.0000000000000001E-3</v>
      </c>
      <c r="D65">
        <v>28</v>
      </c>
      <c r="E65">
        <v>10</v>
      </c>
      <c r="F65">
        <v>5</v>
      </c>
      <c r="G65">
        <v>13</v>
      </c>
      <c r="H65" s="12">
        <v>0.19</v>
      </c>
      <c r="I65" s="34" t="str">
        <f t="shared" si="0"/>
        <v>▶</v>
      </c>
    </row>
    <row r="66" spans="1:9">
      <c r="A66" t="s">
        <v>1110</v>
      </c>
      <c r="B66" s="51" t="s">
        <v>1111</v>
      </c>
      <c r="C66" s="10">
        <v>-7.1999999999999998E-3</v>
      </c>
      <c r="D66">
        <v>121</v>
      </c>
      <c r="E66">
        <v>33</v>
      </c>
      <c r="F66">
        <v>30</v>
      </c>
      <c r="G66">
        <v>58</v>
      </c>
      <c r="H66" s="12">
        <v>0.19</v>
      </c>
      <c r="I66" s="34" t="str">
        <f t="shared" si="0"/>
        <v>▶</v>
      </c>
    </row>
    <row r="67" spans="1:9">
      <c r="A67" t="s">
        <v>1112</v>
      </c>
      <c r="B67" s="51" t="s">
        <v>1113</v>
      </c>
      <c r="C67" s="10">
        <v>-8.0000000000000002E-3</v>
      </c>
      <c r="D67">
        <v>14</v>
      </c>
      <c r="E67">
        <v>5</v>
      </c>
      <c r="F67">
        <v>4</v>
      </c>
      <c r="G67">
        <v>5</v>
      </c>
      <c r="H67" s="12">
        <v>0.21</v>
      </c>
      <c r="I67" s="34" t="str">
        <f t="shared" ref="I67:I130" si="1">IF(ISBLANK($B67),"",HYPERLINK($B67,"▶"))</f>
        <v>▶</v>
      </c>
    </row>
    <row r="68" spans="1:9">
      <c r="A68" t="s">
        <v>1114</v>
      </c>
      <c r="B68" s="51" t="s">
        <v>1115</v>
      </c>
      <c r="C68" s="10">
        <v>-8.3000000000000001E-3</v>
      </c>
      <c r="D68">
        <v>77</v>
      </c>
      <c r="E68">
        <v>27</v>
      </c>
      <c r="F68">
        <v>8</v>
      </c>
      <c r="G68">
        <v>42</v>
      </c>
      <c r="H68" s="12">
        <v>0.22</v>
      </c>
      <c r="I68" s="34" t="str">
        <f t="shared" si="1"/>
        <v>▶</v>
      </c>
    </row>
    <row r="69" spans="1:9">
      <c r="A69" t="s">
        <v>1116</v>
      </c>
      <c r="B69" s="51" t="s">
        <v>1117</v>
      </c>
      <c r="C69" s="10">
        <v>-9.4999999999999998E-3</v>
      </c>
      <c r="D69">
        <v>5</v>
      </c>
      <c r="E69">
        <v>2</v>
      </c>
      <c r="F69">
        <v>0</v>
      </c>
      <c r="G69">
        <v>3</v>
      </c>
      <c r="H69" s="12">
        <v>0.26</v>
      </c>
      <c r="I69" s="34" t="str">
        <f t="shared" si="1"/>
        <v>▶</v>
      </c>
    </row>
    <row r="70" spans="1:9">
      <c r="A70" t="s">
        <v>1118</v>
      </c>
      <c r="B70" s="51" t="s">
        <v>1119</v>
      </c>
      <c r="C70" s="10">
        <v>-1.01E-2</v>
      </c>
      <c r="D70">
        <v>5</v>
      </c>
      <c r="E70">
        <v>1</v>
      </c>
      <c r="F70">
        <v>0</v>
      </c>
      <c r="G70">
        <v>4</v>
      </c>
      <c r="H70" s="12">
        <v>0.27</v>
      </c>
      <c r="I70" s="34" t="str">
        <f t="shared" si="1"/>
        <v>▶</v>
      </c>
    </row>
    <row r="71" spans="1:9">
      <c r="A71" t="s">
        <v>1120</v>
      </c>
      <c r="B71" s="51" t="s">
        <v>1121</v>
      </c>
      <c r="C71" s="10">
        <v>-1.21E-2</v>
      </c>
      <c r="D71">
        <v>21</v>
      </c>
      <c r="E71">
        <v>5</v>
      </c>
      <c r="F71">
        <v>2</v>
      </c>
      <c r="G71">
        <v>14</v>
      </c>
      <c r="H71" s="12">
        <v>0.33</v>
      </c>
      <c r="I71" s="34" t="str">
        <f t="shared" si="1"/>
        <v>▶</v>
      </c>
    </row>
    <row r="72" spans="1:9">
      <c r="A72" t="s">
        <v>1122</v>
      </c>
      <c r="B72" s="51" t="s">
        <v>1123</v>
      </c>
      <c r="C72" s="10">
        <v>-1.21E-2</v>
      </c>
      <c r="D72">
        <v>101</v>
      </c>
      <c r="E72">
        <v>33</v>
      </c>
      <c r="F72">
        <v>10</v>
      </c>
      <c r="G72">
        <v>58</v>
      </c>
      <c r="H72" s="12">
        <v>0.33</v>
      </c>
      <c r="I72" s="34" t="str">
        <f t="shared" si="1"/>
        <v>▶</v>
      </c>
    </row>
    <row r="73" spans="1:9">
      <c r="A73" t="s">
        <v>1124</v>
      </c>
      <c r="B73" s="51" t="s">
        <v>1125</v>
      </c>
      <c r="C73" s="10">
        <v>-1.3100000000000001E-2</v>
      </c>
      <c r="D73">
        <v>1</v>
      </c>
      <c r="E73">
        <v>0</v>
      </c>
      <c r="F73">
        <v>0</v>
      </c>
      <c r="G73">
        <v>1</v>
      </c>
      <c r="H73" s="12">
        <v>0.35</v>
      </c>
      <c r="I73" s="34" t="str">
        <f t="shared" si="1"/>
        <v>▶</v>
      </c>
    </row>
    <row r="74" spans="1:9">
      <c r="A74" t="s">
        <v>1126</v>
      </c>
      <c r="B74" s="51" t="s">
        <v>1127</v>
      </c>
      <c r="C74" s="10">
        <v>-1.3299999999999999E-2</v>
      </c>
      <c r="D74">
        <v>1</v>
      </c>
      <c r="E74">
        <v>0</v>
      </c>
      <c r="F74">
        <v>0</v>
      </c>
      <c r="G74">
        <v>1</v>
      </c>
      <c r="H74" s="12">
        <v>0.36</v>
      </c>
      <c r="I74" s="34" t="str">
        <f t="shared" si="1"/>
        <v>▶</v>
      </c>
    </row>
    <row r="75" spans="1:9">
      <c r="A75" t="s">
        <v>1128</v>
      </c>
      <c r="B75" s="51" t="s">
        <v>1129</v>
      </c>
      <c r="C75" s="10">
        <v>-1.5100000000000001E-2</v>
      </c>
      <c r="D75">
        <v>4</v>
      </c>
      <c r="E75">
        <v>1</v>
      </c>
      <c r="F75">
        <v>1</v>
      </c>
      <c r="G75">
        <v>2</v>
      </c>
      <c r="H75" s="12">
        <v>0.41</v>
      </c>
      <c r="I75" s="34" t="str">
        <f t="shared" si="1"/>
        <v>▶</v>
      </c>
    </row>
    <row r="76" spans="1:9">
      <c r="A76" t="s">
        <v>1130</v>
      </c>
      <c r="B76" s="51" t="s">
        <v>1131</v>
      </c>
      <c r="C76" s="10">
        <v>-1.5299999999999999E-2</v>
      </c>
      <c r="D76">
        <v>121</v>
      </c>
      <c r="E76">
        <v>36</v>
      </c>
      <c r="F76">
        <v>9</v>
      </c>
      <c r="G76">
        <v>76</v>
      </c>
      <c r="H76" s="12">
        <v>0.41</v>
      </c>
      <c r="I76" s="34" t="str">
        <f t="shared" si="1"/>
        <v>▶</v>
      </c>
    </row>
    <row r="77" spans="1:9">
      <c r="A77" t="s">
        <v>1132</v>
      </c>
      <c r="B77" s="51" t="s">
        <v>1133</v>
      </c>
      <c r="C77" s="10">
        <v>-1.7999999999999999E-2</v>
      </c>
      <c r="D77">
        <v>72</v>
      </c>
      <c r="E77">
        <v>12</v>
      </c>
      <c r="F77">
        <v>9</v>
      </c>
      <c r="G77">
        <v>51</v>
      </c>
      <c r="H77" s="12">
        <v>0.49</v>
      </c>
      <c r="I77" s="34" t="str">
        <f t="shared" si="1"/>
        <v>▶</v>
      </c>
    </row>
    <row r="78" spans="1:9">
      <c r="A78" t="s">
        <v>1134</v>
      </c>
      <c r="B78" s="51" t="s">
        <v>1135</v>
      </c>
      <c r="C78" s="10">
        <v>-1.8700000000000001E-2</v>
      </c>
      <c r="D78">
        <v>7</v>
      </c>
      <c r="E78">
        <v>2</v>
      </c>
      <c r="F78">
        <v>0</v>
      </c>
      <c r="G78">
        <v>5</v>
      </c>
      <c r="H78" s="12">
        <v>0.51</v>
      </c>
      <c r="I78" s="34" t="str">
        <f t="shared" si="1"/>
        <v>▶</v>
      </c>
    </row>
    <row r="79" spans="1:9">
      <c r="A79" t="s">
        <v>1136</v>
      </c>
      <c r="B79" s="51" t="s">
        <v>1137</v>
      </c>
      <c r="C79" s="10">
        <v>-1.9400000000000001E-2</v>
      </c>
      <c r="D79">
        <v>57</v>
      </c>
      <c r="E79">
        <v>13</v>
      </c>
      <c r="F79">
        <v>7</v>
      </c>
      <c r="G79">
        <v>37</v>
      </c>
      <c r="H79" s="12">
        <v>0.53</v>
      </c>
      <c r="I79" s="34" t="str">
        <f t="shared" si="1"/>
        <v>▶</v>
      </c>
    </row>
    <row r="80" spans="1:9">
      <c r="A80" t="s">
        <v>1138</v>
      </c>
      <c r="B80" s="51" t="s">
        <v>1139</v>
      </c>
      <c r="C80" s="10">
        <v>-3.32E-2</v>
      </c>
      <c r="D80">
        <v>1</v>
      </c>
      <c r="E80">
        <v>0</v>
      </c>
      <c r="F80">
        <v>0</v>
      </c>
      <c r="G80">
        <v>1</v>
      </c>
      <c r="H80" s="12">
        <v>0.9</v>
      </c>
      <c r="I80" s="34" t="str">
        <f t="shared" si="1"/>
        <v>▶</v>
      </c>
    </row>
    <row r="81" spans="9:9">
      <c r="I81" s="34" t="str">
        <f t="shared" si="1"/>
        <v/>
      </c>
    </row>
    <row r="82" spans="9:9">
      <c r="I82" s="34" t="str">
        <f t="shared" si="1"/>
        <v/>
      </c>
    </row>
    <row r="83" spans="9:9">
      <c r="I83" s="34" t="str">
        <f t="shared" si="1"/>
        <v/>
      </c>
    </row>
    <row r="84" spans="9:9">
      <c r="I84" s="34" t="str">
        <f t="shared" si="1"/>
        <v/>
      </c>
    </row>
    <row r="85" spans="9:9">
      <c r="I85" s="34" t="str">
        <f t="shared" si="1"/>
        <v/>
      </c>
    </row>
    <row r="86" spans="9:9">
      <c r="I86" s="34" t="str">
        <f t="shared" si="1"/>
        <v/>
      </c>
    </row>
    <row r="87" spans="9:9">
      <c r="I87" s="34" t="str">
        <f t="shared" si="1"/>
        <v/>
      </c>
    </row>
    <row r="88" spans="9:9">
      <c r="I88" s="34" t="str">
        <f t="shared" si="1"/>
        <v/>
      </c>
    </row>
    <row r="89" spans="9:9">
      <c r="I89" s="34" t="str">
        <f t="shared" si="1"/>
        <v/>
      </c>
    </row>
    <row r="90" spans="9:9">
      <c r="I90" s="34" t="str">
        <f t="shared" si="1"/>
        <v/>
      </c>
    </row>
    <row r="91" spans="9:9">
      <c r="I91" s="34" t="str">
        <f t="shared" si="1"/>
        <v/>
      </c>
    </row>
    <row r="92" spans="9:9">
      <c r="I92" s="34" t="str">
        <f t="shared" si="1"/>
        <v/>
      </c>
    </row>
    <row r="93" spans="9:9">
      <c r="I93" s="34" t="str">
        <f t="shared" si="1"/>
        <v/>
      </c>
    </row>
    <row r="94" spans="9:9">
      <c r="I94" s="34" t="str">
        <f t="shared" si="1"/>
        <v/>
      </c>
    </row>
    <row r="95" spans="9:9">
      <c r="I95" s="34" t="str">
        <f t="shared" si="1"/>
        <v/>
      </c>
    </row>
    <row r="96" spans="9:9">
      <c r="I96" s="34" t="str">
        <f t="shared" si="1"/>
        <v/>
      </c>
    </row>
    <row r="97" spans="9:9">
      <c r="I97" s="34" t="str">
        <f t="shared" si="1"/>
        <v/>
      </c>
    </row>
    <row r="98" spans="9:9">
      <c r="I98" s="34" t="str">
        <f t="shared" si="1"/>
        <v/>
      </c>
    </row>
    <row r="99" spans="9:9">
      <c r="I99" s="34" t="str">
        <f t="shared" si="1"/>
        <v/>
      </c>
    </row>
    <row r="100" spans="9:9">
      <c r="I100" s="34" t="str">
        <f t="shared" si="1"/>
        <v/>
      </c>
    </row>
    <row r="101" spans="9:9">
      <c r="I101" s="34" t="str">
        <f t="shared" si="1"/>
        <v/>
      </c>
    </row>
    <row r="102" spans="9:9">
      <c r="I102" s="34" t="str">
        <f t="shared" si="1"/>
        <v/>
      </c>
    </row>
    <row r="103" spans="9:9">
      <c r="I103" s="34" t="str">
        <f t="shared" si="1"/>
        <v/>
      </c>
    </row>
    <row r="104" spans="9:9">
      <c r="I104" s="34" t="str">
        <f t="shared" si="1"/>
        <v/>
      </c>
    </row>
    <row r="105" spans="9:9">
      <c r="I105" s="34" t="str">
        <f t="shared" si="1"/>
        <v/>
      </c>
    </row>
    <row r="106" spans="9:9">
      <c r="I106" s="34" t="str">
        <f t="shared" si="1"/>
        <v/>
      </c>
    </row>
    <row r="107" spans="9:9">
      <c r="I107" s="34" t="str">
        <f t="shared" si="1"/>
        <v/>
      </c>
    </row>
    <row r="108" spans="9:9">
      <c r="I108" s="34" t="str">
        <f t="shared" si="1"/>
        <v/>
      </c>
    </row>
    <row r="109" spans="9:9">
      <c r="I109" s="34" t="str">
        <f t="shared" si="1"/>
        <v/>
      </c>
    </row>
    <row r="110" spans="9:9">
      <c r="I110" s="34" t="str">
        <f t="shared" si="1"/>
        <v/>
      </c>
    </row>
    <row r="111" spans="9:9">
      <c r="I111" s="34" t="str">
        <f t="shared" si="1"/>
        <v/>
      </c>
    </row>
    <row r="112" spans="9:9">
      <c r="I112" s="34" t="str">
        <f t="shared" si="1"/>
        <v/>
      </c>
    </row>
    <row r="113" spans="9:9">
      <c r="I113" s="34" t="str">
        <f t="shared" si="1"/>
        <v/>
      </c>
    </row>
    <row r="114" spans="9:9">
      <c r="I114" s="34" t="str">
        <f t="shared" si="1"/>
        <v/>
      </c>
    </row>
    <row r="115" spans="9:9">
      <c r="I115" s="34" t="str">
        <f t="shared" si="1"/>
        <v/>
      </c>
    </row>
    <row r="116" spans="9:9">
      <c r="I116" s="34" t="str">
        <f t="shared" si="1"/>
        <v/>
      </c>
    </row>
    <row r="117" spans="9:9">
      <c r="I117" s="34" t="str">
        <f t="shared" si="1"/>
        <v/>
      </c>
    </row>
    <row r="118" spans="9:9">
      <c r="I118" s="34" t="str">
        <f t="shared" si="1"/>
        <v/>
      </c>
    </row>
    <row r="119" spans="9:9">
      <c r="I119" s="34" t="str">
        <f t="shared" si="1"/>
        <v/>
      </c>
    </row>
    <row r="120" spans="9:9">
      <c r="I120" s="34" t="str">
        <f t="shared" si="1"/>
        <v/>
      </c>
    </row>
    <row r="121" spans="9:9">
      <c r="I121" s="34" t="str">
        <f t="shared" si="1"/>
        <v/>
      </c>
    </row>
    <row r="122" spans="9:9">
      <c r="I122" s="34" t="str">
        <f t="shared" si="1"/>
        <v/>
      </c>
    </row>
    <row r="123" spans="9:9">
      <c r="I123" s="34" t="str">
        <f t="shared" si="1"/>
        <v/>
      </c>
    </row>
    <row r="124" spans="9:9">
      <c r="I124" s="34" t="str">
        <f t="shared" si="1"/>
        <v/>
      </c>
    </row>
    <row r="125" spans="9:9">
      <c r="I125" s="34" t="str">
        <f t="shared" si="1"/>
        <v/>
      </c>
    </row>
    <row r="126" spans="9:9">
      <c r="I126" s="34" t="str">
        <f t="shared" si="1"/>
        <v/>
      </c>
    </row>
    <row r="127" spans="9:9">
      <c r="I127" s="34" t="str">
        <f t="shared" si="1"/>
        <v/>
      </c>
    </row>
    <row r="128" spans="9:9">
      <c r="I128" s="34" t="str">
        <f t="shared" si="1"/>
        <v/>
      </c>
    </row>
    <row r="129" spans="9:9">
      <c r="I129" s="34" t="str">
        <f t="shared" si="1"/>
        <v/>
      </c>
    </row>
    <row r="130" spans="9:9">
      <c r="I130" s="34" t="str">
        <f t="shared" si="1"/>
        <v/>
      </c>
    </row>
    <row r="131" spans="9:9">
      <c r="I131" s="34" t="str">
        <f t="shared" ref="I131:I194" si="2">IF(ISBLANK($B131),"",HYPERLINK($B131,"▶"))</f>
        <v/>
      </c>
    </row>
    <row r="132" spans="9:9">
      <c r="I132" s="34" t="str">
        <f t="shared" si="2"/>
        <v/>
      </c>
    </row>
    <row r="133" spans="9:9">
      <c r="I133" s="34" t="str">
        <f t="shared" si="2"/>
        <v/>
      </c>
    </row>
    <row r="134" spans="9:9">
      <c r="I134" s="34" t="str">
        <f t="shared" si="2"/>
        <v/>
      </c>
    </row>
    <row r="135" spans="9:9">
      <c r="I135" s="34" t="str">
        <f t="shared" si="2"/>
        <v/>
      </c>
    </row>
    <row r="136" spans="9:9">
      <c r="I136" s="34" t="str">
        <f t="shared" si="2"/>
        <v/>
      </c>
    </row>
    <row r="137" spans="9:9">
      <c r="I137" s="34" t="str">
        <f t="shared" si="2"/>
        <v/>
      </c>
    </row>
    <row r="138" spans="9:9">
      <c r="I138" s="34" t="str">
        <f t="shared" si="2"/>
        <v/>
      </c>
    </row>
    <row r="139" spans="9:9">
      <c r="I139" s="34" t="str">
        <f t="shared" si="2"/>
        <v/>
      </c>
    </row>
    <row r="140" spans="9:9">
      <c r="I140" s="34" t="str">
        <f t="shared" si="2"/>
        <v/>
      </c>
    </row>
    <row r="141" spans="9:9">
      <c r="I141" s="34" t="str">
        <f t="shared" si="2"/>
        <v/>
      </c>
    </row>
    <row r="142" spans="9:9">
      <c r="I142" s="34" t="str">
        <f t="shared" si="2"/>
        <v/>
      </c>
    </row>
    <row r="143" spans="9:9">
      <c r="I143" s="34" t="str">
        <f t="shared" si="2"/>
        <v/>
      </c>
    </row>
    <row r="144" spans="9:9">
      <c r="I144" s="34" t="str">
        <f t="shared" si="2"/>
        <v/>
      </c>
    </row>
    <row r="145" spans="9:9">
      <c r="I145" s="34" t="str">
        <f t="shared" si="2"/>
        <v/>
      </c>
    </row>
    <row r="146" spans="9:9">
      <c r="I146" s="34" t="str">
        <f t="shared" si="2"/>
        <v/>
      </c>
    </row>
    <row r="147" spans="9:9">
      <c r="I147" s="34" t="str">
        <f t="shared" si="2"/>
        <v/>
      </c>
    </row>
    <row r="148" spans="9:9">
      <c r="I148" s="34" t="str">
        <f t="shared" si="2"/>
        <v/>
      </c>
    </row>
    <row r="149" spans="9:9">
      <c r="I149" s="34" t="str">
        <f t="shared" si="2"/>
        <v/>
      </c>
    </row>
    <row r="150" spans="9:9">
      <c r="I150" s="34" t="str">
        <f t="shared" si="2"/>
        <v/>
      </c>
    </row>
    <row r="151" spans="9:9">
      <c r="I151" s="34" t="str">
        <f t="shared" si="2"/>
        <v/>
      </c>
    </row>
    <row r="152" spans="9:9">
      <c r="I152" s="34" t="str">
        <f t="shared" si="2"/>
        <v/>
      </c>
    </row>
    <row r="153" spans="9:9">
      <c r="I153" s="34" t="str">
        <f t="shared" si="2"/>
        <v/>
      </c>
    </row>
    <row r="154" spans="9:9">
      <c r="I154" s="34" t="str">
        <f t="shared" si="2"/>
        <v/>
      </c>
    </row>
    <row r="155" spans="9:9">
      <c r="I155" s="34" t="str">
        <f t="shared" si="2"/>
        <v/>
      </c>
    </row>
    <row r="156" spans="9:9">
      <c r="I156" s="34" t="str">
        <f t="shared" si="2"/>
        <v/>
      </c>
    </row>
    <row r="157" spans="9:9">
      <c r="I157" s="34" t="str">
        <f t="shared" si="2"/>
        <v/>
      </c>
    </row>
    <row r="158" spans="9:9">
      <c r="I158" s="34" t="str">
        <f t="shared" si="2"/>
        <v/>
      </c>
    </row>
    <row r="159" spans="9:9">
      <c r="I159" s="34" t="str">
        <f t="shared" si="2"/>
        <v/>
      </c>
    </row>
    <row r="160" spans="9:9">
      <c r="I160" s="34" t="str">
        <f t="shared" si="2"/>
        <v/>
      </c>
    </row>
    <row r="161" spans="9:9">
      <c r="I161" s="34" t="str">
        <f t="shared" si="2"/>
        <v/>
      </c>
    </row>
    <row r="162" spans="9:9">
      <c r="I162" s="34" t="str">
        <f t="shared" si="2"/>
        <v/>
      </c>
    </row>
    <row r="163" spans="9:9">
      <c r="I163" s="34" t="str">
        <f t="shared" si="2"/>
        <v/>
      </c>
    </row>
    <row r="164" spans="9:9">
      <c r="I164" s="34" t="str">
        <f t="shared" si="2"/>
        <v/>
      </c>
    </row>
    <row r="165" spans="9:9">
      <c r="I165" s="34" t="str">
        <f t="shared" si="2"/>
        <v/>
      </c>
    </row>
    <row r="166" spans="9:9">
      <c r="I166" s="34" t="str">
        <f t="shared" si="2"/>
        <v/>
      </c>
    </row>
    <row r="167" spans="9:9">
      <c r="I167" s="34" t="str">
        <f t="shared" si="2"/>
        <v/>
      </c>
    </row>
    <row r="168" spans="9:9">
      <c r="I168" s="34" t="str">
        <f t="shared" si="2"/>
        <v/>
      </c>
    </row>
    <row r="169" spans="9:9">
      <c r="I169" s="34" t="str">
        <f t="shared" si="2"/>
        <v/>
      </c>
    </row>
    <row r="170" spans="9:9">
      <c r="I170" s="34" t="str">
        <f t="shared" si="2"/>
        <v/>
      </c>
    </row>
    <row r="171" spans="9:9">
      <c r="I171" s="34" t="str">
        <f t="shared" si="2"/>
        <v/>
      </c>
    </row>
    <row r="172" spans="9:9">
      <c r="I172" s="34" t="str">
        <f t="shared" si="2"/>
        <v/>
      </c>
    </row>
    <row r="173" spans="9:9">
      <c r="I173" s="34" t="str">
        <f t="shared" si="2"/>
        <v/>
      </c>
    </row>
    <row r="174" spans="9:9">
      <c r="I174" s="34" t="str">
        <f t="shared" si="2"/>
        <v/>
      </c>
    </row>
    <row r="175" spans="9:9">
      <c r="I175" s="34" t="str">
        <f t="shared" si="2"/>
        <v/>
      </c>
    </row>
    <row r="176" spans="9:9">
      <c r="I176" s="34" t="str">
        <f t="shared" si="2"/>
        <v/>
      </c>
    </row>
    <row r="177" spans="9:9">
      <c r="I177" s="34" t="str">
        <f t="shared" si="2"/>
        <v/>
      </c>
    </row>
    <row r="178" spans="9:9">
      <c r="I178" s="34" t="str">
        <f t="shared" si="2"/>
        <v/>
      </c>
    </row>
    <row r="179" spans="9:9">
      <c r="I179" s="34" t="str">
        <f t="shared" si="2"/>
        <v/>
      </c>
    </row>
    <row r="180" spans="9:9">
      <c r="I180" s="34" t="str">
        <f t="shared" si="2"/>
        <v/>
      </c>
    </row>
    <row r="181" spans="9:9">
      <c r="I181" s="34" t="str">
        <f t="shared" si="2"/>
        <v/>
      </c>
    </row>
    <row r="182" spans="9:9">
      <c r="I182" s="34" t="str">
        <f t="shared" si="2"/>
        <v/>
      </c>
    </row>
    <row r="183" spans="9:9">
      <c r="I183" s="34" t="str">
        <f t="shared" si="2"/>
        <v/>
      </c>
    </row>
    <row r="184" spans="9:9">
      <c r="I184" s="34" t="str">
        <f t="shared" si="2"/>
        <v/>
      </c>
    </row>
    <row r="185" spans="9:9">
      <c r="I185" s="34" t="str">
        <f t="shared" si="2"/>
        <v/>
      </c>
    </row>
    <row r="186" spans="9:9">
      <c r="I186" s="34" t="str">
        <f t="shared" si="2"/>
        <v/>
      </c>
    </row>
    <row r="187" spans="9:9">
      <c r="I187" s="34" t="str">
        <f t="shared" si="2"/>
        <v/>
      </c>
    </row>
    <row r="188" spans="9:9">
      <c r="I188" s="34" t="str">
        <f t="shared" si="2"/>
        <v/>
      </c>
    </row>
    <row r="189" spans="9:9">
      <c r="I189" s="34" t="str">
        <f t="shared" si="2"/>
        <v/>
      </c>
    </row>
    <row r="190" spans="9:9">
      <c r="I190" s="34" t="str">
        <f t="shared" si="2"/>
        <v/>
      </c>
    </row>
    <row r="191" spans="9:9">
      <c r="I191" s="34" t="str">
        <f t="shared" si="2"/>
        <v/>
      </c>
    </row>
    <row r="192" spans="9:9">
      <c r="I192" s="34" t="str">
        <f t="shared" si="2"/>
        <v/>
      </c>
    </row>
    <row r="193" spans="9:9">
      <c r="I193" s="34" t="str">
        <f t="shared" si="2"/>
        <v/>
      </c>
    </row>
    <row r="194" spans="9:9">
      <c r="I194" s="34" t="str">
        <f t="shared" si="2"/>
        <v/>
      </c>
    </row>
    <row r="195" spans="9:9">
      <c r="I195" s="34" t="str">
        <f t="shared" ref="I195:I200" si="3">IF(ISBLANK($B195),"",HYPERLINK($B195,"▶"))</f>
        <v/>
      </c>
    </row>
    <row r="196" spans="9:9">
      <c r="I196" s="34" t="str">
        <f t="shared" si="3"/>
        <v/>
      </c>
    </row>
    <row r="197" spans="9:9">
      <c r="I197" s="34" t="str">
        <f t="shared" si="3"/>
        <v/>
      </c>
    </row>
    <row r="198" spans="9:9">
      <c r="I198" s="34" t="str">
        <f t="shared" si="3"/>
        <v/>
      </c>
    </row>
    <row r="199" spans="9:9">
      <c r="I199" s="34" t="str">
        <f t="shared" si="3"/>
        <v/>
      </c>
    </row>
    <row r="200" spans="9:9">
      <c r="I200" s="34" t="str">
        <f t="shared" si="3"/>
        <v/>
      </c>
    </row>
  </sheetData>
  <phoneticPr fontId="1" type="noConversion"/>
  <conditionalFormatting sqref="C2:C20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6.5"/>
  <cols>
    <col min="1" max="1" width="41.5" style="45" customWidth="1"/>
    <col min="2" max="2" width="0.875" style="52" customWidth="1"/>
    <col min="3" max="3" width="67.25" style="45" customWidth="1"/>
    <col min="4" max="4" width="17.25" style="44" customWidth="1"/>
    <col min="5" max="5" width="17.25" customWidth="1"/>
    <col min="6" max="6" width="9" style="33"/>
  </cols>
  <sheetData>
    <row r="1" spans="1:6" s="42" customFormat="1" ht="17.25" thickBot="1">
      <c r="A1" s="43" t="s">
        <v>28</v>
      </c>
      <c r="B1" s="50" t="s">
        <v>5</v>
      </c>
      <c r="C1" s="43" t="s">
        <v>42</v>
      </c>
      <c r="D1" s="43" t="s">
        <v>43</v>
      </c>
      <c r="E1" s="41" t="s">
        <v>44</v>
      </c>
      <c r="F1" s="41" t="s">
        <v>41</v>
      </c>
    </row>
    <row r="2" spans="1:6" ht="33.75" thickTop="1">
      <c r="A2" s="45" t="s">
        <v>83</v>
      </c>
      <c r="B2" s="55" t="s">
        <v>84</v>
      </c>
      <c r="C2" s="45" t="s">
        <v>85</v>
      </c>
      <c r="D2" s="44" t="s">
        <v>86</v>
      </c>
      <c r="E2" s="40">
        <v>45651.940393518518</v>
      </c>
      <c r="F2" s="34" t="str">
        <f>IF(ISBLANK($B2),"",HYPERLINK($B2,"▶"))</f>
        <v>▶</v>
      </c>
    </row>
    <row r="3" spans="1:6" ht="33">
      <c r="A3" s="46" t="s">
        <v>87</v>
      </c>
      <c r="B3" s="52" t="s">
        <v>88</v>
      </c>
      <c r="C3" s="45" t="s">
        <v>89</v>
      </c>
      <c r="D3" s="44" t="s">
        <v>90</v>
      </c>
      <c r="E3" s="40">
        <v>45651.828564814816</v>
      </c>
      <c r="F3" s="34" t="str">
        <f t="shared" ref="F3:F66" si="0">IF(ISBLANK($B3),"",HYPERLINK($B3,"▶"))</f>
        <v>▶</v>
      </c>
    </row>
    <row r="4" spans="1:6" ht="33">
      <c r="A4" s="45" t="s">
        <v>91</v>
      </c>
      <c r="B4" s="55" t="s">
        <v>92</v>
      </c>
      <c r="C4" s="45" t="s">
        <v>93</v>
      </c>
      <c r="D4" s="44" t="s">
        <v>90</v>
      </c>
      <c r="E4" s="40">
        <v>45651.825787037036</v>
      </c>
      <c r="F4" s="34" t="str">
        <f t="shared" si="0"/>
        <v>▶</v>
      </c>
    </row>
    <row r="5" spans="1:6" ht="33">
      <c r="A5" s="45" t="s">
        <v>94</v>
      </c>
      <c r="B5" s="52" t="s">
        <v>95</v>
      </c>
      <c r="C5" s="45" t="s">
        <v>96</v>
      </c>
      <c r="D5" s="44" t="s">
        <v>97</v>
      </c>
      <c r="E5" s="40">
        <v>45651.822314814817</v>
      </c>
      <c r="F5" s="34" t="str">
        <f t="shared" si="0"/>
        <v>▶</v>
      </c>
    </row>
    <row r="6" spans="1:6" ht="33">
      <c r="A6" s="45" t="s">
        <v>98</v>
      </c>
      <c r="B6" s="52" t="s">
        <v>99</v>
      </c>
      <c r="C6" s="45" t="s">
        <v>100</v>
      </c>
      <c r="D6" s="44" t="s">
        <v>101</v>
      </c>
      <c r="E6" s="40">
        <v>45651.819247685184</v>
      </c>
      <c r="F6" s="34" t="str">
        <f t="shared" si="0"/>
        <v>▶</v>
      </c>
    </row>
    <row r="7" spans="1:6" ht="33">
      <c r="A7" s="45" t="s">
        <v>102</v>
      </c>
      <c r="B7" s="52" t="s">
        <v>103</v>
      </c>
      <c r="C7" s="45" t="s">
        <v>104</v>
      </c>
      <c r="D7" s="44" t="s">
        <v>90</v>
      </c>
      <c r="E7" s="40">
        <v>45651.818831018521</v>
      </c>
      <c r="F7" s="34" t="str">
        <f t="shared" si="0"/>
        <v>▶</v>
      </c>
    </row>
    <row r="8" spans="1:6" ht="33">
      <c r="A8" s="45" t="s">
        <v>105</v>
      </c>
      <c r="B8" s="52" t="s">
        <v>106</v>
      </c>
      <c r="C8" s="45" t="s">
        <v>107</v>
      </c>
      <c r="D8" s="44" t="s">
        <v>108</v>
      </c>
      <c r="E8" s="40">
        <v>45651.814016203702</v>
      </c>
      <c r="F8" s="34" t="str">
        <f t="shared" si="0"/>
        <v>▶</v>
      </c>
    </row>
    <row r="9" spans="1:6" ht="33">
      <c r="A9" s="46" t="s">
        <v>109</v>
      </c>
      <c r="B9" s="52" t="s">
        <v>110</v>
      </c>
      <c r="C9" s="45" t="s">
        <v>111</v>
      </c>
      <c r="D9" s="44" t="s">
        <v>112</v>
      </c>
      <c r="E9" s="40">
        <v>45651.77103009259</v>
      </c>
      <c r="F9" s="34" t="str">
        <f t="shared" si="0"/>
        <v>▶</v>
      </c>
    </row>
    <row r="10" spans="1:6" ht="33">
      <c r="A10" s="46" t="s">
        <v>113</v>
      </c>
      <c r="B10" s="52" t="s">
        <v>114</v>
      </c>
      <c r="C10" s="45" t="s">
        <v>115</v>
      </c>
      <c r="D10" s="44" t="s">
        <v>116</v>
      </c>
      <c r="E10" s="40">
        <v>45651.77039351852</v>
      </c>
      <c r="F10" s="34" t="str">
        <f t="shared" si="0"/>
        <v>▶</v>
      </c>
    </row>
    <row r="11" spans="1:6" ht="33">
      <c r="A11" s="46" t="s">
        <v>117</v>
      </c>
      <c r="B11" s="52" t="s">
        <v>118</v>
      </c>
      <c r="C11" s="45" t="s">
        <v>119</v>
      </c>
      <c r="D11" s="44" t="s">
        <v>116</v>
      </c>
      <c r="E11" s="40">
        <v>45651.764270833337</v>
      </c>
      <c r="F11" s="34" t="str">
        <f t="shared" si="0"/>
        <v>▶</v>
      </c>
    </row>
    <row r="12" spans="1:6" ht="33">
      <c r="A12" s="46" t="s">
        <v>120</v>
      </c>
      <c r="B12" s="52" t="s">
        <v>121</v>
      </c>
      <c r="C12" s="45" t="s">
        <v>122</v>
      </c>
      <c r="D12" s="44" t="s">
        <v>116</v>
      </c>
      <c r="E12" s="40">
        <v>45651.764224537037</v>
      </c>
      <c r="F12" s="34" t="str">
        <f t="shared" si="0"/>
        <v>▶</v>
      </c>
    </row>
    <row r="13" spans="1:6" ht="33">
      <c r="A13" s="45" t="s">
        <v>123</v>
      </c>
      <c r="B13" s="52" t="s">
        <v>124</v>
      </c>
      <c r="C13" s="45" t="s">
        <v>125</v>
      </c>
      <c r="D13" s="44" t="s">
        <v>116</v>
      </c>
      <c r="E13" s="40">
        <v>45651.764178240737</v>
      </c>
      <c r="F13" s="34" t="str">
        <f t="shared" si="0"/>
        <v>▶</v>
      </c>
    </row>
    <row r="14" spans="1:6" ht="33">
      <c r="A14" s="46" t="s">
        <v>126</v>
      </c>
      <c r="B14" s="52" t="s">
        <v>127</v>
      </c>
      <c r="C14" s="45" t="s">
        <v>128</v>
      </c>
      <c r="D14" s="44" t="s">
        <v>116</v>
      </c>
      <c r="E14" s="40">
        <v>45651.764155092591</v>
      </c>
      <c r="F14" s="34" t="str">
        <f t="shared" si="0"/>
        <v>▶</v>
      </c>
    </row>
    <row r="15" spans="1:6" ht="33">
      <c r="A15" s="46" t="s">
        <v>129</v>
      </c>
      <c r="B15" s="52" t="s">
        <v>130</v>
      </c>
      <c r="C15" s="45" t="s">
        <v>131</v>
      </c>
      <c r="D15" s="44" t="s">
        <v>101</v>
      </c>
      <c r="E15" s="40">
        <v>45651.761261574073</v>
      </c>
      <c r="F15" s="34" t="str">
        <f t="shared" si="0"/>
        <v>▶</v>
      </c>
    </row>
    <row r="16" spans="1:6" ht="33">
      <c r="A16" s="45" t="s">
        <v>132</v>
      </c>
      <c r="B16" s="52" t="s">
        <v>133</v>
      </c>
      <c r="C16" s="45" t="s">
        <v>134</v>
      </c>
      <c r="D16" s="44" t="s">
        <v>97</v>
      </c>
      <c r="E16" s="40">
        <v>45651.757094907407</v>
      </c>
      <c r="F16" s="34" t="str">
        <f t="shared" si="0"/>
        <v>▶</v>
      </c>
    </row>
    <row r="17" spans="1:6" ht="33">
      <c r="A17" s="45" t="s">
        <v>135</v>
      </c>
      <c r="B17" s="52" t="s">
        <v>136</v>
      </c>
      <c r="C17" s="45" t="s">
        <v>137</v>
      </c>
      <c r="D17" s="44" t="s">
        <v>138</v>
      </c>
      <c r="E17" s="40">
        <v>45651.746678240743</v>
      </c>
      <c r="F17" s="34" t="str">
        <f t="shared" si="0"/>
        <v>▶</v>
      </c>
    </row>
    <row r="18" spans="1:6" ht="33">
      <c r="A18" s="45" t="s">
        <v>139</v>
      </c>
      <c r="B18" s="52" t="s">
        <v>140</v>
      </c>
      <c r="C18" s="45" t="s">
        <v>141</v>
      </c>
      <c r="D18" s="44" t="s">
        <v>138</v>
      </c>
      <c r="E18" s="40">
        <v>45651.746041666665</v>
      </c>
      <c r="F18" s="34" t="str">
        <f t="shared" si="0"/>
        <v>▶</v>
      </c>
    </row>
    <row r="19" spans="1:6" ht="33">
      <c r="A19" s="46" t="s">
        <v>142</v>
      </c>
      <c r="B19" s="52" t="s">
        <v>143</v>
      </c>
      <c r="C19" s="45" t="s">
        <v>144</v>
      </c>
      <c r="D19" s="44" t="s">
        <v>138</v>
      </c>
      <c r="E19" s="40">
        <v>45651.745335648149</v>
      </c>
      <c r="F19" s="34" t="str">
        <f t="shared" si="0"/>
        <v>▶</v>
      </c>
    </row>
    <row r="20" spans="1:6" ht="33">
      <c r="A20" s="46" t="s">
        <v>145</v>
      </c>
      <c r="B20" s="52" t="s">
        <v>146</v>
      </c>
      <c r="C20" s="45" t="s">
        <v>147</v>
      </c>
      <c r="D20" s="44" t="s">
        <v>138</v>
      </c>
      <c r="E20" s="40">
        <v>45651.745312500003</v>
      </c>
      <c r="F20" s="34" t="str">
        <f t="shared" si="0"/>
        <v>▶</v>
      </c>
    </row>
    <row r="21" spans="1:6" ht="33">
      <c r="A21" s="45" t="s">
        <v>148</v>
      </c>
      <c r="B21" s="52" t="s">
        <v>149</v>
      </c>
      <c r="C21" s="45" t="s">
        <v>150</v>
      </c>
      <c r="D21" s="44" t="s">
        <v>151</v>
      </c>
      <c r="E21" s="40">
        <v>45651.739062499997</v>
      </c>
      <c r="F21" s="34" t="str">
        <f t="shared" si="0"/>
        <v>▶</v>
      </c>
    </row>
    <row r="22" spans="1:6" ht="33">
      <c r="A22" s="45" t="s">
        <v>152</v>
      </c>
      <c r="B22" s="52" t="s">
        <v>153</v>
      </c>
      <c r="C22" s="45" t="s">
        <v>154</v>
      </c>
      <c r="D22" s="44" t="s">
        <v>108</v>
      </c>
      <c r="E22" s="40">
        <v>45651.738298611112</v>
      </c>
      <c r="F22" s="34" t="str">
        <f t="shared" si="0"/>
        <v>▶</v>
      </c>
    </row>
    <row r="23" spans="1:6" ht="33">
      <c r="A23" s="45" t="s">
        <v>155</v>
      </c>
      <c r="B23" s="52" t="s">
        <v>156</v>
      </c>
      <c r="C23" s="45" t="s">
        <v>157</v>
      </c>
      <c r="D23" s="44" t="s">
        <v>151</v>
      </c>
      <c r="E23" s="40">
        <v>45651.730011574073</v>
      </c>
      <c r="F23" s="34" t="str">
        <f t="shared" si="0"/>
        <v>▶</v>
      </c>
    </row>
    <row r="24" spans="1:6" ht="33">
      <c r="A24" s="46" t="s">
        <v>158</v>
      </c>
      <c r="B24" s="52" t="s">
        <v>159</v>
      </c>
      <c r="C24" s="45" t="s">
        <v>160</v>
      </c>
      <c r="D24" s="44" t="s">
        <v>151</v>
      </c>
      <c r="E24" s="40">
        <v>45651.729305555556</v>
      </c>
      <c r="F24" s="34" t="str">
        <f t="shared" si="0"/>
        <v>▶</v>
      </c>
    </row>
    <row r="25" spans="1:6" ht="33">
      <c r="A25" s="45" t="s">
        <v>161</v>
      </c>
      <c r="B25" s="52" t="s">
        <v>162</v>
      </c>
      <c r="C25" s="45" t="s">
        <v>163</v>
      </c>
      <c r="D25" s="44" t="s">
        <v>138</v>
      </c>
      <c r="E25" s="40">
        <v>45651.727951388886</v>
      </c>
      <c r="F25" s="34" t="str">
        <f t="shared" si="0"/>
        <v>▶</v>
      </c>
    </row>
    <row r="26" spans="1:6" ht="33">
      <c r="A26" s="45" t="s">
        <v>164</v>
      </c>
      <c r="B26" s="52" t="s">
        <v>165</v>
      </c>
      <c r="C26" s="45" t="s">
        <v>166</v>
      </c>
      <c r="D26" s="44" t="s">
        <v>151</v>
      </c>
      <c r="E26" s="40">
        <v>45651.727951388886</v>
      </c>
      <c r="F26" s="34" t="str">
        <f t="shared" si="0"/>
        <v>▶</v>
      </c>
    </row>
    <row r="27" spans="1:6" ht="33">
      <c r="A27" s="45" t="s">
        <v>167</v>
      </c>
      <c r="B27" s="52" t="s">
        <v>168</v>
      </c>
      <c r="C27" s="45" t="s">
        <v>169</v>
      </c>
      <c r="D27" s="44" t="s">
        <v>151</v>
      </c>
      <c r="E27" s="40">
        <v>45651.726585648146</v>
      </c>
      <c r="F27" s="34" t="str">
        <f t="shared" si="0"/>
        <v>▶</v>
      </c>
    </row>
    <row r="28" spans="1:6" ht="33">
      <c r="A28" s="45" t="s">
        <v>170</v>
      </c>
      <c r="B28" s="52" t="s">
        <v>171</v>
      </c>
      <c r="C28" s="45" t="s">
        <v>172</v>
      </c>
      <c r="D28" s="44" t="s">
        <v>108</v>
      </c>
      <c r="E28" s="40">
        <v>45651.720960648148</v>
      </c>
      <c r="F28" s="34" t="str">
        <f t="shared" si="0"/>
        <v>▶</v>
      </c>
    </row>
    <row r="29" spans="1:6" ht="33">
      <c r="A29" s="45" t="s">
        <v>173</v>
      </c>
      <c r="B29" s="52" t="s">
        <v>174</v>
      </c>
      <c r="C29" s="45" t="s">
        <v>175</v>
      </c>
      <c r="D29" s="44" t="s">
        <v>108</v>
      </c>
      <c r="E29" s="40">
        <v>45651.720324074071</v>
      </c>
      <c r="F29" s="34" t="str">
        <f t="shared" si="0"/>
        <v>▶</v>
      </c>
    </row>
    <row r="30" spans="1:6" ht="33">
      <c r="A30" s="45" t="s">
        <v>176</v>
      </c>
      <c r="B30" s="52" t="s">
        <v>177</v>
      </c>
      <c r="C30" s="45" t="s">
        <v>178</v>
      </c>
      <c r="D30" s="44" t="s">
        <v>108</v>
      </c>
      <c r="E30" s="40">
        <v>45651.720289351855</v>
      </c>
      <c r="F30" s="34" t="str">
        <f t="shared" si="0"/>
        <v>▶</v>
      </c>
    </row>
    <row r="31" spans="1:6" ht="33">
      <c r="A31" s="45" t="s">
        <v>179</v>
      </c>
      <c r="B31" s="52" t="s">
        <v>180</v>
      </c>
      <c r="C31" s="45" t="s">
        <v>181</v>
      </c>
      <c r="D31" s="44" t="s">
        <v>108</v>
      </c>
      <c r="E31" s="40">
        <v>45651.713287037041</v>
      </c>
      <c r="F31" s="34" t="str">
        <f t="shared" si="0"/>
        <v>▶</v>
      </c>
    </row>
    <row r="32" spans="1:6" ht="33">
      <c r="A32" s="45" t="s">
        <v>182</v>
      </c>
      <c r="B32" s="52" t="s">
        <v>183</v>
      </c>
      <c r="C32" s="45" t="s">
        <v>184</v>
      </c>
      <c r="D32" s="44" t="s">
        <v>185</v>
      </c>
      <c r="E32" s="40">
        <v>45651.700092592589</v>
      </c>
      <c r="F32" s="34" t="str">
        <f t="shared" si="0"/>
        <v>▶</v>
      </c>
    </row>
    <row r="33" spans="1:6" ht="33">
      <c r="A33" s="45" t="s">
        <v>186</v>
      </c>
      <c r="B33" s="52" t="s">
        <v>187</v>
      </c>
      <c r="C33" s="45" t="s">
        <v>188</v>
      </c>
      <c r="D33" s="44" t="s">
        <v>97</v>
      </c>
      <c r="E33" s="40">
        <v>45651.690358796295</v>
      </c>
      <c r="F33" s="34" t="str">
        <f t="shared" si="0"/>
        <v>▶</v>
      </c>
    </row>
    <row r="34" spans="1:6" ht="33">
      <c r="A34" s="45" t="s">
        <v>189</v>
      </c>
      <c r="B34" s="52" t="s">
        <v>190</v>
      </c>
      <c r="C34" s="45" t="s">
        <v>191</v>
      </c>
      <c r="D34" s="44" t="s">
        <v>97</v>
      </c>
      <c r="E34" s="40">
        <v>45651.677175925928</v>
      </c>
      <c r="F34" s="34" t="str">
        <f t="shared" si="0"/>
        <v>▶</v>
      </c>
    </row>
    <row r="35" spans="1:6" ht="33">
      <c r="A35" s="45" t="s">
        <v>192</v>
      </c>
      <c r="B35" s="52" t="s">
        <v>193</v>
      </c>
      <c r="C35" s="45" t="s">
        <v>194</v>
      </c>
      <c r="D35" s="44" t="s">
        <v>195</v>
      </c>
      <c r="E35" s="40">
        <v>45651.658831018518</v>
      </c>
      <c r="F35" s="34" t="str">
        <f t="shared" si="0"/>
        <v>▶</v>
      </c>
    </row>
    <row r="36" spans="1:6" ht="33">
      <c r="A36" s="45" t="s">
        <v>196</v>
      </c>
      <c r="B36" s="52" t="s">
        <v>197</v>
      </c>
      <c r="C36" s="45" t="s">
        <v>198</v>
      </c>
      <c r="D36" s="44" t="s">
        <v>116</v>
      </c>
      <c r="E36" s="40">
        <v>45651.657071759262</v>
      </c>
      <c r="F36" s="34" t="str">
        <f t="shared" si="0"/>
        <v>▶</v>
      </c>
    </row>
    <row r="37" spans="1:6" ht="33">
      <c r="A37" s="45" t="s">
        <v>199</v>
      </c>
      <c r="B37" s="52" t="s">
        <v>200</v>
      </c>
      <c r="C37" s="45" t="s">
        <v>201</v>
      </c>
      <c r="D37" s="44" t="s">
        <v>101</v>
      </c>
      <c r="E37" s="40">
        <v>45651.645208333335</v>
      </c>
      <c r="F37" s="34" t="str">
        <f t="shared" si="0"/>
        <v>▶</v>
      </c>
    </row>
    <row r="38" spans="1:6" ht="33">
      <c r="A38" s="45" t="s">
        <v>202</v>
      </c>
      <c r="B38" s="52" t="s">
        <v>203</v>
      </c>
      <c r="C38" s="45" t="s">
        <v>119</v>
      </c>
      <c r="D38" s="44" t="s">
        <v>116</v>
      </c>
      <c r="E38" s="40">
        <v>45651.643912037034</v>
      </c>
      <c r="F38" s="34" t="str">
        <f t="shared" si="0"/>
        <v>▶</v>
      </c>
    </row>
    <row r="39" spans="1:6" ht="49.5">
      <c r="A39" s="45" t="s">
        <v>204</v>
      </c>
      <c r="B39" s="52" t="s">
        <v>205</v>
      </c>
      <c r="C39" s="45" t="s">
        <v>206</v>
      </c>
      <c r="D39" s="44" t="s">
        <v>116</v>
      </c>
      <c r="E39" s="40">
        <v>45651.643877314818</v>
      </c>
      <c r="F39" s="34" t="str">
        <f t="shared" si="0"/>
        <v>▶</v>
      </c>
    </row>
    <row r="40" spans="1:6" ht="33">
      <c r="A40" s="45" t="s">
        <v>207</v>
      </c>
      <c r="B40" s="52" t="s">
        <v>208</v>
      </c>
      <c r="C40" s="45" t="s">
        <v>209</v>
      </c>
      <c r="D40" s="44" t="s">
        <v>116</v>
      </c>
      <c r="E40" s="40">
        <v>45651.643194444441</v>
      </c>
      <c r="F40" s="34" t="str">
        <f t="shared" si="0"/>
        <v>▶</v>
      </c>
    </row>
    <row r="41" spans="1:6" ht="33">
      <c r="A41" s="45" t="s">
        <v>210</v>
      </c>
      <c r="B41" s="52" t="s">
        <v>211</v>
      </c>
      <c r="C41" s="45" t="s">
        <v>212</v>
      </c>
      <c r="D41" s="44" t="s">
        <v>195</v>
      </c>
      <c r="E41" s="40">
        <v>45651.635393518518</v>
      </c>
      <c r="F41" s="34" t="str">
        <f t="shared" si="0"/>
        <v>▶</v>
      </c>
    </row>
    <row r="42" spans="1:6" ht="33">
      <c r="A42" s="45" t="s">
        <v>213</v>
      </c>
      <c r="B42" s="52" t="s">
        <v>214</v>
      </c>
      <c r="C42" s="45" t="s">
        <v>215</v>
      </c>
      <c r="D42" s="44" t="s">
        <v>108</v>
      </c>
      <c r="E42" s="40">
        <v>45651.634131944447</v>
      </c>
      <c r="F42" s="34" t="str">
        <f t="shared" si="0"/>
        <v>▶</v>
      </c>
    </row>
    <row r="43" spans="1:6" ht="33">
      <c r="A43" s="45" t="s">
        <v>216</v>
      </c>
      <c r="B43" s="52" t="s">
        <v>217</v>
      </c>
      <c r="C43" s="45" t="s">
        <v>218</v>
      </c>
      <c r="D43" s="44" t="s">
        <v>108</v>
      </c>
      <c r="E43" s="40">
        <v>45651.632025462961</v>
      </c>
      <c r="F43" s="34" t="str">
        <f t="shared" si="0"/>
        <v>▶</v>
      </c>
    </row>
    <row r="44" spans="1:6" ht="33">
      <c r="A44" s="46" t="s">
        <v>219</v>
      </c>
      <c r="B44" s="52" t="s">
        <v>220</v>
      </c>
      <c r="C44" s="45" t="s">
        <v>122</v>
      </c>
      <c r="D44" s="44" t="s">
        <v>116</v>
      </c>
      <c r="E44" s="40">
        <v>45651.624421296299</v>
      </c>
      <c r="F44" s="34" t="str">
        <f t="shared" si="0"/>
        <v>▶</v>
      </c>
    </row>
    <row r="45" spans="1:6" ht="33">
      <c r="A45" s="45" t="s">
        <v>221</v>
      </c>
      <c r="B45" s="52" t="s">
        <v>222</v>
      </c>
      <c r="C45" s="45" t="s">
        <v>223</v>
      </c>
      <c r="D45" s="44" t="s">
        <v>185</v>
      </c>
      <c r="E45" s="40">
        <v>45651.622314814813</v>
      </c>
      <c r="F45" s="34" t="str">
        <f t="shared" si="0"/>
        <v>▶</v>
      </c>
    </row>
    <row r="46" spans="1:6" ht="33">
      <c r="A46" s="45" t="s">
        <v>224</v>
      </c>
      <c r="B46" s="52" t="s">
        <v>225</v>
      </c>
      <c r="C46" s="45" t="s">
        <v>226</v>
      </c>
      <c r="D46" s="44" t="s">
        <v>108</v>
      </c>
      <c r="E46" s="40">
        <v>45651.618194444447</v>
      </c>
      <c r="F46" s="34" t="str">
        <f t="shared" si="0"/>
        <v>▶</v>
      </c>
    </row>
    <row r="47" spans="1:6" ht="33">
      <c r="A47" s="45" t="s">
        <v>227</v>
      </c>
      <c r="B47" s="52" t="s">
        <v>228</v>
      </c>
      <c r="C47" s="45" t="s">
        <v>128</v>
      </c>
      <c r="D47" s="44" t="s">
        <v>116</v>
      </c>
      <c r="E47" s="40">
        <v>45651.611921296295</v>
      </c>
      <c r="F47" s="34" t="str">
        <f t="shared" si="0"/>
        <v>▶</v>
      </c>
    </row>
    <row r="48" spans="1:6" ht="33">
      <c r="A48" s="46" t="s">
        <v>229</v>
      </c>
      <c r="B48" s="52" t="s">
        <v>230</v>
      </c>
      <c r="C48" s="45" t="s">
        <v>231</v>
      </c>
      <c r="D48" s="44" t="s">
        <v>116</v>
      </c>
      <c r="E48" s="40">
        <v>45651.596018518518</v>
      </c>
      <c r="F48" s="34" t="str">
        <f t="shared" si="0"/>
        <v>▶</v>
      </c>
    </row>
    <row r="49" spans="1:6" ht="33">
      <c r="A49" s="45" t="s">
        <v>232</v>
      </c>
      <c r="B49" s="52" t="s">
        <v>233</v>
      </c>
      <c r="C49" s="45" t="s">
        <v>234</v>
      </c>
      <c r="D49" s="44" t="s">
        <v>185</v>
      </c>
      <c r="E49" s="40">
        <v>45651.593275462961</v>
      </c>
      <c r="F49" s="34" t="str">
        <f t="shared" si="0"/>
        <v>▶</v>
      </c>
    </row>
    <row r="50" spans="1:6" ht="33">
      <c r="A50" s="45" t="s">
        <v>235</v>
      </c>
      <c r="B50" s="52" t="s">
        <v>236</v>
      </c>
      <c r="C50" s="45" t="s">
        <v>237</v>
      </c>
      <c r="D50" s="44" t="s">
        <v>185</v>
      </c>
      <c r="E50" s="40">
        <v>45651.587696759256</v>
      </c>
      <c r="F50" s="34" t="str">
        <f t="shared" si="0"/>
        <v>▶</v>
      </c>
    </row>
    <row r="51" spans="1:6" ht="33">
      <c r="A51" s="45" t="s">
        <v>238</v>
      </c>
      <c r="B51" s="52" t="s">
        <v>239</v>
      </c>
      <c r="C51" s="45" t="s">
        <v>240</v>
      </c>
      <c r="D51" s="44" t="s">
        <v>185</v>
      </c>
      <c r="E51" s="40">
        <v>45651.582083333335</v>
      </c>
      <c r="F51" s="34" t="str">
        <f t="shared" si="0"/>
        <v>▶</v>
      </c>
    </row>
    <row r="52" spans="1:6" ht="33">
      <c r="A52" s="45" t="s">
        <v>241</v>
      </c>
      <c r="B52" s="52" t="s">
        <v>242</v>
      </c>
      <c r="C52" s="45" t="s">
        <v>243</v>
      </c>
      <c r="D52" s="44" t="s">
        <v>108</v>
      </c>
      <c r="E52" s="40">
        <v>45651.578599537039</v>
      </c>
      <c r="F52" s="34" t="str">
        <f t="shared" si="0"/>
        <v>▶</v>
      </c>
    </row>
    <row r="53" spans="1:6" ht="33">
      <c r="A53" s="45" t="s">
        <v>244</v>
      </c>
      <c r="B53" s="52" t="s">
        <v>245</v>
      </c>
      <c r="C53" s="45" t="s">
        <v>246</v>
      </c>
      <c r="D53" s="44" t="s">
        <v>247</v>
      </c>
      <c r="E53" s="40">
        <v>45651.578125</v>
      </c>
      <c r="F53" s="34" t="str">
        <f t="shared" si="0"/>
        <v>▶</v>
      </c>
    </row>
    <row r="54" spans="1:6" ht="33">
      <c r="A54" s="45" t="s">
        <v>248</v>
      </c>
      <c r="B54" s="52" t="s">
        <v>249</v>
      </c>
      <c r="C54" s="45" t="s">
        <v>250</v>
      </c>
      <c r="D54" s="44" t="s">
        <v>97</v>
      </c>
      <c r="E54" s="40">
        <v>45651.575775462959</v>
      </c>
      <c r="F54" s="34" t="str">
        <f t="shared" si="0"/>
        <v>▶</v>
      </c>
    </row>
    <row r="55" spans="1:6" ht="33">
      <c r="A55" s="45" t="s">
        <v>251</v>
      </c>
      <c r="B55" s="52" t="s">
        <v>252</v>
      </c>
      <c r="C55" s="45" t="s">
        <v>253</v>
      </c>
      <c r="D55" s="44" t="s">
        <v>247</v>
      </c>
      <c r="E55" s="40">
        <v>45651.545358796298</v>
      </c>
      <c r="F55" s="34" t="str">
        <f t="shared" si="0"/>
        <v>▶</v>
      </c>
    </row>
    <row r="56" spans="1:6" ht="33">
      <c r="A56" s="45" t="s">
        <v>254</v>
      </c>
      <c r="B56" s="52" t="s">
        <v>255</v>
      </c>
      <c r="C56" s="45" t="s">
        <v>256</v>
      </c>
      <c r="D56" s="44" t="s">
        <v>112</v>
      </c>
      <c r="E56" s="40">
        <v>45651.541851851849</v>
      </c>
      <c r="F56" s="34" t="str">
        <f t="shared" si="0"/>
        <v>▶</v>
      </c>
    </row>
    <row r="57" spans="1:6" ht="33">
      <c r="A57" s="45" t="s">
        <v>257</v>
      </c>
      <c r="B57" s="52" t="s">
        <v>258</v>
      </c>
      <c r="C57" s="45" t="s">
        <v>259</v>
      </c>
      <c r="D57" s="44" t="s">
        <v>116</v>
      </c>
      <c r="E57" s="40">
        <v>45651.500868055555</v>
      </c>
      <c r="F57" s="34" t="str">
        <f t="shared" si="0"/>
        <v>▶</v>
      </c>
    </row>
    <row r="58" spans="1:6" ht="33">
      <c r="A58" s="45" t="s">
        <v>260</v>
      </c>
      <c r="B58" s="52" t="s">
        <v>261</v>
      </c>
      <c r="C58" s="45" t="s">
        <v>262</v>
      </c>
      <c r="D58" s="44" t="s">
        <v>151</v>
      </c>
      <c r="E58" s="40">
        <v>45651.500868055555</v>
      </c>
      <c r="F58" s="34" t="str">
        <f t="shared" si="0"/>
        <v>▶</v>
      </c>
    </row>
    <row r="59" spans="1:6" ht="33">
      <c r="A59" s="45" t="s">
        <v>263</v>
      </c>
      <c r="B59" s="52" t="s">
        <v>264</v>
      </c>
      <c r="C59" s="45" t="s">
        <v>265</v>
      </c>
      <c r="D59" s="44" t="s">
        <v>266</v>
      </c>
      <c r="E59" s="40">
        <v>45651.500798611109</v>
      </c>
      <c r="F59" s="34" t="str">
        <f t="shared" si="0"/>
        <v>▶</v>
      </c>
    </row>
    <row r="60" spans="1:6" ht="33">
      <c r="A60" s="45" t="s">
        <v>267</v>
      </c>
      <c r="B60" s="52" t="s">
        <v>268</v>
      </c>
      <c r="C60" s="45" t="s">
        <v>269</v>
      </c>
      <c r="D60" s="44" t="s">
        <v>112</v>
      </c>
      <c r="E60" s="40">
        <v>45651.500115740739</v>
      </c>
      <c r="F60" s="34" t="str">
        <f t="shared" si="0"/>
        <v>▶</v>
      </c>
    </row>
    <row r="61" spans="1:6" ht="33">
      <c r="A61" s="45" t="s">
        <v>270</v>
      </c>
      <c r="B61" s="52" t="s">
        <v>271</v>
      </c>
      <c r="C61" s="45" t="s">
        <v>272</v>
      </c>
      <c r="D61" s="44" t="s">
        <v>273</v>
      </c>
      <c r="E61" s="40">
        <v>45651.5</v>
      </c>
      <c r="F61" s="34" t="str">
        <f t="shared" si="0"/>
        <v>▶</v>
      </c>
    </row>
    <row r="62" spans="1:6" ht="33">
      <c r="A62" s="45" t="s">
        <v>274</v>
      </c>
      <c r="B62" s="52" t="s">
        <v>275</v>
      </c>
      <c r="C62" s="45" t="s">
        <v>276</v>
      </c>
      <c r="D62" s="44" t="s">
        <v>97</v>
      </c>
      <c r="E62" s="40">
        <v>45651.5</v>
      </c>
      <c r="F62" s="34" t="str">
        <f t="shared" si="0"/>
        <v>▶</v>
      </c>
    </row>
    <row r="63" spans="1:6" ht="33">
      <c r="A63" s="45" t="s">
        <v>277</v>
      </c>
      <c r="B63" s="52" t="s">
        <v>278</v>
      </c>
      <c r="C63" s="45" t="s">
        <v>279</v>
      </c>
      <c r="D63" s="44" t="s">
        <v>185</v>
      </c>
      <c r="E63" s="40">
        <v>45651.487650462965</v>
      </c>
      <c r="F63" s="34" t="str">
        <f t="shared" si="0"/>
        <v>▶</v>
      </c>
    </row>
    <row r="64" spans="1:6" ht="33">
      <c r="A64" s="45" t="s">
        <v>280</v>
      </c>
      <c r="B64" s="52" t="s">
        <v>281</v>
      </c>
      <c r="C64" s="45" t="s">
        <v>282</v>
      </c>
      <c r="D64" s="44" t="s">
        <v>108</v>
      </c>
      <c r="E64" s="40">
        <v>45651.484120370369</v>
      </c>
      <c r="F64" s="34" t="str">
        <f t="shared" si="0"/>
        <v>▶</v>
      </c>
    </row>
    <row r="65" spans="1:6" ht="33">
      <c r="A65" s="45" t="s">
        <v>283</v>
      </c>
      <c r="B65" s="52" t="s">
        <v>284</v>
      </c>
      <c r="C65" s="45" t="s">
        <v>285</v>
      </c>
      <c r="D65" s="44" t="s">
        <v>266</v>
      </c>
      <c r="E65" s="40">
        <v>45651.479259259257</v>
      </c>
      <c r="F65" s="34" t="str">
        <f t="shared" si="0"/>
        <v>▶</v>
      </c>
    </row>
    <row r="66" spans="1:6" ht="33">
      <c r="A66" s="45" t="s">
        <v>286</v>
      </c>
      <c r="B66" s="52" t="s">
        <v>287</v>
      </c>
      <c r="C66" s="45" t="s">
        <v>288</v>
      </c>
      <c r="D66" s="44" t="s">
        <v>151</v>
      </c>
      <c r="E66" s="40">
        <v>45651.462627314817</v>
      </c>
      <c r="F66" s="34" t="str">
        <f t="shared" si="0"/>
        <v>▶</v>
      </c>
    </row>
    <row r="67" spans="1:6" ht="33">
      <c r="A67" s="45" t="s">
        <v>289</v>
      </c>
      <c r="B67" s="52" t="s">
        <v>290</v>
      </c>
      <c r="C67" s="45" t="s">
        <v>291</v>
      </c>
      <c r="D67" s="44" t="s">
        <v>138</v>
      </c>
      <c r="E67" s="40">
        <v>45651.459155092591</v>
      </c>
      <c r="F67" s="34" t="str">
        <f t="shared" ref="F67:F130" si="1">IF(ISBLANK($B67),"",HYPERLINK($B67,"▶"))</f>
        <v>▶</v>
      </c>
    </row>
    <row r="68" spans="1:6" ht="33">
      <c r="A68" s="45" t="s">
        <v>292</v>
      </c>
      <c r="B68" s="52" t="s">
        <v>293</v>
      </c>
      <c r="C68" s="45" t="s">
        <v>294</v>
      </c>
      <c r="D68" s="44" t="s">
        <v>97</v>
      </c>
      <c r="E68" s="40">
        <v>45651.457719907405</v>
      </c>
      <c r="F68" s="34" t="str">
        <f t="shared" si="1"/>
        <v>▶</v>
      </c>
    </row>
    <row r="69" spans="1:6" ht="33">
      <c r="A69" s="45" t="s">
        <v>295</v>
      </c>
      <c r="B69" s="52" t="s">
        <v>296</v>
      </c>
      <c r="C69" s="45" t="s">
        <v>297</v>
      </c>
      <c r="D69" s="44" t="s">
        <v>101</v>
      </c>
      <c r="E69" s="40">
        <v>45651.453541666669</v>
      </c>
      <c r="F69" s="34" t="str">
        <f t="shared" si="1"/>
        <v>▶</v>
      </c>
    </row>
    <row r="70" spans="1:6" ht="33">
      <c r="A70" s="45" t="s">
        <v>298</v>
      </c>
      <c r="B70" s="52" t="s">
        <v>299</v>
      </c>
      <c r="C70" s="45" t="s">
        <v>300</v>
      </c>
      <c r="D70" s="44" t="s">
        <v>301</v>
      </c>
      <c r="E70" s="40">
        <v>45651.435937499999</v>
      </c>
      <c r="F70" s="34" t="str">
        <f t="shared" si="1"/>
        <v>▶</v>
      </c>
    </row>
    <row r="71" spans="1:6" ht="33">
      <c r="A71" s="45" t="s">
        <v>302</v>
      </c>
      <c r="B71" s="52" t="s">
        <v>303</v>
      </c>
      <c r="C71" s="45" t="s">
        <v>304</v>
      </c>
      <c r="D71" s="44" t="s">
        <v>301</v>
      </c>
      <c r="E71" s="40">
        <v>45651.435879629629</v>
      </c>
      <c r="F71" s="34" t="str">
        <f t="shared" si="1"/>
        <v>▶</v>
      </c>
    </row>
    <row r="72" spans="1:6" ht="33">
      <c r="A72" s="45" t="s">
        <v>305</v>
      </c>
      <c r="B72" s="52" t="s">
        <v>306</v>
      </c>
      <c r="C72" s="45" t="s">
        <v>307</v>
      </c>
      <c r="D72" s="44" t="s">
        <v>247</v>
      </c>
      <c r="E72" s="40">
        <v>45651.434652777774</v>
      </c>
      <c r="F72" s="34" t="str">
        <f t="shared" si="1"/>
        <v>▶</v>
      </c>
    </row>
    <row r="73" spans="1:6" ht="49.5">
      <c r="A73" s="45" t="s">
        <v>308</v>
      </c>
      <c r="B73" s="52" t="s">
        <v>309</v>
      </c>
      <c r="C73" s="45" t="s">
        <v>310</v>
      </c>
      <c r="D73" s="44" t="s">
        <v>138</v>
      </c>
      <c r="E73" s="40">
        <v>45651.41747685185</v>
      </c>
      <c r="F73" s="34" t="str">
        <f t="shared" si="1"/>
        <v>▶</v>
      </c>
    </row>
    <row r="74" spans="1:6" ht="33">
      <c r="A74" s="45" t="s">
        <v>311</v>
      </c>
      <c r="B74" s="52" t="s">
        <v>312</v>
      </c>
      <c r="C74" s="45" t="s">
        <v>313</v>
      </c>
      <c r="D74" s="44" t="s">
        <v>138</v>
      </c>
      <c r="E74" s="40">
        <v>45651.41678240741</v>
      </c>
      <c r="F74" s="34" t="str">
        <f t="shared" si="1"/>
        <v>▶</v>
      </c>
    </row>
    <row r="75" spans="1:6" ht="33">
      <c r="A75" s="45" t="s">
        <v>314</v>
      </c>
      <c r="B75" s="52" t="s">
        <v>315</v>
      </c>
      <c r="C75" s="45" t="s">
        <v>316</v>
      </c>
      <c r="D75" s="44" t="s">
        <v>101</v>
      </c>
      <c r="E75" s="40">
        <v>45651.411307870374</v>
      </c>
      <c r="F75" s="34" t="str">
        <f t="shared" si="1"/>
        <v>▶</v>
      </c>
    </row>
    <row r="76" spans="1:6" ht="33">
      <c r="A76" s="45" t="s">
        <v>317</v>
      </c>
      <c r="B76" s="52" t="s">
        <v>318</v>
      </c>
      <c r="C76" s="45" t="s">
        <v>319</v>
      </c>
      <c r="D76" s="44" t="s">
        <v>320</v>
      </c>
      <c r="E76" s="40">
        <v>45651.395995370367</v>
      </c>
      <c r="F76" s="34" t="str">
        <f t="shared" si="1"/>
        <v>▶</v>
      </c>
    </row>
    <row r="77" spans="1:6" ht="33">
      <c r="A77" s="46" t="s">
        <v>321</v>
      </c>
      <c r="B77" s="52" t="s">
        <v>322</v>
      </c>
      <c r="C77" s="45" t="s">
        <v>323</v>
      </c>
      <c r="D77" s="44" t="s">
        <v>195</v>
      </c>
      <c r="E77" s="40">
        <v>45651.393703703703</v>
      </c>
      <c r="F77" s="34" t="str">
        <f t="shared" si="1"/>
        <v>▶</v>
      </c>
    </row>
    <row r="78" spans="1:6" ht="33">
      <c r="A78" s="45" t="s">
        <v>324</v>
      </c>
      <c r="B78" s="52" t="s">
        <v>325</v>
      </c>
      <c r="C78" s="45" t="s">
        <v>291</v>
      </c>
      <c r="D78" s="44" t="s">
        <v>138</v>
      </c>
      <c r="E78" s="40">
        <v>45651.375810185185</v>
      </c>
      <c r="F78" s="34" t="str">
        <f t="shared" si="1"/>
        <v>▶</v>
      </c>
    </row>
    <row r="79" spans="1:6" ht="33">
      <c r="A79" s="45" t="s">
        <v>326</v>
      </c>
      <c r="B79" s="52" t="s">
        <v>327</v>
      </c>
      <c r="C79" s="45" t="s">
        <v>328</v>
      </c>
      <c r="D79" s="44" t="s">
        <v>138</v>
      </c>
      <c r="E79" s="40">
        <v>45651.343194444446</v>
      </c>
      <c r="F79" s="34" t="str">
        <f t="shared" si="1"/>
        <v>▶</v>
      </c>
    </row>
    <row r="80" spans="1:6" ht="33">
      <c r="A80" s="45" t="s">
        <v>329</v>
      </c>
      <c r="B80" s="52" t="s">
        <v>330</v>
      </c>
      <c r="C80" s="45" t="s">
        <v>331</v>
      </c>
      <c r="D80" s="44" t="s">
        <v>301</v>
      </c>
      <c r="E80" s="40">
        <v>45651.325520833336</v>
      </c>
      <c r="F80" s="34" t="str">
        <f t="shared" si="1"/>
        <v>▶</v>
      </c>
    </row>
    <row r="81" spans="1:6" ht="33">
      <c r="A81" s="45" t="s">
        <v>332</v>
      </c>
      <c r="B81" s="52" t="s">
        <v>333</v>
      </c>
      <c r="C81" s="45" t="s">
        <v>334</v>
      </c>
      <c r="D81" s="44" t="s">
        <v>101</v>
      </c>
      <c r="E81" s="40">
        <v>45651.322858796295</v>
      </c>
      <c r="F81" s="34" t="str">
        <f t="shared" si="1"/>
        <v>▶</v>
      </c>
    </row>
    <row r="82" spans="1:6" ht="33">
      <c r="A82" s="46" t="s">
        <v>335</v>
      </c>
      <c r="B82" s="52" t="s">
        <v>336</v>
      </c>
      <c r="C82" s="45" t="s">
        <v>337</v>
      </c>
      <c r="D82" s="44" t="s">
        <v>138</v>
      </c>
      <c r="E82" s="40">
        <v>45651.302233796298</v>
      </c>
      <c r="F82" s="34" t="str">
        <f t="shared" si="1"/>
        <v>▶</v>
      </c>
    </row>
    <row r="83" spans="1:6" ht="33">
      <c r="A83" s="45" t="s">
        <v>338</v>
      </c>
      <c r="B83" s="52" t="s">
        <v>339</v>
      </c>
      <c r="C83" s="45" t="s">
        <v>340</v>
      </c>
      <c r="D83" s="44" t="s">
        <v>112</v>
      </c>
      <c r="E83" s="40">
        <v>45651.292557870373</v>
      </c>
      <c r="F83" s="34" t="str">
        <f t="shared" si="1"/>
        <v>▶</v>
      </c>
    </row>
    <row r="84" spans="1:6" ht="33">
      <c r="A84" s="45" t="s">
        <v>341</v>
      </c>
      <c r="B84" s="52" t="s">
        <v>342</v>
      </c>
      <c r="C84" s="45" t="s">
        <v>343</v>
      </c>
      <c r="D84" s="44" t="s">
        <v>138</v>
      </c>
      <c r="E84" s="40">
        <v>45651.292453703703</v>
      </c>
      <c r="F84" s="34" t="str">
        <f t="shared" si="1"/>
        <v>▶</v>
      </c>
    </row>
    <row r="85" spans="1:6" ht="49.5">
      <c r="A85" s="45" t="s">
        <v>344</v>
      </c>
      <c r="B85" s="52" t="s">
        <v>345</v>
      </c>
      <c r="C85" s="45" t="s">
        <v>346</v>
      </c>
      <c r="D85" s="44" t="s">
        <v>112</v>
      </c>
      <c r="E85" s="40">
        <v>45651.292453703703</v>
      </c>
      <c r="F85" s="34" t="str">
        <f t="shared" si="1"/>
        <v>▶</v>
      </c>
    </row>
    <row r="86" spans="1:6" ht="33">
      <c r="A86" s="45" t="s">
        <v>347</v>
      </c>
      <c r="B86" s="52" t="s">
        <v>348</v>
      </c>
      <c r="C86" s="45" t="s">
        <v>349</v>
      </c>
      <c r="D86" s="44" t="s">
        <v>350</v>
      </c>
      <c r="E86" s="40">
        <v>45651.292442129627</v>
      </c>
      <c r="F86" s="34" t="str">
        <f t="shared" si="1"/>
        <v>▶</v>
      </c>
    </row>
    <row r="87" spans="1:6" ht="33">
      <c r="A87" s="45" t="s">
        <v>351</v>
      </c>
      <c r="B87" s="52" t="s">
        <v>352</v>
      </c>
      <c r="C87" s="45" t="s">
        <v>353</v>
      </c>
      <c r="D87" s="44" t="s">
        <v>350</v>
      </c>
      <c r="E87" s="40">
        <v>45651.291851851849</v>
      </c>
      <c r="F87" s="34" t="str">
        <f t="shared" si="1"/>
        <v>▶</v>
      </c>
    </row>
    <row r="88" spans="1:6" ht="33">
      <c r="A88" s="45" t="s">
        <v>354</v>
      </c>
      <c r="B88" s="52" t="s">
        <v>355</v>
      </c>
      <c r="C88" s="45" t="s">
        <v>356</v>
      </c>
      <c r="D88" s="44" t="s">
        <v>357</v>
      </c>
      <c r="E88" s="40">
        <v>45651.291678240741</v>
      </c>
      <c r="F88" s="34" t="str">
        <f t="shared" si="1"/>
        <v>▶</v>
      </c>
    </row>
    <row r="89" spans="1:6" ht="33">
      <c r="A89" s="45" t="s">
        <v>358</v>
      </c>
      <c r="B89" s="52" t="s">
        <v>359</v>
      </c>
      <c r="C89" s="45" t="s">
        <v>360</v>
      </c>
      <c r="D89" s="44" t="s">
        <v>247</v>
      </c>
      <c r="E89" s="40">
        <v>45651.291666666664</v>
      </c>
      <c r="F89" s="34" t="str">
        <f t="shared" si="1"/>
        <v>▶</v>
      </c>
    </row>
    <row r="90" spans="1:6" ht="33">
      <c r="A90" s="45" t="s">
        <v>361</v>
      </c>
      <c r="B90" s="52" t="s">
        <v>362</v>
      </c>
      <c r="C90" s="45" t="s">
        <v>363</v>
      </c>
      <c r="D90" s="44" t="s">
        <v>101</v>
      </c>
      <c r="E90" s="40">
        <v>45651.291666666664</v>
      </c>
      <c r="F90" s="34" t="str">
        <f t="shared" si="1"/>
        <v>▶</v>
      </c>
    </row>
    <row r="91" spans="1:6" ht="33">
      <c r="A91" s="45" t="s">
        <v>364</v>
      </c>
      <c r="B91" s="52" t="s">
        <v>365</v>
      </c>
      <c r="C91" s="45" t="s">
        <v>366</v>
      </c>
      <c r="D91" s="44" t="s">
        <v>185</v>
      </c>
      <c r="E91" s="40">
        <v>45651.279988425929</v>
      </c>
      <c r="F91" s="34" t="str">
        <f t="shared" si="1"/>
        <v>▶</v>
      </c>
    </row>
    <row r="92" spans="1:6" ht="33">
      <c r="A92" s="45" t="s">
        <v>367</v>
      </c>
      <c r="B92" s="52" t="s">
        <v>368</v>
      </c>
      <c r="C92" s="45" t="s">
        <v>369</v>
      </c>
      <c r="D92" s="44" t="s">
        <v>108</v>
      </c>
      <c r="E92" s="40">
        <v>45651.274421296293</v>
      </c>
      <c r="F92" s="34" t="str">
        <f t="shared" si="1"/>
        <v>▶</v>
      </c>
    </row>
    <row r="93" spans="1:6" ht="33">
      <c r="A93" s="46" t="s">
        <v>370</v>
      </c>
      <c r="B93" s="52" t="s">
        <v>371</v>
      </c>
      <c r="C93" s="45" t="s">
        <v>372</v>
      </c>
      <c r="D93" s="44" t="s">
        <v>273</v>
      </c>
      <c r="E93" s="40">
        <v>45651.271678240744</v>
      </c>
      <c r="F93" s="34" t="str">
        <f t="shared" si="1"/>
        <v>▶</v>
      </c>
    </row>
    <row r="94" spans="1:6" ht="33">
      <c r="A94" s="45" t="s">
        <v>373</v>
      </c>
      <c r="B94" s="52" t="s">
        <v>374</v>
      </c>
      <c r="C94" s="45" t="s">
        <v>375</v>
      </c>
      <c r="D94" s="44" t="s">
        <v>301</v>
      </c>
      <c r="E94" s="40">
        <v>45651.264768518522</v>
      </c>
      <c r="F94" s="34" t="str">
        <f t="shared" si="1"/>
        <v>▶</v>
      </c>
    </row>
    <row r="95" spans="1:6" ht="33">
      <c r="A95" s="45" t="s">
        <v>376</v>
      </c>
      <c r="B95" s="52" t="s">
        <v>377</v>
      </c>
      <c r="C95" s="45" t="s">
        <v>378</v>
      </c>
      <c r="D95" s="44" t="s">
        <v>266</v>
      </c>
      <c r="E95" s="40">
        <v>45651.251354166663</v>
      </c>
      <c r="F95" s="34" t="str">
        <f t="shared" si="1"/>
        <v>▶</v>
      </c>
    </row>
    <row r="96" spans="1:6" ht="33">
      <c r="A96" s="45" t="s">
        <v>379</v>
      </c>
      <c r="B96" s="52" t="s">
        <v>380</v>
      </c>
      <c r="C96" s="45" t="s">
        <v>381</v>
      </c>
      <c r="D96" s="44" t="s">
        <v>266</v>
      </c>
      <c r="E96" s="40">
        <v>45651.251319444447</v>
      </c>
      <c r="F96" s="34" t="str">
        <f t="shared" si="1"/>
        <v>▶</v>
      </c>
    </row>
    <row r="97" spans="1:6" ht="33">
      <c r="A97" s="45" t="s">
        <v>382</v>
      </c>
      <c r="B97" s="52" t="s">
        <v>383</v>
      </c>
      <c r="C97" s="45" t="s">
        <v>384</v>
      </c>
      <c r="D97" s="44" t="s">
        <v>116</v>
      </c>
      <c r="E97" s="40">
        <v>45651.250856481478</v>
      </c>
      <c r="F97" s="34" t="str">
        <f t="shared" si="1"/>
        <v>▶</v>
      </c>
    </row>
    <row r="98" spans="1:6" ht="49.5">
      <c r="A98" s="45" t="s">
        <v>385</v>
      </c>
      <c r="B98" s="52" t="s">
        <v>386</v>
      </c>
      <c r="C98" s="45" t="s">
        <v>387</v>
      </c>
      <c r="D98" s="44" t="s">
        <v>112</v>
      </c>
      <c r="E98" s="40">
        <v>45651.250173611108</v>
      </c>
      <c r="F98" s="34" t="str">
        <f t="shared" si="1"/>
        <v>▶</v>
      </c>
    </row>
    <row r="99" spans="1:6" ht="33">
      <c r="A99" s="45" t="s">
        <v>388</v>
      </c>
      <c r="B99" s="52" t="s">
        <v>389</v>
      </c>
      <c r="C99" s="45" t="s">
        <v>390</v>
      </c>
      <c r="D99" s="44" t="s">
        <v>247</v>
      </c>
      <c r="E99" s="40">
        <v>45651.25</v>
      </c>
      <c r="F99" s="34" t="str">
        <f t="shared" si="1"/>
        <v>▶</v>
      </c>
    </row>
    <row r="100" spans="1:6" ht="33">
      <c r="A100" s="45" t="s">
        <v>391</v>
      </c>
      <c r="B100" s="52" t="s">
        <v>392</v>
      </c>
      <c r="C100" s="45" t="s">
        <v>393</v>
      </c>
      <c r="D100" s="44" t="s">
        <v>357</v>
      </c>
      <c r="E100" s="40">
        <v>45651.243055555555</v>
      </c>
      <c r="F100" s="34" t="str">
        <f t="shared" si="1"/>
        <v>▶</v>
      </c>
    </row>
    <row r="101" spans="1:6" ht="33">
      <c r="A101" s="45" t="s">
        <v>394</v>
      </c>
      <c r="B101" s="52" t="s">
        <v>395</v>
      </c>
      <c r="C101" s="45" t="s">
        <v>396</v>
      </c>
      <c r="D101" s="44" t="s">
        <v>195</v>
      </c>
      <c r="E101" s="40">
        <v>45651.211111111108</v>
      </c>
      <c r="F101" s="34" t="str">
        <f t="shared" si="1"/>
        <v>▶</v>
      </c>
    </row>
    <row r="102" spans="1:6" ht="33">
      <c r="A102" s="45" t="s">
        <v>397</v>
      </c>
      <c r="B102" s="52" t="s">
        <v>398</v>
      </c>
      <c r="C102" s="45" t="s">
        <v>399</v>
      </c>
      <c r="D102" s="44" t="s">
        <v>247</v>
      </c>
      <c r="E102" s="40">
        <v>45651.211111111108</v>
      </c>
      <c r="F102" s="34" t="str">
        <f t="shared" si="1"/>
        <v>▶</v>
      </c>
    </row>
    <row r="103" spans="1:6" ht="33">
      <c r="A103" s="45" t="s">
        <v>400</v>
      </c>
      <c r="B103" s="52" t="s">
        <v>401</v>
      </c>
      <c r="C103" s="45" t="s">
        <v>402</v>
      </c>
      <c r="D103" s="44" t="s">
        <v>185</v>
      </c>
      <c r="E103" s="40">
        <v>45651.207060185188</v>
      </c>
      <c r="F103" s="34" t="str">
        <f t="shared" si="1"/>
        <v>▶</v>
      </c>
    </row>
    <row r="104" spans="1:6" ht="33">
      <c r="A104" s="45" t="s">
        <v>403</v>
      </c>
      <c r="B104" s="52" t="s">
        <v>404</v>
      </c>
      <c r="C104" s="45" t="s">
        <v>405</v>
      </c>
      <c r="D104" s="44" t="s">
        <v>357</v>
      </c>
      <c r="E104" s="40">
        <v>45651.16978009259</v>
      </c>
      <c r="F104" s="34" t="str">
        <f t="shared" si="1"/>
        <v>▶</v>
      </c>
    </row>
    <row r="105" spans="1:6" ht="33">
      <c r="A105" s="45" t="s">
        <v>406</v>
      </c>
      <c r="B105" s="52" t="s">
        <v>407</v>
      </c>
      <c r="C105" s="45" t="s">
        <v>408</v>
      </c>
      <c r="D105" s="44" t="s">
        <v>357</v>
      </c>
      <c r="E105" s="40">
        <v>45651.054710648146</v>
      </c>
      <c r="F105" s="34" t="str">
        <f t="shared" si="1"/>
        <v>▶</v>
      </c>
    </row>
    <row r="106" spans="1:6">
      <c r="F106" s="34" t="str">
        <f t="shared" si="1"/>
        <v/>
      </c>
    </row>
    <row r="107" spans="1:6">
      <c r="F107" s="34" t="str">
        <f t="shared" si="1"/>
        <v/>
      </c>
    </row>
    <row r="108" spans="1:6">
      <c r="F108" s="34" t="str">
        <f t="shared" si="1"/>
        <v/>
      </c>
    </row>
    <row r="109" spans="1:6">
      <c r="F109" s="34" t="str">
        <f t="shared" si="1"/>
        <v/>
      </c>
    </row>
    <row r="110" spans="1:6">
      <c r="F110" s="34" t="str">
        <f t="shared" si="1"/>
        <v/>
      </c>
    </row>
    <row r="111" spans="1:6">
      <c r="F111" s="34" t="str">
        <f t="shared" si="1"/>
        <v/>
      </c>
    </row>
    <row r="112" spans="1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si="1"/>
        <v/>
      </c>
    </row>
    <row r="131" spans="6:6">
      <c r="F131" s="34" t="str">
        <f t="shared" ref="F131:F194" si="2">IF(ISBLANK($B131),"",HYPERLINK($B131,"▶"))</f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si="2"/>
        <v/>
      </c>
    </row>
    <row r="195" spans="6:6">
      <c r="F195" s="34" t="str">
        <f t="shared" ref="F195:F258" si="3">IF(ISBLANK($B195),"",HYPERLINK($B195,"▶"))</f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  <row r="201" spans="6:6">
      <c r="F201" s="34" t="str">
        <f t="shared" si="3"/>
        <v/>
      </c>
    </row>
    <row r="202" spans="6:6">
      <c r="F202" s="34" t="str">
        <f t="shared" si="3"/>
        <v/>
      </c>
    </row>
    <row r="203" spans="6:6">
      <c r="F203" s="34" t="str">
        <f t="shared" si="3"/>
        <v/>
      </c>
    </row>
    <row r="204" spans="6:6">
      <c r="F204" s="34" t="str">
        <f t="shared" si="3"/>
        <v/>
      </c>
    </row>
    <row r="205" spans="6:6">
      <c r="F205" s="34" t="str">
        <f t="shared" si="3"/>
        <v/>
      </c>
    </row>
    <row r="206" spans="6:6">
      <c r="F206" s="34" t="str">
        <f t="shared" si="3"/>
        <v/>
      </c>
    </row>
    <row r="207" spans="6:6">
      <c r="F207" s="34" t="str">
        <f t="shared" si="3"/>
        <v/>
      </c>
    </row>
    <row r="208" spans="6:6">
      <c r="F208" s="34" t="str">
        <f t="shared" si="3"/>
        <v/>
      </c>
    </row>
    <row r="209" spans="6:6">
      <c r="F209" s="34" t="str">
        <f t="shared" si="3"/>
        <v/>
      </c>
    </row>
    <row r="210" spans="6:6">
      <c r="F210" s="34" t="str">
        <f t="shared" si="3"/>
        <v/>
      </c>
    </row>
    <row r="211" spans="6:6">
      <c r="F211" s="34" t="str">
        <f t="shared" si="3"/>
        <v/>
      </c>
    </row>
    <row r="212" spans="6:6">
      <c r="F212" s="34" t="str">
        <f t="shared" si="3"/>
        <v/>
      </c>
    </row>
    <row r="213" spans="6:6">
      <c r="F213" s="34" t="str">
        <f t="shared" si="3"/>
        <v/>
      </c>
    </row>
    <row r="214" spans="6:6">
      <c r="F214" s="34" t="str">
        <f t="shared" si="3"/>
        <v/>
      </c>
    </row>
    <row r="215" spans="6:6">
      <c r="F215" s="34" t="str">
        <f t="shared" si="3"/>
        <v/>
      </c>
    </row>
    <row r="216" spans="6:6">
      <c r="F216" s="34" t="str">
        <f t="shared" si="3"/>
        <v/>
      </c>
    </row>
    <row r="217" spans="6:6">
      <c r="F217" s="34" t="str">
        <f t="shared" si="3"/>
        <v/>
      </c>
    </row>
    <row r="218" spans="6:6">
      <c r="F218" s="34" t="str">
        <f t="shared" si="3"/>
        <v/>
      </c>
    </row>
    <row r="219" spans="6:6">
      <c r="F219" s="34" t="str">
        <f t="shared" si="3"/>
        <v/>
      </c>
    </row>
    <row r="220" spans="6:6">
      <c r="F220" s="34" t="str">
        <f t="shared" si="3"/>
        <v/>
      </c>
    </row>
    <row r="221" spans="6:6">
      <c r="F221" s="34" t="str">
        <f t="shared" si="3"/>
        <v/>
      </c>
    </row>
    <row r="222" spans="6:6">
      <c r="F222" s="34" t="str">
        <f t="shared" si="3"/>
        <v/>
      </c>
    </row>
    <row r="223" spans="6:6">
      <c r="F223" s="34" t="str">
        <f t="shared" si="3"/>
        <v/>
      </c>
    </row>
    <row r="224" spans="6:6">
      <c r="F224" s="34" t="str">
        <f t="shared" si="3"/>
        <v/>
      </c>
    </row>
    <row r="225" spans="6:6">
      <c r="F225" s="34" t="str">
        <f t="shared" si="3"/>
        <v/>
      </c>
    </row>
    <row r="226" spans="6:6">
      <c r="F226" s="34" t="str">
        <f t="shared" si="3"/>
        <v/>
      </c>
    </row>
    <row r="227" spans="6:6">
      <c r="F227" s="34" t="str">
        <f t="shared" si="3"/>
        <v/>
      </c>
    </row>
    <row r="228" spans="6:6">
      <c r="F228" s="34" t="str">
        <f t="shared" si="3"/>
        <v/>
      </c>
    </row>
    <row r="229" spans="6:6">
      <c r="F229" s="34" t="str">
        <f t="shared" si="3"/>
        <v/>
      </c>
    </row>
    <row r="230" spans="6:6">
      <c r="F230" s="34" t="str">
        <f t="shared" si="3"/>
        <v/>
      </c>
    </row>
    <row r="231" spans="6:6">
      <c r="F231" s="34" t="str">
        <f t="shared" si="3"/>
        <v/>
      </c>
    </row>
    <row r="232" spans="6:6">
      <c r="F232" s="34" t="str">
        <f t="shared" si="3"/>
        <v/>
      </c>
    </row>
    <row r="233" spans="6:6">
      <c r="F233" s="34" t="str">
        <f t="shared" si="3"/>
        <v/>
      </c>
    </row>
    <row r="234" spans="6:6">
      <c r="F234" s="34" t="str">
        <f t="shared" si="3"/>
        <v/>
      </c>
    </row>
    <row r="235" spans="6:6">
      <c r="F235" s="34" t="str">
        <f t="shared" si="3"/>
        <v/>
      </c>
    </row>
    <row r="236" spans="6:6">
      <c r="F236" s="34" t="str">
        <f t="shared" si="3"/>
        <v/>
      </c>
    </row>
    <row r="237" spans="6:6">
      <c r="F237" s="34" t="str">
        <f t="shared" si="3"/>
        <v/>
      </c>
    </row>
    <row r="238" spans="6:6">
      <c r="F238" s="34" t="str">
        <f t="shared" si="3"/>
        <v/>
      </c>
    </row>
    <row r="239" spans="6:6">
      <c r="F239" s="34" t="str">
        <f t="shared" si="3"/>
        <v/>
      </c>
    </row>
    <row r="240" spans="6:6">
      <c r="F240" s="34" t="str">
        <f t="shared" si="3"/>
        <v/>
      </c>
    </row>
    <row r="241" spans="6:6">
      <c r="F241" s="34" t="str">
        <f t="shared" si="3"/>
        <v/>
      </c>
    </row>
    <row r="242" spans="6:6">
      <c r="F242" s="34" t="str">
        <f t="shared" si="3"/>
        <v/>
      </c>
    </row>
    <row r="243" spans="6:6">
      <c r="F243" s="34" t="str">
        <f t="shared" si="3"/>
        <v/>
      </c>
    </row>
    <row r="244" spans="6:6">
      <c r="F244" s="34" t="str">
        <f t="shared" si="3"/>
        <v/>
      </c>
    </row>
    <row r="245" spans="6:6">
      <c r="F245" s="34" t="str">
        <f t="shared" si="3"/>
        <v/>
      </c>
    </row>
    <row r="246" spans="6:6">
      <c r="F246" s="34" t="str">
        <f t="shared" si="3"/>
        <v/>
      </c>
    </row>
    <row r="247" spans="6:6">
      <c r="F247" s="34" t="str">
        <f t="shared" si="3"/>
        <v/>
      </c>
    </row>
    <row r="248" spans="6:6">
      <c r="F248" s="34" t="str">
        <f t="shared" si="3"/>
        <v/>
      </c>
    </row>
    <row r="249" spans="6:6">
      <c r="F249" s="34" t="str">
        <f t="shared" si="3"/>
        <v/>
      </c>
    </row>
    <row r="250" spans="6:6">
      <c r="F250" s="34" t="str">
        <f t="shared" si="3"/>
        <v/>
      </c>
    </row>
    <row r="251" spans="6:6">
      <c r="F251" s="34" t="str">
        <f t="shared" si="3"/>
        <v/>
      </c>
    </row>
    <row r="252" spans="6:6">
      <c r="F252" s="34" t="str">
        <f t="shared" si="3"/>
        <v/>
      </c>
    </row>
    <row r="253" spans="6:6">
      <c r="F253" s="34" t="str">
        <f t="shared" si="3"/>
        <v/>
      </c>
    </row>
    <row r="254" spans="6:6">
      <c r="F254" s="34" t="str">
        <f t="shared" si="3"/>
        <v/>
      </c>
    </row>
    <row r="255" spans="6:6">
      <c r="F255" s="34" t="str">
        <f t="shared" si="3"/>
        <v/>
      </c>
    </row>
    <row r="256" spans="6:6">
      <c r="F256" s="34" t="str">
        <f t="shared" si="3"/>
        <v/>
      </c>
    </row>
    <row r="257" spans="6:6">
      <c r="F257" s="34" t="str">
        <f t="shared" si="3"/>
        <v/>
      </c>
    </row>
    <row r="258" spans="6:6">
      <c r="F258" s="34" t="str">
        <f t="shared" si="3"/>
        <v/>
      </c>
    </row>
    <row r="259" spans="6:6">
      <c r="F259" s="34" t="str">
        <f t="shared" ref="F259:F322" si="4">IF(ISBLANK($B259),"",HYPERLINK($B259,"▶"))</f>
        <v/>
      </c>
    </row>
    <row r="260" spans="6:6">
      <c r="F260" s="34" t="str">
        <f t="shared" si="4"/>
        <v/>
      </c>
    </row>
    <row r="261" spans="6:6">
      <c r="F261" s="34" t="str">
        <f t="shared" si="4"/>
        <v/>
      </c>
    </row>
    <row r="262" spans="6:6">
      <c r="F262" s="34" t="str">
        <f t="shared" si="4"/>
        <v/>
      </c>
    </row>
    <row r="263" spans="6:6">
      <c r="F263" s="34" t="str">
        <f t="shared" si="4"/>
        <v/>
      </c>
    </row>
    <row r="264" spans="6:6">
      <c r="F264" s="34" t="str">
        <f t="shared" si="4"/>
        <v/>
      </c>
    </row>
    <row r="265" spans="6:6">
      <c r="F265" s="34" t="str">
        <f t="shared" si="4"/>
        <v/>
      </c>
    </row>
    <row r="266" spans="6:6">
      <c r="F266" s="34" t="str">
        <f t="shared" si="4"/>
        <v/>
      </c>
    </row>
    <row r="267" spans="6:6">
      <c r="F267" s="34" t="str">
        <f t="shared" si="4"/>
        <v/>
      </c>
    </row>
    <row r="268" spans="6:6">
      <c r="F268" s="34" t="str">
        <f t="shared" si="4"/>
        <v/>
      </c>
    </row>
    <row r="269" spans="6:6">
      <c r="F269" s="34" t="str">
        <f t="shared" si="4"/>
        <v/>
      </c>
    </row>
    <row r="270" spans="6:6">
      <c r="F270" s="34" t="str">
        <f t="shared" si="4"/>
        <v/>
      </c>
    </row>
    <row r="271" spans="6:6">
      <c r="F271" s="34" t="str">
        <f t="shared" si="4"/>
        <v/>
      </c>
    </row>
    <row r="272" spans="6:6">
      <c r="F272" s="34" t="str">
        <f t="shared" si="4"/>
        <v/>
      </c>
    </row>
    <row r="273" spans="6:6">
      <c r="F273" s="34" t="str">
        <f t="shared" si="4"/>
        <v/>
      </c>
    </row>
    <row r="274" spans="6:6">
      <c r="F274" s="34" t="str">
        <f t="shared" si="4"/>
        <v/>
      </c>
    </row>
    <row r="275" spans="6:6">
      <c r="F275" s="34" t="str">
        <f t="shared" si="4"/>
        <v/>
      </c>
    </row>
    <row r="276" spans="6:6">
      <c r="F276" s="34" t="str">
        <f t="shared" si="4"/>
        <v/>
      </c>
    </row>
    <row r="277" spans="6:6">
      <c r="F277" s="34" t="str">
        <f t="shared" si="4"/>
        <v/>
      </c>
    </row>
    <row r="278" spans="6:6">
      <c r="F278" s="34" t="str">
        <f t="shared" si="4"/>
        <v/>
      </c>
    </row>
    <row r="279" spans="6:6">
      <c r="F279" s="34" t="str">
        <f t="shared" si="4"/>
        <v/>
      </c>
    </row>
    <row r="280" spans="6:6">
      <c r="F280" s="34" t="str">
        <f t="shared" si="4"/>
        <v/>
      </c>
    </row>
    <row r="281" spans="6:6">
      <c r="F281" s="34" t="str">
        <f t="shared" si="4"/>
        <v/>
      </c>
    </row>
    <row r="282" spans="6:6">
      <c r="F282" s="34" t="str">
        <f t="shared" si="4"/>
        <v/>
      </c>
    </row>
    <row r="283" spans="6:6">
      <c r="F283" s="34" t="str">
        <f t="shared" si="4"/>
        <v/>
      </c>
    </row>
    <row r="284" spans="6:6">
      <c r="F284" s="34" t="str">
        <f t="shared" si="4"/>
        <v/>
      </c>
    </row>
    <row r="285" spans="6:6">
      <c r="F285" s="34" t="str">
        <f t="shared" si="4"/>
        <v/>
      </c>
    </row>
    <row r="286" spans="6:6">
      <c r="F286" s="34" t="str">
        <f t="shared" si="4"/>
        <v/>
      </c>
    </row>
    <row r="287" spans="6:6">
      <c r="F287" s="34" t="str">
        <f t="shared" si="4"/>
        <v/>
      </c>
    </row>
    <row r="288" spans="6:6">
      <c r="F288" s="34" t="str">
        <f t="shared" si="4"/>
        <v/>
      </c>
    </row>
    <row r="289" spans="6:6">
      <c r="F289" s="34" t="str">
        <f t="shared" si="4"/>
        <v/>
      </c>
    </row>
    <row r="290" spans="6:6">
      <c r="F290" s="34" t="str">
        <f t="shared" si="4"/>
        <v/>
      </c>
    </row>
    <row r="291" spans="6:6">
      <c r="F291" s="34" t="str">
        <f t="shared" si="4"/>
        <v/>
      </c>
    </row>
    <row r="292" spans="6:6">
      <c r="F292" s="34" t="str">
        <f t="shared" si="4"/>
        <v/>
      </c>
    </row>
    <row r="293" spans="6:6">
      <c r="F293" s="34" t="str">
        <f t="shared" si="4"/>
        <v/>
      </c>
    </row>
    <row r="294" spans="6:6">
      <c r="F294" s="34" t="str">
        <f t="shared" si="4"/>
        <v/>
      </c>
    </row>
    <row r="295" spans="6:6">
      <c r="F295" s="34" t="str">
        <f t="shared" si="4"/>
        <v/>
      </c>
    </row>
    <row r="296" spans="6:6">
      <c r="F296" s="34" t="str">
        <f t="shared" si="4"/>
        <v/>
      </c>
    </row>
    <row r="297" spans="6:6">
      <c r="F297" s="34" t="str">
        <f t="shared" si="4"/>
        <v/>
      </c>
    </row>
    <row r="298" spans="6:6">
      <c r="F298" s="34" t="str">
        <f t="shared" si="4"/>
        <v/>
      </c>
    </row>
    <row r="299" spans="6:6">
      <c r="F299" s="34" t="str">
        <f t="shared" si="4"/>
        <v/>
      </c>
    </row>
    <row r="300" spans="6:6">
      <c r="F300" s="34" t="str">
        <f t="shared" si="4"/>
        <v/>
      </c>
    </row>
    <row r="301" spans="6:6">
      <c r="F301" s="34" t="str">
        <f t="shared" si="4"/>
        <v/>
      </c>
    </row>
    <row r="302" spans="6:6">
      <c r="F302" s="34" t="str">
        <f t="shared" si="4"/>
        <v/>
      </c>
    </row>
    <row r="303" spans="6:6">
      <c r="F303" s="34" t="str">
        <f t="shared" si="4"/>
        <v/>
      </c>
    </row>
    <row r="304" spans="6:6">
      <c r="F304" s="34" t="str">
        <f t="shared" si="4"/>
        <v/>
      </c>
    </row>
    <row r="305" spans="6:6">
      <c r="F305" s="34" t="str">
        <f t="shared" si="4"/>
        <v/>
      </c>
    </row>
    <row r="306" spans="6:6">
      <c r="F306" s="34" t="str">
        <f t="shared" si="4"/>
        <v/>
      </c>
    </row>
    <row r="307" spans="6:6">
      <c r="F307" s="34" t="str">
        <f t="shared" si="4"/>
        <v/>
      </c>
    </row>
    <row r="308" spans="6:6">
      <c r="F308" s="34" t="str">
        <f t="shared" si="4"/>
        <v/>
      </c>
    </row>
    <row r="309" spans="6:6">
      <c r="F309" s="34" t="str">
        <f t="shared" si="4"/>
        <v/>
      </c>
    </row>
    <row r="310" spans="6:6">
      <c r="F310" s="34" t="str">
        <f t="shared" si="4"/>
        <v/>
      </c>
    </row>
    <row r="311" spans="6:6">
      <c r="F311" s="34" t="str">
        <f t="shared" si="4"/>
        <v/>
      </c>
    </row>
    <row r="312" spans="6:6">
      <c r="F312" s="34" t="str">
        <f t="shared" si="4"/>
        <v/>
      </c>
    </row>
    <row r="313" spans="6:6">
      <c r="F313" s="34" t="str">
        <f t="shared" si="4"/>
        <v/>
      </c>
    </row>
    <row r="314" spans="6:6">
      <c r="F314" s="34" t="str">
        <f t="shared" si="4"/>
        <v/>
      </c>
    </row>
    <row r="315" spans="6:6">
      <c r="F315" s="34" t="str">
        <f t="shared" si="4"/>
        <v/>
      </c>
    </row>
    <row r="316" spans="6:6">
      <c r="F316" s="34" t="str">
        <f t="shared" si="4"/>
        <v/>
      </c>
    </row>
    <row r="317" spans="6:6">
      <c r="F317" s="34" t="str">
        <f t="shared" si="4"/>
        <v/>
      </c>
    </row>
    <row r="318" spans="6:6">
      <c r="F318" s="34" t="str">
        <f t="shared" si="4"/>
        <v/>
      </c>
    </row>
    <row r="319" spans="6:6">
      <c r="F319" s="34" t="str">
        <f t="shared" si="4"/>
        <v/>
      </c>
    </row>
    <row r="320" spans="6:6">
      <c r="F320" s="34" t="str">
        <f t="shared" si="4"/>
        <v/>
      </c>
    </row>
    <row r="321" spans="6:6">
      <c r="F321" s="34" t="str">
        <f t="shared" si="4"/>
        <v/>
      </c>
    </row>
    <row r="322" spans="6:6">
      <c r="F322" s="34" t="str">
        <f t="shared" si="4"/>
        <v/>
      </c>
    </row>
    <row r="323" spans="6:6">
      <c r="F323" s="34" t="str">
        <f t="shared" ref="F323:F386" si="5">IF(ISBLANK($B323),"",HYPERLINK($B323,"▶"))</f>
        <v/>
      </c>
    </row>
    <row r="324" spans="6:6">
      <c r="F324" s="34" t="str">
        <f t="shared" si="5"/>
        <v/>
      </c>
    </row>
    <row r="325" spans="6:6">
      <c r="F325" s="34" t="str">
        <f t="shared" si="5"/>
        <v/>
      </c>
    </row>
    <row r="326" spans="6:6">
      <c r="F326" s="34" t="str">
        <f t="shared" si="5"/>
        <v/>
      </c>
    </row>
    <row r="327" spans="6:6">
      <c r="F327" s="34" t="str">
        <f t="shared" si="5"/>
        <v/>
      </c>
    </row>
    <row r="328" spans="6:6">
      <c r="F328" s="34" t="str">
        <f t="shared" si="5"/>
        <v/>
      </c>
    </row>
    <row r="329" spans="6:6">
      <c r="F329" s="34" t="str">
        <f t="shared" si="5"/>
        <v/>
      </c>
    </row>
    <row r="330" spans="6:6">
      <c r="F330" s="34" t="str">
        <f t="shared" si="5"/>
        <v/>
      </c>
    </row>
    <row r="331" spans="6:6">
      <c r="F331" s="34" t="str">
        <f t="shared" si="5"/>
        <v/>
      </c>
    </row>
    <row r="332" spans="6:6">
      <c r="F332" s="34" t="str">
        <f t="shared" si="5"/>
        <v/>
      </c>
    </row>
    <row r="333" spans="6:6">
      <c r="F333" s="34" t="str">
        <f t="shared" si="5"/>
        <v/>
      </c>
    </row>
    <row r="334" spans="6:6">
      <c r="F334" s="34" t="str">
        <f t="shared" si="5"/>
        <v/>
      </c>
    </row>
    <row r="335" spans="6:6">
      <c r="F335" s="34" t="str">
        <f t="shared" si="5"/>
        <v/>
      </c>
    </row>
    <row r="336" spans="6:6">
      <c r="F336" s="34" t="str">
        <f t="shared" si="5"/>
        <v/>
      </c>
    </row>
    <row r="337" spans="6:6">
      <c r="F337" s="34" t="str">
        <f t="shared" si="5"/>
        <v/>
      </c>
    </row>
    <row r="338" spans="6:6">
      <c r="F338" s="34" t="str">
        <f t="shared" si="5"/>
        <v/>
      </c>
    </row>
    <row r="339" spans="6:6">
      <c r="F339" s="34" t="str">
        <f t="shared" si="5"/>
        <v/>
      </c>
    </row>
    <row r="340" spans="6:6">
      <c r="F340" s="34" t="str">
        <f t="shared" si="5"/>
        <v/>
      </c>
    </row>
    <row r="341" spans="6:6">
      <c r="F341" s="34" t="str">
        <f t="shared" si="5"/>
        <v/>
      </c>
    </row>
    <row r="342" spans="6:6">
      <c r="F342" s="34" t="str">
        <f t="shared" si="5"/>
        <v/>
      </c>
    </row>
    <row r="343" spans="6:6">
      <c r="F343" s="34" t="str">
        <f t="shared" si="5"/>
        <v/>
      </c>
    </row>
    <row r="344" spans="6:6">
      <c r="F344" s="34" t="str">
        <f t="shared" si="5"/>
        <v/>
      </c>
    </row>
    <row r="345" spans="6:6">
      <c r="F345" s="34" t="str">
        <f t="shared" si="5"/>
        <v/>
      </c>
    </row>
    <row r="346" spans="6:6">
      <c r="F346" s="34" t="str">
        <f t="shared" si="5"/>
        <v/>
      </c>
    </row>
    <row r="347" spans="6:6">
      <c r="F347" s="34" t="str">
        <f t="shared" si="5"/>
        <v/>
      </c>
    </row>
    <row r="348" spans="6:6">
      <c r="F348" s="34" t="str">
        <f t="shared" si="5"/>
        <v/>
      </c>
    </row>
    <row r="349" spans="6:6">
      <c r="F349" s="34" t="str">
        <f t="shared" si="5"/>
        <v/>
      </c>
    </row>
    <row r="350" spans="6:6">
      <c r="F350" s="34" t="str">
        <f t="shared" si="5"/>
        <v/>
      </c>
    </row>
    <row r="351" spans="6:6">
      <c r="F351" s="34" t="str">
        <f t="shared" si="5"/>
        <v/>
      </c>
    </row>
    <row r="352" spans="6:6">
      <c r="F352" s="34" t="str">
        <f t="shared" si="5"/>
        <v/>
      </c>
    </row>
    <row r="353" spans="6:6">
      <c r="F353" s="34" t="str">
        <f t="shared" si="5"/>
        <v/>
      </c>
    </row>
    <row r="354" spans="6:6">
      <c r="F354" s="34" t="str">
        <f t="shared" si="5"/>
        <v/>
      </c>
    </row>
    <row r="355" spans="6:6">
      <c r="F355" s="34" t="str">
        <f t="shared" si="5"/>
        <v/>
      </c>
    </row>
    <row r="356" spans="6:6">
      <c r="F356" s="34" t="str">
        <f t="shared" si="5"/>
        <v/>
      </c>
    </row>
    <row r="357" spans="6:6">
      <c r="F357" s="34" t="str">
        <f t="shared" si="5"/>
        <v/>
      </c>
    </row>
    <row r="358" spans="6:6">
      <c r="F358" s="34" t="str">
        <f t="shared" si="5"/>
        <v/>
      </c>
    </row>
    <row r="359" spans="6:6">
      <c r="F359" s="34" t="str">
        <f t="shared" si="5"/>
        <v/>
      </c>
    </row>
    <row r="360" spans="6:6">
      <c r="F360" s="34" t="str">
        <f t="shared" si="5"/>
        <v/>
      </c>
    </row>
    <row r="361" spans="6:6">
      <c r="F361" s="34" t="str">
        <f t="shared" si="5"/>
        <v/>
      </c>
    </row>
    <row r="362" spans="6:6">
      <c r="F362" s="34" t="str">
        <f t="shared" si="5"/>
        <v/>
      </c>
    </row>
    <row r="363" spans="6:6">
      <c r="F363" s="34" t="str">
        <f t="shared" si="5"/>
        <v/>
      </c>
    </row>
    <row r="364" spans="6:6">
      <c r="F364" s="34" t="str">
        <f t="shared" si="5"/>
        <v/>
      </c>
    </row>
    <row r="365" spans="6:6">
      <c r="F365" s="34" t="str">
        <f t="shared" si="5"/>
        <v/>
      </c>
    </row>
    <row r="366" spans="6:6">
      <c r="F366" s="34" t="str">
        <f t="shared" si="5"/>
        <v/>
      </c>
    </row>
    <row r="367" spans="6:6">
      <c r="F367" s="34" t="str">
        <f t="shared" si="5"/>
        <v/>
      </c>
    </row>
    <row r="368" spans="6:6">
      <c r="F368" s="34" t="str">
        <f t="shared" si="5"/>
        <v/>
      </c>
    </row>
    <row r="369" spans="6:6">
      <c r="F369" s="34" t="str">
        <f t="shared" si="5"/>
        <v/>
      </c>
    </row>
    <row r="370" spans="6:6">
      <c r="F370" s="34" t="str">
        <f t="shared" si="5"/>
        <v/>
      </c>
    </row>
    <row r="371" spans="6:6">
      <c r="F371" s="34" t="str">
        <f t="shared" si="5"/>
        <v/>
      </c>
    </row>
    <row r="372" spans="6:6">
      <c r="F372" s="34" t="str">
        <f t="shared" si="5"/>
        <v/>
      </c>
    </row>
    <row r="373" spans="6:6">
      <c r="F373" s="34" t="str">
        <f t="shared" si="5"/>
        <v/>
      </c>
    </row>
    <row r="374" spans="6:6">
      <c r="F374" s="34" t="str">
        <f t="shared" si="5"/>
        <v/>
      </c>
    </row>
    <row r="375" spans="6:6">
      <c r="F375" s="34" t="str">
        <f t="shared" si="5"/>
        <v/>
      </c>
    </row>
    <row r="376" spans="6:6">
      <c r="F376" s="34" t="str">
        <f t="shared" si="5"/>
        <v/>
      </c>
    </row>
    <row r="377" spans="6:6">
      <c r="F377" s="34" t="str">
        <f t="shared" si="5"/>
        <v/>
      </c>
    </row>
    <row r="378" spans="6:6">
      <c r="F378" s="34" t="str">
        <f t="shared" si="5"/>
        <v/>
      </c>
    </row>
    <row r="379" spans="6:6">
      <c r="F379" s="34" t="str">
        <f t="shared" si="5"/>
        <v/>
      </c>
    </row>
    <row r="380" spans="6:6">
      <c r="F380" s="34" t="str">
        <f t="shared" si="5"/>
        <v/>
      </c>
    </row>
    <row r="381" spans="6:6">
      <c r="F381" s="34" t="str">
        <f t="shared" si="5"/>
        <v/>
      </c>
    </row>
    <row r="382" spans="6:6">
      <c r="F382" s="34" t="str">
        <f t="shared" si="5"/>
        <v/>
      </c>
    </row>
    <row r="383" spans="6:6">
      <c r="F383" s="34" t="str">
        <f t="shared" si="5"/>
        <v/>
      </c>
    </row>
    <row r="384" spans="6:6">
      <c r="F384" s="34" t="str">
        <f t="shared" si="5"/>
        <v/>
      </c>
    </row>
    <row r="385" spans="6:6">
      <c r="F385" s="34" t="str">
        <f t="shared" si="5"/>
        <v/>
      </c>
    </row>
    <row r="386" spans="6:6">
      <c r="F386" s="34" t="str">
        <f t="shared" si="5"/>
        <v/>
      </c>
    </row>
    <row r="387" spans="6:6">
      <c r="F387" s="34" t="str">
        <f t="shared" ref="F387:F400" si="6">IF(ISBLANK($B387),"",HYPERLINK($B387,"▶"))</f>
        <v/>
      </c>
    </row>
    <row r="388" spans="6:6">
      <c r="F388" s="34" t="str">
        <f t="shared" si="6"/>
        <v/>
      </c>
    </row>
    <row r="389" spans="6:6">
      <c r="F389" s="34" t="str">
        <f t="shared" si="6"/>
        <v/>
      </c>
    </row>
    <row r="390" spans="6:6">
      <c r="F390" s="34" t="str">
        <f t="shared" si="6"/>
        <v/>
      </c>
    </row>
    <row r="391" spans="6:6">
      <c r="F391" s="34" t="str">
        <f t="shared" si="6"/>
        <v/>
      </c>
    </row>
    <row r="392" spans="6:6">
      <c r="F392" s="34" t="str">
        <f t="shared" si="6"/>
        <v/>
      </c>
    </row>
    <row r="393" spans="6:6">
      <c r="F393" s="34" t="str">
        <f t="shared" si="6"/>
        <v/>
      </c>
    </row>
    <row r="394" spans="6:6">
      <c r="F394" s="34" t="str">
        <f t="shared" si="6"/>
        <v/>
      </c>
    </row>
    <row r="395" spans="6:6">
      <c r="F395" s="34" t="str">
        <f t="shared" si="6"/>
        <v/>
      </c>
    </row>
    <row r="396" spans="6:6">
      <c r="F396" s="34" t="str">
        <f t="shared" si="6"/>
        <v/>
      </c>
    </row>
    <row r="397" spans="6:6">
      <c r="F397" s="34" t="str">
        <f t="shared" si="6"/>
        <v/>
      </c>
    </row>
    <row r="398" spans="6:6">
      <c r="F398" s="34" t="str">
        <f t="shared" si="6"/>
        <v/>
      </c>
    </row>
    <row r="399" spans="6:6">
      <c r="F399" s="34" t="str">
        <f t="shared" si="6"/>
        <v/>
      </c>
    </row>
    <row r="400" spans="6:6">
      <c r="F400" s="34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60F3-909D-40F3-AFC2-9A3B36658D74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9" customWidth="1"/>
    <col min="4" max="4" width="0.875" style="54" customWidth="1"/>
    <col min="5" max="5" width="65.75" style="45" customWidth="1"/>
    <col min="6" max="6" width="19.75" style="2" customWidth="1"/>
    <col min="7" max="7" width="15.625" style="65" customWidth="1"/>
    <col min="8" max="8" width="9" style="33"/>
  </cols>
  <sheetData>
    <row r="1" spans="1:8" s="42" customFormat="1" ht="17.25" thickBot="1">
      <c r="A1" s="41" t="s">
        <v>57</v>
      </c>
      <c r="B1" s="41" t="s">
        <v>58</v>
      </c>
      <c r="C1" s="48" t="s">
        <v>59</v>
      </c>
      <c r="D1" s="50" t="s">
        <v>5</v>
      </c>
      <c r="E1" s="43" t="s">
        <v>54</v>
      </c>
      <c r="F1" s="41" t="s">
        <v>60</v>
      </c>
      <c r="G1" s="41" t="s">
        <v>44</v>
      </c>
      <c r="H1" s="41" t="s">
        <v>41</v>
      </c>
    </row>
    <row r="2" spans="1:8" ht="17.25" thickTop="1">
      <c r="A2" s="2">
        <v>1</v>
      </c>
      <c r="B2" s="2" t="s">
        <v>1140</v>
      </c>
      <c r="C2" s="49" t="s">
        <v>409</v>
      </c>
      <c r="D2" s="54" t="s">
        <v>1141</v>
      </c>
      <c r="E2" s="45" t="s">
        <v>1142</v>
      </c>
      <c r="F2" s="2" t="s">
        <v>1143</v>
      </c>
      <c r="G2" s="64" t="s">
        <v>1144</v>
      </c>
      <c r="H2" s="34" t="str">
        <f>IF(ISBLANK($D2),"",HYPERLINK($D2,"▶"))</f>
        <v>▶</v>
      </c>
    </row>
    <row r="3" spans="1:8">
      <c r="A3" s="2">
        <v>1</v>
      </c>
      <c r="B3" s="2" t="s">
        <v>1140</v>
      </c>
      <c r="C3" s="49" t="s">
        <v>409</v>
      </c>
      <c r="D3" s="54" t="s">
        <v>1141</v>
      </c>
      <c r="E3" s="45" t="s">
        <v>1142</v>
      </c>
      <c r="F3" s="2" t="s">
        <v>1143</v>
      </c>
      <c r="G3" s="64" t="s">
        <v>1144</v>
      </c>
      <c r="H3" s="34" t="str">
        <f t="shared" ref="H3:H66" si="0">IF(ISBLANK($D3),"",HYPERLINK($D3,"▶"))</f>
        <v>▶</v>
      </c>
    </row>
    <row r="4" spans="1:8">
      <c r="A4" s="2">
        <v>1</v>
      </c>
      <c r="B4" s="2" t="s">
        <v>1140</v>
      </c>
      <c r="C4" s="49" t="s">
        <v>413</v>
      </c>
      <c r="D4" s="54" t="s">
        <v>1151</v>
      </c>
      <c r="E4" s="45" t="s">
        <v>1152</v>
      </c>
      <c r="F4" s="2" t="s">
        <v>1153</v>
      </c>
      <c r="G4" s="64" t="s">
        <v>1154</v>
      </c>
      <c r="H4" s="34" t="str">
        <f t="shared" si="0"/>
        <v>▶</v>
      </c>
    </row>
    <row r="5" spans="1:8">
      <c r="A5" s="2">
        <v>2</v>
      </c>
      <c r="B5" s="2" t="s">
        <v>1140</v>
      </c>
      <c r="C5" s="49" t="s">
        <v>413</v>
      </c>
      <c r="D5" s="54" t="s">
        <v>1155</v>
      </c>
      <c r="E5" s="45" t="s">
        <v>1156</v>
      </c>
      <c r="F5" s="2" t="s">
        <v>1157</v>
      </c>
      <c r="G5" s="64" t="s">
        <v>1158</v>
      </c>
      <c r="H5" s="34" t="str">
        <f t="shared" si="0"/>
        <v>▶</v>
      </c>
    </row>
    <row r="6" spans="1:8">
      <c r="A6" s="2">
        <v>1</v>
      </c>
      <c r="B6" s="2" t="s">
        <v>1140</v>
      </c>
      <c r="C6" s="49" t="s">
        <v>419</v>
      </c>
      <c r="D6" s="54" t="s">
        <v>1174</v>
      </c>
      <c r="E6" s="45" t="s">
        <v>1175</v>
      </c>
      <c r="F6" s="2" t="s">
        <v>1176</v>
      </c>
      <c r="G6" s="64" t="s">
        <v>1177</v>
      </c>
      <c r="H6" s="34" t="str">
        <f t="shared" si="0"/>
        <v>▶</v>
      </c>
    </row>
    <row r="7" spans="1:8">
      <c r="A7" s="2">
        <v>1</v>
      </c>
      <c r="B7" s="2" t="s">
        <v>1140</v>
      </c>
      <c r="C7" s="49" t="s">
        <v>422</v>
      </c>
      <c r="D7" s="54" t="s">
        <v>1206</v>
      </c>
      <c r="E7" s="46" t="s">
        <v>1207</v>
      </c>
      <c r="F7" s="2" t="s">
        <v>1208</v>
      </c>
      <c r="G7" s="64" t="s">
        <v>1209</v>
      </c>
      <c r="H7" s="34" t="str">
        <f t="shared" si="0"/>
        <v>▶</v>
      </c>
    </row>
    <row r="8" spans="1:8">
      <c r="A8" s="2">
        <v>2</v>
      </c>
      <c r="B8" s="2" t="s">
        <v>1140</v>
      </c>
      <c r="C8" s="49" t="s">
        <v>422</v>
      </c>
      <c r="D8" s="54" t="s">
        <v>1210</v>
      </c>
      <c r="E8" s="45" t="s">
        <v>1211</v>
      </c>
      <c r="F8" s="2" t="s">
        <v>1212</v>
      </c>
      <c r="G8" s="64" t="s">
        <v>1213</v>
      </c>
      <c r="H8" s="34" t="str">
        <f t="shared" si="0"/>
        <v>▶</v>
      </c>
    </row>
    <row r="9" spans="1:8">
      <c r="A9" s="2">
        <v>3</v>
      </c>
      <c r="B9" s="2" t="s">
        <v>1140</v>
      </c>
      <c r="C9" s="49" t="s">
        <v>422</v>
      </c>
      <c r="D9" s="54" t="s">
        <v>1214</v>
      </c>
      <c r="E9" s="45" t="s">
        <v>1215</v>
      </c>
      <c r="F9" s="2" t="s">
        <v>1216</v>
      </c>
      <c r="G9" s="64" t="s">
        <v>1217</v>
      </c>
      <c r="H9" s="34" t="str">
        <f t="shared" si="0"/>
        <v>▶</v>
      </c>
    </row>
    <row r="10" spans="1:8">
      <c r="A10" s="2">
        <v>4</v>
      </c>
      <c r="B10" s="2" t="s">
        <v>1140</v>
      </c>
      <c r="C10" s="49" t="s">
        <v>422</v>
      </c>
      <c r="D10" s="54" t="s">
        <v>1218</v>
      </c>
      <c r="E10" s="45" t="s">
        <v>1219</v>
      </c>
      <c r="F10" s="2" t="s">
        <v>1220</v>
      </c>
      <c r="G10" s="64" t="s">
        <v>1221</v>
      </c>
      <c r="H10" s="34" t="str">
        <f t="shared" si="0"/>
        <v>▶</v>
      </c>
    </row>
    <row r="11" spans="1:8" ht="33">
      <c r="A11" s="2">
        <v>5</v>
      </c>
      <c r="B11" s="2" t="s">
        <v>1140</v>
      </c>
      <c r="C11" s="49" t="s">
        <v>422</v>
      </c>
      <c r="D11" s="54" t="s">
        <v>1222</v>
      </c>
      <c r="E11" s="45" t="s">
        <v>1223</v>
      </c>
      <c r="F11" s="2" t="s">
        <v>1224</v>
      </c>
      <c r="G11" s="64" t="s">
        <v>1225</v>
      </c>
      <c r="H11" s="34" t="str">
        <f t="shared" si="0"/>
        <v>▶</v>
      </c>
    </row>
    <row r="12" spans="1:8">
      <c r="A12" s="2">
        <v>1</v>
      </c>
      <c r="B12" s="2" t="s">
        <v>1140</v>
      </c>
      <c r="C12" s="49" t="s">
        <v>425</v>
      </c>
      <c r="D12" s="54" t="s">
        <v>1244</v>
      </c>
      <c r="E12" s="45" t="s">
        <v>1245</v>
      </c>
      <c r="F12" s="2" t="s">
        <v>1246</v>
      </c>
      <c r="G12" s="64" t="s">
        <v>1247</v>
      </c>
      <c r="H12" s="34" t="str">
        <f t="shared" si="0"/>
        <v>▶</v>
      </c>
    </row>
    <row r="13" spans="1:8">
      <c r="A13" s="2">
        <v>1</v>
      </c>
      <c r="B13" s="2" t="s">
        <v>1140</v>
      </c>
      <c r="C13" s="49" t="s">
        <v>428</v>
      </c>
      <c r="D13" s="54" t="s">
        <v>1254</v>
      </c>
      <c r="E13" s="45" t="s">
        <v>1255</v>
      </c>
      <c r="F13" s="2" t="s">
        <v>1256</v>
      </c>
      <c r="G13" s="64" t="s">
        <v>1257</v>
      </c>
      <c r="H13" s="34" t="str">
        <f t="shared" si="0"/>
        <v>▶</v>
      </c>
    </row>
    <row r="14" spans="1:8">
      <c r="A14" s="2">
        <v>2</v>
      </c>
      <c r="B14" s="2" t="s">
        <v>1140</v>
      </c>
      <c r="C14" s="49" t="s">
        <v>428</v>
      </c>
      <c r="D14" s="54" t="s">
        <v>1258</v>
      </c>
      <c r="E14" s="45" t="s">
        <v>1259</v>
      </c>
      <c r="F14" s="2" t="s">
        <v>1157</v>
      </c>
      <c r="G14" s="64" t="s">
        <v>1260</v>
      </c>
      <c r="H14" s="34" t="str">
        <f t="shared" si="0"/>
        <v>▶</v>
      </c>
    </row>
    <row r="15" spans="1:8">
      <c r="A15" s="2">
        <v>3</v>
      </c>
      <c r="B15" s="2" t="s">
        <v>1140</v>
      </c>
      <c r="C15" s="49" t="s">
        <v>428</v>
      </c>
      <c r="D15" s="54" t="s">
        <v>1261</v>
      </c>
      <c r="E15" s="45" t="s">
        <v>1262</v>
      </c>
      <c r="F15" s="2" t="s">
        <v>1263</v>
      </c>
      <c r="G15" s="64" t="s">
        <v>1264</v>
      </c>
      <c r="H15" s="34" t="str">
        <f t="shared" si="0"/>
        <v>▶</v>
      </c>
    </row>
    <row r="16" spans="1:8">
      <c r="A16" s="2">
        <v>4</v>
      </c>
      <c r="B16" s="2" t="s">
        <v>1140</v>
      </c>
      <c r="C16" s="49" t="s">
        <v>428</v>
      </c>
      <c r="D16" s="54" t="s">
        <v>1265</v>
      </c>
      <c r="E16" s="45" t="s">
        <v>1266</v>
      </c>
      <c r="F16" s="2" t="s">
        <v>1153</v>
      </c>
      <c r="G16" s="64" t="s">
        <v>1267</v>
      </c>
      <c r="H16" s="34" t="str">
        <f t="shared" si="0"/>
        <v>▶</v>
      </c>
    </row>
    <row r="17" spans="1:8">
      <c r="A17" s="2">
        <v>1</v>
      </c>
      <c r="B17" s="2" t="s">
        <v>1140</v>
      </c>
      <c r="C17" s="49" t="s">
        <v>437</v>
      </c>
      <c r="D17" s="54" t="s">
        <v>1296</v>
      </c>
      <c r="E17" s="45" t="s">
        <v>1297</v>
      </c>
      <c r="F17" s="2" t="s">
        <v>1298</v>
      </c>
      <c r="G17" s="64" t="s">
        <v>1299</v>
      </c>
      <c r="H17" s="34" t="str">
        <f t="shared" si="0"/>
        <v>▶</v>
      </c>
    </row>
    <row r="18" spans="1:8">
      <c r="A18" s="2">
        <v>2</v>
      </c>
      <c r="B18" s="2" t="s">
        <v>1140</v>
      </c>
      <c r="C18" s="49" t="s">
        <v>437</v>
      </c>
      <c r="D18" s="54" t="s">
        <v>1300</v>
      </c>
      <c r="E18" s="45" t="s">
        <v>1301</v>
      </c>
      <c r="F18" s="2" t="s">
        <v>1302</v>
      </c>
      <c r="G18" s="64" t="s">
        <v>1303</v>
      </c>
      <c r="H18" s="34" t="str">
        <f t="shared" si="0"/>
        <v>▶</v>
      </c>
    </row>
    <row r="19" spans="1:8" ht="33">
      <c r="A19" s="2">
        <v>3</v>
      </c>
      <c r="B19" s="2" t="s">
        <v>1140</v>
      </c>
      <c r="C19" s="49" t="s">
        <v>437</v>
      </c>
      <c r="D19" s="54" t="s">
        <v>1304</v>
      </c>
      <c r="E19" s="45" t="s">
        <v>1305</v>
      </c>
      <c r="F19" s="2" t="s">
        <v>1306</v>
      </c>
      <c r="G19" s="64" t="s">
        <v>1307</v>
      </c>
      <c r="H19" s="34" t="str">
        <f t="shared" si="0"/>
        <v>▶</v>
      </c>
    </row>
    <row r="20" spans="1:8" ht="33">
      <c r="A20" s="2">
        <v>4</v>
      </c>
      <c r="B20" s="2" t="s">
        <v>1140</v>
      </c>
      <c r="C20" s="49" t="s">
        <v>437</v>
      </c>
      <c r="D20" s="54" t="s">
        <v>1308</v>
      </c>
      <c r="E20" s="45" t="s">
        <v>1309</v>
      </c>
      <c r="F20" s="2" t="s">
        <v>1306</v>
      </c>
      <c r="G20" s="64" t="s">
        <v>1310</v>
      </c>
      <c r="H20" s="34" t="str">
        <f t="shared" si="0"/>
        <v>▶</v>
      </c>
    </row>
    <row r="21" spans="1:8">
      <c r="A21" s="2">
        <v>5</v>
      </c>
      <c r="B21" s="2" t="s">
        <v>1140</v>
      </c>
      <c r="C21" s="49" t="s">
        <v>437</v>
      </c>
      <c r="D21" s="54" t="s">
        <v>1311</v>
      </c>
      <c r="E21" s="45" t="s">
        <v>1312</v>
      </c>
      <c r="F21" s="2" t="s">
        <v>1313</v>
      </c>
      <c r="G21" s="64" t="s">
        <v>1314</v>
      </c>
      <c r="H21" s="34" t="str">
        <f t="shared" si="0"/>
        <v>▶</v>
      </c>
    </row>
    <row r="22" spans="1:8">
      <c r="A22" s="2">
        <v>6</v>
      </c>
      <c r="B22" s="2" t="s">
        <v>1140</v>
      </c>
      <c r="C22" s="49" t="s">
        <v>437</v>
      </c>
      <c r="D22" s="54" t="s">
        <v>1315</v>
      </c>
      <c r="E22" s="46" t="s">
        <v>1316</v>
      </c>
      <c r="F22" s="2" t="s">
        <v>1313</v>
      </c>
      <c r="G22" s="65" t="s">
        <v>1317</v>
      </c>
      <c r="H22" s="34" t="str">
        <f t="shared" si="0"/>
        <v>▶</v>
      </c>
    </row>
    <row r="23" spans="1:8">
      <c r="A23" s="2">
        <v>1</v>
      </c>
      <c r="B23" s="2" t="s">
        <v>1349</v>
      </c>
      <c r="C23" s="49" t="s">
        <v>660</v>
      </c>
      <c r="D23" s="54" t="s">
        <v>1350</v>
      </c>
      <c r="E23" s="45" t="s">
        <v>1351</v>
      </c>
      <c r="F23" s="2" t="s">
        <v>1352</v>
      </c>
      <c r="G23" s="65" t="s">
        <v>1353</v>
      </c>
      <c r="H23" s="34" t="str">
        <f t="shared" si="0"/>
        <v>▶</v>
      </c>
    </row>
    <row r="24" spans="1:8">
      <c r="A24" s="2">
        <v>1</v>
      </c>
      <c r="B24" s="2" t="s">
        <v>1349</v>
      </c>
      <c r="C24" s="49" t="s">
        <v>663</v>
      </c>
      <c r="D24" s="54" t="s">
        <v>1360</v>
      </c>
      <c r="E24" s="45" t="s">
        <v>1361</v>
      </c>
      <c r="F24" s="2" t="s">
        <v>1362</v>
      </c>
      <c r="G24" s="65" t="s">
        <v>1363</v>
      </c>
      <c r="H24" s="34" t="str">
        <f t="shared" si="0"/>
        <v>▶</v>
      </c>
    </row>
    <row r="25" spans="1:8">
      <c r="A25" s="2">
        <v>1</v>
      </c>
      <c r="B25" s="2" t="s">
        <v>1349</v>
      </c>
      <c r="C25" s="49" t="s">
        <v>666</v>
      </c>
      <c r="D25" s="54" t="s">
        <v>1384</v>
      </c>
      <c r="E25" s="45" t="s">
        <v>1385</v>
      </c>
      <c r="F25" s="2" t="s">
        <v>1362</v>
      </c>
      <c r="G25" s="65" t="s">
        <v>1386</v>
      </c>
      <c r="H25" s="34" t="str">
        <f t="shared" si="0"/>
        <v>▶</v>
      </c>
    </row>
    <row r="26" spans="1:8">
      <c r="A26" s="2">
        <v>1</v>
      </c>
      <c r="B26" s="2" t="s">
        <v>1349</v>
      </c>
      <c r="C26" s="49" t="s">
        <v>669</v>
      </c>
      <c r="D26" s="54" t="s">
        <v>1389</v>
      </c>
      <c r="E26" s="45" t="s">
        <v>1390</v>
      </c>
      <c r="F26" s="2" t="s">
        <v>1143</v>
      </c>
      <c r="G26" s="65" t="s">
        <v>1391</v>
      </c>
      <c r="H26" s="34" t="str">
        <f t="shared" si="0"/>
        <v>▶</v>
      </c>
    </row>
    <row r="27" spans="1:8">
      <c r="A27" s="2">
        <v>2</v>
      </c>
      <c r="B27" s="2" t="s">
        <v>1349</v>
      </c>
      <c r="C27" s="49" t="s">
        <v>669</v>
      </c>
      <c r="D27" s="54" t="s">
        <v>1392</v>
      </c>
      <c r="E27" s="45" t="s">
        <v>1393</v>
      </c>
      <c r="F27" s="2" t="s">
        <v>1362</v>
      </c>
      <c r="G27" s="65" t="s">
        <v>1394</v>
      </c>
      <c r="H27" s="34" t="str">
        <f t="shared" si="0"/>
        <v>▶</v>
      </c>
    </row>
    <row r="28" spans="1:8">
      <c r="A28" s="2">
        <v>1</v>
      </c>
      <c r="B28" s="2" t="s">
        <v>1349</v>
      </c>
      <c r="C28" s="49" t="s">
        <v>678</v>
      </c>
      <c r="D28" s="54" t="s">
        <v>1457</v>
      </c>
      <c r="E28" s="45" t="s">
        <v>1458</v>
      </c>
      <c r="F28" s="2" t="s">
        <v>1208</v>
      </c>
      <c r="G28" s="65" t="s">
        <v>1459</v>
      </c>
      <c r="H28" s="34" t="str">
        <f t="shared" si="0"/>
        <v>▶</v>
      </c>
    </row>
    <row r="29" spans="1:8">
      <c r="A29" s="2">
        <v>1</v>
      </c>
      <c r="B29" s="2" t="s">
        <v>1349</v>
      </c>
      <c r="C29" s="49" t="s">
        <v>681</v>
      </c>
      <c r="D29" s="54" t="s">
        <v>1468</v>
      </c>
      <c r="E29" s="45" t="s">
        <v>1469</v>
      </c>
      <c r="F29" s="2" t="s">
        <v>1298</v>
      </c>
      <c r="G29" s="65" t="s">
        <v>1470</v>
      </c>
      <c r="H29" s="34" t="str">
        <f t="shared" si="0"/>
        <v>▶</v>
      </c>
    </row>
    <row r="30" spans="1:8">
      <c r="A30" s="2">
        <v>2</v>
      </c>
      <c r="B30" s="2" t="s">
        <v>1349</v>
      </c>
      <c r="C30" s="49" t="s">
        <v>681</v>
      </c>
      <c r="D30" s="54" t="s">
        <v>1471</v>
      </c>
      <c r="E30" s="45" t="s">
        <v>1472</v>
      </c>
      <c r="F30" s="2" t="s">
        <v>1362</v>
      </c>
      <c r="G30" s="65" t="s">
        <v>1473</v>
      </c>
      <c r="H30" s="34" t="str">
        <f t="shared" si="0"/>
        <v>▶</v>
      </c>
    </row>
    <row r="31" spans="1:8">
      <c r="A31" s="2">
        <v>1</v>
      </c>
      <c r="B31" s="2" t="s">
        <v>1349</v>
      </c>
      <c r="C31" s="49" t="s">
        <v>687</v>
      </c>
      <c r="D31" s="54" t="s">
        <v>1258</v>
      </c>
      <c r="E31" s="45" t="s">
        <v>1259</v>
      </c>
      <c r="F31" s="2" t="s">
        <v>1157</v>
      </c>
      <c r="G31" s="65" t="s">
        <v>1260</v>
      </c>
      <c r="H31" s="34" t="str">
        <f t="shared" si="0"/>
        <v>▶</v>
      </c>
    </row>
    <row r="32" spans="1:8" ht="33">
      <c r="A32" s="2">
        <v>2</v>
      </c>
      <c r="B32" s="2" t="s">
        <v>1349</v>
      </c>
      <c r="C32" s="49" t="s">
        <v>687</v>
      </c>
      <c r="D32" s="54" t="s">
        <v>1304</v>
      </c>
      <c r="E32" s="45" t="s">
        <v>1305</v>
      </c>
      <c r="F32" s="2" t="s">
        <v>1306</v>
      </c>
      <c r="G32" s="65" t="s">
        <v>1307</v>
      </c>
      <c r="H32" s="34" t="str">
        <f t="shared" si="0"/>
        <v>▶</v>
      </c>
    </row>
    <row r="33" spans="1:8">
      <c r="A33" s="2">
        <v>3</v>
      </c>
      <c r="B33" s="2" t="s">
        <v>1349</v>
      </c>
      <c r="C33" s="49" t="s">
        <v>687</v>
      </c>
      <c r="D33" s="54" t="s">
        <v>1480</v>
      </c>
      <c r="E33" s="45" t="s">
        <v>1481</v>
      </c>
      <c r="F33" s="2" t="s">
        <v>1216</v>
      </c>
      <c r="G33" s="65" t="s">
        <v>1482</v>
      </c>
      <c r="H33" s="34" t="str">
        <f t="shared" si="0"/>
        <v>▶</v>
      </c>
    </row>
    <row r="34" spans="1:8">
      <c r="A34" s="2">
        <v>4</v>
      </c>
      <c r="B34" s="2" t="s">
        <v>1349</v>
      </c>
      <c r="C34" s="49" t="s">
        <v>687</v>
      </c>
      <c r="D34" s="54" t="s">
        <v>1483</v>
      </c>
      <c r="E34" s="46" t="s">
        <v>1484</v>
      </c>
      <c r="F34" s="2" t="s">
        <v>1313</v>
      </c>
      <c r="G34" s="65" t="s">
        <v>1485</v>
      </c>
      <c r="H34" s="34" t="str">
        <f t="shared" si="0"/>
        <v>▶</v>
      </c>
    </row>
    <row r="35" spans="1:8">
      <c r="A35" s="2">
        <v>5</v>
      </c>
      <c r="B35" s="2" t="s">
        <v>1349</v>
      </c>
      <c r="C35" s="49" t="s">
        <v>687</v>
      </c>
      <c r="D35" s="54" t="s">
        <v>1486</v>
      </c>
      <c r="E35" s="45" t="s">
        <v>1487</v>
      </c>
      <c r="F35" s="2" t="s">
        <v>1362</v>
      </c>
      <c r="G35" s="65" t="s">
        <v>1488</v>
      </c>
      <c r="H35" s="34" t="str">
        <f t="shared" si="0"/>
        <v>▶</v>
      </c>
    </row>
    <row r="36" spans="1:8">
      <c r="H36" s="34" t="str">
        <f t="shared" si="0"/>
        <v/>
      </c>
    </row>
    <row r="37" spans="1:8">
      <c r="H37" s="34" t="str">
        <f t="shared" si="0"/>
        <v/>
      </c>
    </row>
    <row r="38" spans="1:8">
      <c r="H38" s="34" t="str">
        <f t="shared" si="0"/>
        <v/>
      </c>
    </row>
    <row r="39" spans="1:8">
      <c r="H39" s="34" t="str">
        <f t="shared" si="0"/>
        <v/>
      </c>
    </row>
    <row r="40" spans="1:8">
      <c r="H40" s="34" t="str">
        <f t="shared" si="0"/>
        <v/>
      </c>
    </row>
    <row r="41" spans="1:8">
      <c r="H41" s="34" t="str">
        <f t="shared" si="0"/>
        <v/>
      </c>
    </row>
    <row r="42" spans="1:8">
      <c r="H42" s="34" t="str">
        <f t="shared" si="0"/>
        <v/>
      </c>
    </row>
    <row r="43" spans="1:8">
      <c r="H43" s="34" t="str">
        <f t="shared" si="0"/>
        <v/>
      </c>
    </row>
    <row r="44" spans="1:8">
      <c r="H44" s="34" t="str">
        <f t="shared" si="0"/>
        <v/>
      </c>
    </row>
    <row r="45" spans="1:8">
      <c r="H45" s="34" t="str">
        <f t="shared" si="0"/>
        <v/>
      </c>
    </row>
    <row r="46" spans="1:8">
      <c r="H46" s="34" t="str">
        <f t="shared" si="0"/>
        <v/>
      </c>
    </row>
    <row r="47" spans="1:8">
      <c r="H47" s="34" t="str">
        <f t="shared" si="0"/>
        <v/>
      </c>
    </row>
    <row r="48" spans="1:8">
      <c r="H48" s="34" t="str">
        <f t="shared" si="0"/>
        <v/>
      </c>
    </row>
    <row r="49" spans="5:8">
      <c r="H49" s="34" t="str">
        <f t="shared" si="0"/>
        <v/>
      </c>
    </row>
    <row r="50" spans="5:8">
      <c r="H50" s="34" t="str">
        <f t="shared" si="0"/>
        <v/>
      </c>
    </row>
    <row r="51" spans="5:8">
      <c r="H51" s="34" t="str">
        <f t="shared" si="0"/>
        <v/>
      </c>
    </row>
    <row r="52" spans="5:8">
      <c r="H52" s="34" t="str">
        <f t="shared" si="0"/>
        <v/>
      </c>
    </row>
    <row r="53" spans="5:8">
      <c r="H53" s="34" t="str">
        <f t="shared" si="0"/>
        <v/>
      </c>
    </row>
    <row r="54" spans="5:8">
      <c r="H54" s="34" t="str">
        <f t="shared" si="0"/>
        <v/>
      </c>
    </row>
    <row r="55" spans="5:8">
      <c r="H55" s="34" t="str">
        <f t="shared" si="0"/>
        <v/>
      </c>
    </row>
    <row r="56" spans="5:8">
      <c r="H56" s="34" t="str">
        <f t="shared" si="0"/>
        <v/>
      </c>
    </row>
    <row r="57" spans="5:8">
      <c r="E57" s="46"/>
      <c r="H57" s="34" t="str">
        <f t="shared" si="0"/>
        <v/>
      </c>
    </row>
    <row r="58" spans="5:8">
      <c r="H58" s="34" t="str">
        <f t="shared" si="0"/>
        <v/>
      </c>
    </row>
    <row r="59" spans="5:8">
      <c r="H59" s="34" t="str">
        <f t="shared" si="0"/>
        <v/>
      </c>
    </row>
    <row r="60" spans="5:8">
      <c r="H60" s="34" t="str">
        <f t="shared" si="0"/>
        <v/>
      </c>
    </row>
    <row r="61" spans="5:8">
      <c r="H61" s="34" t="str">
        <f t="shared" si="0"/>
        <v/>
      </c>
    </row>
    <row r="62" spans="5:8">
      <c r="H62" s="34" t="str">
        <f t="shared" si="0"/>
        <v/>
      </c>
    </row>
    <row r="63" spans="5:8">
      <c r="H63" s="34" t="str">
        <f t="shared" si="0"/>
        <v/>
      </c>
    </row>
    <row r="64" spans="5:8">
      <c r="H64" s="34" t="str">
        <f t="shared" si="0"/>
        <v/>
      </c>
    </row>
    <row r="65" spans="8:8">
      <c r="H65" s="34" t="str">
        <f t="shared" si="0"/>
        <v/>
      </c>
    </row>
    <row r="66" spans="8:8">
      <c r="H66" s="34" t="str">
        <f t="shared" si="0"/>
        <v/>
      </c>
    </row>
    <row r="67" spans="8:8">
      <c r="H67" s="34" t="str">
        <f t="shared" ref="H67:H130" si="1">IF(ISBLANK($D67),"",HYPERLINK($D67,"▶"))</f>
        <v/>
      </c>
    </row>
    <row r="68" spans="8:8">
      <c r="H68" s="34" t="str">
        <f t="shared" si="1"/>
        <v/>
      </c>
    </row>
    <row r="69" spans="8:8">
      <c r="H69" s="34" t="str">
        <f t="shared" si="1"/>
        <v/>
      </c>
    </row>
    <row r="70" spans="8:8">
      <c r="H70" s="34" t="str">
        <f t="shared" si="1"/>
        <v/>
      </c>
    </row>
    <row r="71" spans="8:8">
      <c r="H71" s="34" t="str">
        <f t="shared" si="1"/>
        <v/>
      </c>
    </row>
    <row r="72" spans="8:8">
      <c r="H72" s="34" t="str">
        <f t="shared" si="1"/>
        <v/>
      </c>
    </row>
    <row r="73" spans="8:8">
      <c r="H73" s="34" t="str">
        <f t="shared" si="1"/>
        <v/>
      </c>
    </row>
    <row r="74" spans="8:8">
      <c r="H74" s="34" t="str">
        <f t="shared" si="1"/>
        <v/>
      </c>
    </row>
    <row r="75" spans="8:8">
      <c r="H75" s="34" t="str">
        <f t="shared" si="1"/>
        <v/>
      </c>
    </row>
    <row r="76" spans="8:8">
      <c r="H76" s="34" t="str">
        <f t="shared" si="1"/>
        <v/>
      </c>
    </row>
    <row r="77" spans="8:8">
      <c r="H77" s="34" t="str">
        <f t="shared" si="1"/>
        <v/>
      </c>
    </row>
    <row r="78" spans="8:8">
      <c r="H78" s="34" t="str">
        <f t="shared" si="1"/>
        <v/>
      </c>
    </row>
    <row r="79" spans="8:8">
      <c r="H79" s="34" t="str">
        <f t="shared" si="1"/>
        <v/>
      </c>
    </row>
    <row r="80" spans="8:8">
      <c r="H80" s="34" t="str">
        <f t="shared" si="1"/>
        <v/>
      </c>
    </row>
    <row r="81" spans="8:8">
      <c r="H81" s="34" t="str">
        <f t="shared" si="1"/>
        <v/>
      </c>
    </row>
    <row r="82" spans="8:8">
      <c r="H82" s="34" t="str">
        <f t="shared" si="1"/>
        <v/>
      </c>
    </row>
    <row r="83" spans="8:8">
      <c r="H83" s="34" t="str">
        <f t="shared" si="1"/>
        <v/>
      </c>
    </row>
    <row r="84" spans="8:8">
      <c r="H84" s="34" t="str">
        <f t="shared" si="1"/>
        <v/>
      </c>
    </row>
    <row r="85" spans="8:8">
      <c r="H85" s="34" t="str">
        <f t="shared" si="1"/>
        <v/>
      </c>
    </row>
    <row r="86" spans="8:8">
      <c r="H86" s="34" t="str">
        <f t="shared" si="1"/>
        <v/>
      </c>
    </row>
    <row r="87" spans="8:8">
      <c r="H87" s="34" t="str">
        <f t="shared" si="1"/>
        <v/>
      </c>
    </row>
    <row r="88" spans="8:8">
      <c r="H88" s="34" t="str">
        <f t="shared" si="1"/>
        <v/>
      </c>
    </row>
    <row r="89" spans="8:8">
      <c r="H89" s="34" t="str">
        <f t="shared" si="1"/>
        <v/>
      </c>
    </row>
    <row r="90" spans="8:8">
      <c r="H90" s="34" t="str">
        <f t="shared" si="1"/>
        <v/>
      </c>
    </row>
    <row r="91" spans="8:8">
      <c r="H91" s="34" t="str">
        <f t="shared" si="1"/>
        <v/>
      </c>
    </row>
    <row r="92" spans="8:8">
      <c r="H92" s="34" t="str">
        <f t="shared" si="1"/>
        <v/>
      </c>
    </row>
    <row r="93" spans="8:8">
      <c r="H93" s="34" t="str">
        <f t="shared" si="1"/>
        <v/>
      </c>
    </row>
    <row r="94" spans="8:8">
      <c r="H94" s="34" t="str">
        <f t="shared" si="1"/>
        <v/>
      </c>
    </row>
    <row r="95" spans="8:8">
      <c r="H95" s="34" t="str">
        <f t="shared" si="1"/>
        <v/>
      </c>
    </row>
    <row r="96" spans="8:8">
      <c r="H96" s="34" t="str">
        <f t="shared" si="1"/>
        <v/>
      </c>
    </row>
    <row r="97" spans="8:8">
      <c r="H97" s="34" t="str">
        <f t="shared" si="1"/>
        <v/>
      </c>
    </row>
    <row r="98" spans="8:8">
      <c r="H98" s="34" t="str">
        <f t="shared" si="1"/>
        <v/>
      </c>
    </row>
    <row r="99" spans="8:8">
      <c r="H99" s="34" t="str">
        <f t="shared" si="1"/>
        <v/>
      </c>
    </row>
    <row r="100" spans="8:8">
      <c r="H100" s="34" t="str">
        <f t="shared" si="1"/>
        <v/>
      </c>
    </row>
    <row r="101" spans="8:8">
      <c r="H101" s="34" t="str">
        <f t="shared" si="1"/>
        <v/>
      </c>
    </row>
    <row r="102" spans="8:8">
      <c r="H102" s="34" t="str">
        <f t="shared" si="1"/>
        <v/>
      </c>
    </row>
    <row r="103" spans="8:8">
      <c r="H103" s="34" t="str">
        <f t="shared" si="1"/>
        <v/>
      </c>
    </row>
    <row r="104" spans="8:8">
      <c r="H104" s="34" t="str">
        <f t="shared" si="1"/>
        <v/>
      </c>
    </row>
    <row r="105" spans="8:8">
      <c r="H105" s="34" t="str">
        <f t="shared" si="1"/>
        <v/>
      </c>
    </row>
    <row r="106" spans="8:8">
      <c r="H106" s="34" t="str">
        <f t="shared" si="1"/>
        <v/>
      </c>
    </row>
    <row r="107" spans="8:8">
      <c r="H107" s="34" t="str">
        <f t="shared" si="1"/>
        <v/>
      </c>
    </row>
    <row r="108" spans="8:8">
      <c r="H108" s="34" t="str">
        <f t="shared" si="1"/>
        <v/>
      </c>
    </row>
    <row r="109" spans="8:8">
      <c r="H109" s="34" t="str">
        <f t="shared" si="1"/>
        <v/>
      </c>
    </row>
    <row r="110" spans="8:8">
      <c r="H110" s="34" t="str">
        <f t="shared" si="1"/>
        <v/>
      </c>
    </row>
    <row r="111" spans="8:8">
      <c r="H111" s="34" t="str">
        <f t="shared" si="1"/>
        <v/>
      </c>
    </row>
    <row r="112" spans="8:8">
      <c r="H112" s="34" t="str">
        <f t="shared" si="1"/>
        <v/>
      </c>
    </row>
    <row r="113" spans="8:8">
      <c r="H113" s="34" t="str">
        <f t="shared" si="1"/>
        <v/>
      </c>
    </row>
    <row r="114" spans="8:8">
      <c r="H114" s="34" t="str">
        <f t="shared" si="1"/>
        <v/>
      </c>
    </row>
    <row r="115" spans="8:8">
      <c r="H115" s="34" t="str">
        <f t="shared" si="1"/>
        <v/>
      </c>
    </row>
    <row r="116" spans="8:8">
      <c r="H116" s="34" t="str">
        <f t="shared" si="1"/>
        <v/>
      </c>
    </row>
    <row r="117" spans="8:8">
      <c r="H117" s="34" t="str">
        <f t="shared" si="1"/>
        <v/>
      </c>
    </row>
    <row r="118" spans="8:8">
      <c r="H118" s="34" t="str">
        <f t="shared" si="1"/>
        <v/>
      </c>
    </row>
    <row r="119" spans="8:8">
      <c r="H119" s="34" t="str">
        <f t="shared" si="1"/>
        <v/>
      </c>
    </row>
    <row r="120" spans="8:8">
      <c r="H120" s="34" t="str">
        <f t="shared" si="1"/>
        <v/>
      </c>
    </row>
    <row r="121" spans="8:8">
      <c r="H121" s="34" t="str">
        <f t="shared" si="1"/>
        <v/>
      </c>
    </row>
    <row r="122" spans="8:8">
      <c r="H122" s="34" t="str">
        <f t="shared" si="1"/>
        <v/>
      </c>
    </row>
    <row r="123" spans="8:8">
      <c r="H123" s="34" t="str">
        <f t="shared" si="1"/>
        <v/>
      </c>
    </row>
    <row r="124" spans="8:8">
      <c r="H124" s="34" t="str">
        <f t="shared" si="1"/>
        <v/>
      </c>
    </row>
    <row r="125" spans="8:8">
      <c r="H125" s="34" t="str">
        <f t="shared" si="1"/>
        <v/>
      </c>
    </row>
    <row r="126" spans="8:8">
      <c r="H126" s="34" t="str">
        <f t="shared" si="1"/>
        <v/>
      </c>
    </row>
    <row r="127" spans="8:8">
      <c r="H127" s="34" t="str">
        <f t="shared" si="1"/>
        <v/>
      </c>
    </row>
    <row r="128" spans="8:8">
      <c r="H128" s="34" t="str">
        <f t="shared" si="1"/>
        <v/>
      </c>
    </row>
    <row r="129" spans="8:8">
      <c r="H129" s="34" t="str">
        <f t="shared" si="1"/>
        <v/>
      </c>
    </row>
    <row r="130" spans="8:8">
      <c r="H130" s="34" t="str">
        <f t="shared" si="1"/>
        <v/>
      </c>
    </row>
    <row r="131" spans="8:8">
      <c r="H131" s="34" t="str">
        <f t="shared" ref="H131:H194" si="2">IF(ISBLANK($D131),"",HYPERLINK($D131,"▶"))</f>
        <v/>
      </c>
    </row>
    <row r="132" spans="8:8">
      <c r="H132" s="34" t="str">
        <f t="shared" si="2"/>
        <v/>
      </c>
    </row>
    <row r="133" spans="8:8">
      <c r="H133" s="34" t="str">
        <f t="shared" si="2"/>
        <v/>
      </c>
    </row>
    <row r="134" spans="8:8">
      <c r="H134" s="34" t="str">
        <f t="shared" si="2"/>
        <v/>
      </c>
    </row>
    <row r="135" spans="8:8">
      <c r="H135" s="34" t="str">
        <f t="shared" si="2"/>
        <v/>
      </c>
    </row>
    <row r="136" spans="8:8">
      <c r="H136" s="34" t="str">
        <f t="shared" si="2"/>
        <v/>
      </c>
    </row>
    <row r="137" spans="8:8">
      <c r="H137" s="34" t="str">
        <f t="shared" si="2"/>
        <v/>
      </c>
    </row>
    <row r="138" spans="8:8">
      <c r="H138" s="34" t="str">
        <f t="shared" si="2"/>
        <v/>
      </c>
    </row>
    <row r="139" spans="8:8">
      <c r="H139" s="34" t="str">
        <f t="shared" si="2"/>
        <v/>
      </c>
    </row>
    <row r="140" spans="8:8">
      <c r="H140" s="34" t="str">
        <f t="shared" si="2"/>
        <v/>
      </c>
    </row>
    <row r="141" spans="8:8">
      <c r="H141" s="34" t="str">
        <f t="shared" si="2"/>
        <v/>
      </c>
    </row>
    <row r="142" spans="8:8">
      <c r="H142" s="34" t="str">
        <f t="shared" si="2"/>
        <v/>
      </c>
    </row>
    <row r="143" spans="8:8">
      <c r="H143" s="34" t="str">
        <f t="shared" si="2"/>
        <v/>
      </c>
    </row>
    <row r="144" spans="8:8">
      <c r="H144" s="34" t="str">
        <f t="shared" si="2"/>
        <v/>
      </c>
    </row>
    <row r="145" spans="8:8">
      <c r="H145" s="34" t="str">
        <f t="shared" si="2"/>
        <v/>
      </c>
    </row>
    <row r="146" spans="8:8">
      <c r="H146" s="34" t="str">
        <f t="shared" si="2"/>
        <v/>
      </c>
    </row>
    <row r="147" spans="8:8">
      <c r="H147" s="34" t="str">
        <f t="shared" si="2"/>
        <v/>
      </c>
    </row>
    <row r="148" spans="8:8">
      <c r="H148" s="34" t="str">
        <f t="shared" si="2"/>
        <v/>
      </c>
    </row>
    <row r="149" spans="8:8">
      <c r="H149" s="34" t="str">
        <f t="shared" si="2"/>
        <v/>
      </c>
    </row>
    <row r="150" spans="8:8">
      <c r="H150" s="34" t="str">
        <f t="shared" si="2"/>
        <v/>
      </c>
    </row>
    <row r="151" spans="8:8">
      <c r="H151" s="34" t="str">
        <f t="shared" si="2"/>
        <v/>
      </c>
    </row>
    <row r="152" spans="8:8">
      <c r="H152" s="34" t="str">
        <f t="shared" si="2"/>
        <v/>
      </c>
    </row>
    <row r="153" spans="8:8">
      <c r="H153" s="34" t="str">
        <f t="shared" si="2"/>
        <v/>
      </c>
    </row>
    <row r="154" spans="8:8">
      <c r="H154" s="34" t="str">
        <f t="shared" si="2"/>
        <v/>
      </c>
    </row>
    <row r="155" spans="8:8">
      <c r="H155" s="34" t="str">
        <f t="shared" si="2"/>
        <v/>
      </c>
    </row>
    <row r="156" spans="8:8">
      <c r="H156" s="34" t="str">
        <f t="shared" si="2"/>
        <v/>
      </c>
    </row>
    <row r="157" spans="8:8">
      <c r="H157" s="34" t="str">
        <f t="shared" si="2"/>
        <v/>
      </c>
    </row>
    <row r="158" spans="8:8">
      <c r="H158" s="34" t="str">
        <f t="shared" si="2"/>
        <v/>
      </c>
    </row>
    <row r="159" spans="8:8">
      <c r="H159" s="34" t="str">
        <f t="shared" si="2"/>
        <v/>
      </c>
    </row>
    <row r="160" spans="8:8">
      <c r="H160" s="34" t="str">
        <f t="shared" si="2"/>
        <v/>
      </c>
    </row>
    <row r="161" spans="8:8">
      <c r="H161" s="34" t="str">
        <f t="shared" si="2"/>
        <v/>
      </c>
    </row>
    <row r="162" spans="8:8">
      <c r="H162" s="34" t="str">
        <f t="shared" si="2"/>
        <v/>
      </c>
    </row>
    <row r="163" spans="8:8">
      <c r="H163" s="34" t="str">
        <f t="shared" si="2"/>
        <v/>
      </c>
    </row>
    <row r="164" spans="8:8">
      <c r="H164" s="34" t="str">
        <f t="shared" si="2"/>
        <v/>
      </c>
    </row>
    <row r="165" spans="8:8">
      <c r="H165" s="34" t="str">
        <f t="shared" si="2"/>
        <v/>
      </c>
    </row>
    <row r="166" spans="8:8">
      <c r="H166" s="34" t="str">
        <f t="shared" si="2"/>
        <v/>
      </c>
    </row>
    <row r="167" spans="8:8">
      <c r="H167" s="34" t="str">
        <f t="shared" si="2"/>
        <v/>
      </c>
    </row>
    <row r="168" spans="8:8">
      <c r="H168" s="34" t="str">
        <f t="shared" si="2"/>
        <v/>
      </c>
    </row>
    <row r="169" spans="8:8">
      <c r="H169" s="34" t="str">
        <f t="shared" si="2"/>
        <v/>
      </c>
    </row>
    <row r="170" spans="8:8">
      <c r="H170" s="34" t="str">
        <f t="shared" si="2"/>
        <v/>
      </c>
    </row>
    <row r="171" spans="8:8">
      <c r="H171" s="34" t="str">
        <f t="shared" si="2"/>
        <v/>
      </c>
    </row>
    <row r="172" spans="8:8">
      <c r="H172" s="34" t="str">
        <f t="shared" si="2"/>
        <v/>
      </c>
    </row>
    <row r="173" spans="8:8">
      <c r="H173" s="34" t="str">
        <f t="shared" si="2"/>
        <v/>
      </c>
    </row>
    <row r="174" spans="8:8">
      <c r="H174" s="34" t="str">
        <f t="shared" si="2"/>
        <v/>
      </c>
    </row>
    <row r="175" spans="8:8">
      <c r="H175" s="34" t="str">
        <f t="shared" si="2"/>
        <v/>
      </c>
    </row>
    <row r="176" spans="8:8">
      <c r="H176" s="34" t="str">
        <f t="shared" si="2"/>
        <v/>
      </c>
    </row>
    <row r="177" spans="8:8">
      <c r="H177" s="34" t="str">
        <f t="shared" si="2"/>
        <v/>
      </c>
    </row>
    <row r="178" spans="8:8">
      <c r="H178" s="34" t="str">
        <f t="shared" si="2"/>
        <v/>
      </c>
    </row>
    <row r="179" spans="8:8">
      <c r="H179" s="34" t="str">
        <f t="shared" si="2"/>
        <v/>
      </c>
    </row>
    <row r="180" spans="8:8">
      <c r="H180" s="34" t="str">
        <f t="shared" si="2"/>
        <v/>
      </c>
    </row>
    <row r="181" spans="8:8">
      <c r="H181" s="34" t="str">
        <f t="shared" si="2"/>
        <v/>
      </c>
    </row>
    <row r="182" spans="8:8">
      <c r="H182" s="34" t="str">
        <f t="shared" si="2"/>
        <v/>
      </c>
    </row>
    <row r="183" spans="8:8">
      <c r="H183" s="34" t="str">
        <f t="shared" si="2"/>
        <v/>
      </c>
    </row>
    <row r="184" spans="8:8">
      <c r="H184" s="34" t="str">
        <f t="shared" si="2"/>
        <v/>
      </c>
    </row>
    <row r="185" spans="8:8">
      <c r="H185" s="34" t="str">
        <f t="shared" si="2"/>
        <v/>
      </c>
    </row>
    <row r="186" spans="8:8">
      <c r="H186" s="34" t="str">
        <f t="shared" si="2"/>
        <v/>
      </c>
    </row>
    <row r="187" spans="8:8">
      <c r="H187" s="34" t="str">
        <f t="shared" si="2"/>
        <v/>
      </c>
    </row>
    <row r="188" spans="8:8">
      <c r="H188" s="34" t="str">
        <f t="shared" si="2"/>
        <v/>
      </c>
    </row>
    <row r="189" spans="8:8">
      <c r="H189" s="34" t="str">
        <f t="shared" si="2"/>
        <v/>
      </c>
    </row>
    <row r="190" spans="8:8">
      <c r="H190" s="34" t="str">
        <f t="shared" si="2"/>
        <v/>
      </c>
    </row>
    <row r="191" spans="8:8">
      <c r="H191" s="34" t="str">
        <f t="shared" si="2"/>
        <v/>
      </c>
    </row>
    <row r="192" spans="8:8">
      <c r="H192" s="34" t="str">
        <f t="shared" si="2"/>
        <v/>
      </c>
    </row>
    <row r="193" spans="8:8">
      <c r="H193" s="34" t="str">
        <f t="shared" si="2"/>
        <v/>
      </c>
    </row>
    <row r="194" spans="8:8">
      <c r="H194" s="34" t="str">
        <f t="shared" si="2"/>
        <v/>
      </c>
    </row>
    <row r="195" spans="8:8">
      <c r="H195" s="34" t="str">
        <f t="shared" ref="H195:H200" si="3">IF(ISBLANK($D195),"",HYPERLINK($D195,"▶"))</f>
        <v/>
      </c>
    </row>
    <row r="196" spans="8:8">
      <c r="H196" s="34" t="str">
        <f t="shared" si="3"/>
        <v/>
      </c>
    </row>
    <row r="197" spans="8:8">
      <c r="H197" s="34" t="str">
        <f t="shared" si="3"/>
        <v/>
      </c>
    </row>
    <row r="198" spans="8:8">
      <c r="H198" s="34" t="str">
        <f t="shared" si="3"/>
        <v/>
      </c>
    </row>
    <row r="199" spans="8:8">
      <c r="H199" s="34" t="str">
        <f t="shared" si="3"/>
        <v/>
      </c>
    </row>
    <row r="200" spans="8:8">
      <c r="H200" s="34" t="str">
        <f t="shared" si="3"/>
        <v/>
      </c>
    </row>
  </sheetData>
  <autoFilter ref="A1:G1" xr:uid="{8F7260F3-909D-40F3-AFC2-9A3B36658D74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9" customWidth="1"/>
    <col min="4" max="4" width="0.875" style="54" customWidth="1"/>
    <col min="5" max="5" width="65.75" style="45" customWidth="1"/>
    <col min="6" max="6" width="19.75" style="2" customWidth="1"/>
    <col min="7" max="7" width="15.625" style="65" customWidth="1"/>
    <col min="8" max="8" width="9" style="33"/>
  </cols>
  <sheetData>
    <row r="1" spans="1:8" s="42" customFormat="1" ht="17.25" thickBot="1">
      <c r="A1" s="41" t="s">
        <v>57</v>
      </c>
      <c r="B1" s="41" t="s">
        <v>58</v>
      </c>
      <c r="C1" s="48" t="s">
        <v>59</v>
      </c>
      <c r="D1" s="50" t="s">
        <v>78</v>
      </c>
      <c r="E1" s="43" t="s">
        <v>54</v>
      </c>
      <c r="F1" s="41" t="s">
        <v>60</v>
      </c>
      <c r="G1" s="41" t="s">
        <v>44</v>
      </c>
      <c r="H1" s="41" t="s">
        <v>41</v>
      </c>
    </row>
    <row r="2" spans="1:8" ht="17.25" thickTop="1">
      <c r="A2" s="2">
        <v>1</v>
      </c>
      <c r="B2" s="2" t="s">
        <v>1140</v>
      </c>
      <c r="C2" s="49" t="s">
        <v>409</v>
      </c>
      <c r="D2" s="54" t="s">
        <v>1145</v>
      </c>
      <c r="E2" s="45" t="s">
        <v>1146</v>
      </c>
      <c r="F2" s="2" t="s">
        <v>467</v>
      </c>
      <c r="G2" s="64" t="s">
        <v>1147</v>
      </c>
      <c r="H2" s="34" t="str">
        <f>IF(ISBLANK($D2),"",HYPERLINK($D2,"▶"))</f>
        <v>▶</v>
      </c>
    </row>
    <row r="3" spans="1:8">
      <c r="A3" s="2">
        <v>2</v>
      </c>
      <c r="B3" s="2" t="s">
        <v>1140</v>
      </c>
      <c r="C3" s="49" t="s">
        <v>409</v>
      </c>
      <c r="D3" s="54" t="s">
        <v>1148</v>
      </c>
      <c r="E3" s="45" t="s">
        <v>1149</v>
      </c>
      <c r="F3" s="2" t="s">
        <v>467</v>
      </c>
      <c r="G3" s="64" t="s">
        <v>1150</v>
      </c>
      <c r="H3" s="34" t="str">
        <f t="shared" ref="H3:H66" si="0">IF(ISBLANK($D3),"",HYPERLINK($D3,"▶"))</f>
        <v>▶</v>
      </c>
    </row>
    <row r="4" spans="1:8">
      <c r="A4" s="2">
        <v>1</v>
      </c>
      <c r="B4" s="2" t="s">
        <v>1140</v>
      </c>
      <c r="C4" s="49" t="s">
        <v>413</v>
      </c>
      <c r="D4" s="54" t="s">
        <v>1159</v>
      </c>
      <c r="E4" s="45" t="s">
        <v>1160</v>
      </c>
      <c r="F4" s="2" t="s">
        <v>413</v>
      </c>
      <c r="G4" s="64" t="s">
        <v>1161</v>
      </c>
      <c r="H4" s="34" t="str">
        <f t="shared" si="0"/>
        <v>▶</v>
      </c>
    </row>
    <row r="5" spans="1:8">
      <c r="A5" s="2">
        <v>2</v>
      </c>
      <c r="B5" s="2" t="s">
        <v>1140</v>
      </c>
      <c r="C5" s="49" t="s">
        <v>413</v>
      </c>
      <c r="D5" s="54" t="s">
        <v>1162</v>
      </c>
      <c r="E5" s="45" t="s">
        <v>1149</v>
      </c>
      <c r="F5" s="2" t="s">
        <v>413</v>
      </c>
      <c r="G5" s="64" t="s">
        <v>1150</v>
      </c>
      <c r="H5" s="34" t="str">
        <f t="shared" si="0"/>
        <v>▶</v>
      </c>
    </row>
    <row r="6" spans="1:8">
      <c r="A6" s="2">
        <v>1</v>
      </c>
      <c r="B6" s="2" t="s">
        <v>1140</v>
      </c>
      <c r="C6" s="49" t="s">
        <v>416</v>
      </c>
      <c r="D6" s="54" t="s">
        <v>1163</v>
      </c>
      <c r="E6" s="45" t="s">
        <v>1160</v>
      </c>
      <c r="F6" s="2" t="s">
        <v>416</v>
      </c>
      <c r="G6" s="64" t="s">
        <v>1161</v>
      </c>
      <c r="H6" s="34" t="str">
        <f t="shared" si="0"/>
        <v>▶</v>
      </c>
    </row>
    <row r="7" spans="1:8">
      <c r="A7" s="2">
        <v>2</v>
      </c>
      <c r="B7" s="2" t="s">
        <v>1140</v>
      </c>
      <c r="C7" s="49" t="s">
        <v>416</v>
      </c>
      <c r="D7" s="54" t="s">
        <v>1164</v>
      </c>
      <c r="E7" s="46" t="s">
        <v>1165</v>
      </c>
      <c r="F7" s="2" t="s">
        <v>416</v>
      </c>
      <c r="G7" s="64" t="s">
        <v>1166</v>
      </c>
      <c r="H7" s="34" t="str">
        <f t="shared" si="0"/>
        <v>▶</v>
      </c>
    </row>
    <row r="8" spans="1:8">
      <c r="A8" s="2">
        <v>3</v>
      </c>
      <c r="B8" s="2" t="s">
        <v>1140</v>
      </c>
      <c r="C8" s="49" t="s">
        <v>416</v>
      </c>
      <c r="D8" s="54" t="s">
        <v>1167</v>
      </c>
      <c r="E8" s="45" t="s">
        <v>1168</v>
      </c>
      <c r="F8" s="2" t="s">
        <v>416</v>
      </c>
      <c r="G8" s="64" t="s">
        <v>1150</v>
      </c>
      <c r="H8" s="34" t="str">
        <f t="shared" si="0"/>
        <v>▶</v>
      </c>
    </row>
    <row r="9" spans="1:8">
      <c r="A9" s="2">
        <v>4</v>
      </c>
      <c r="B9" s="2" t="s">
        <v>1140</v>
      </c>
      <c r="C9" s="49" t="s">
        <v>416</v>
      </c>
      <c r="D9" s="54" t="s">
        <v>1169</v>
      </c>
      <c r="E9" s="45" t="s">
        <v>1149</v>
      </c>
      <c r="F9" s="2" t="s">
        <v>416</v>
      </c>
      <c r="G9" s="64" t="s">
        <v>1150</v>
      </c>
      <c r="H9" s="34" t="str">
        <f t="shared" si="0"/>
        <v>▶</v>
      </c>
    </row>
    <row r="10" spans="1:8">
      <c r="A10" s="2">
        <v>5</v>
      </c>
      <c r="B10" s="2" t="s">
        <v>1140</v>
      </c>
      <c r="C10" s="49" t="s">
        <v>416</v>
      </c>
      <c r="D10" s="54" t="s">
        <v>1170</v>
      </c>
      <c r="E10" s="45" t="s">
        <v>1171</v>
      </c>
      <c r="F10" s="2" t="s">
        <v>1172</v>
      </c>
      <c r="G10" s="64" t="s">
        <v>1173</v>
      </c>
      <c r="H10" s="34" t="str">
        <f t="shared" si="0"/>
        <v>▶</v>
      </c>
    </row>
    <row r="11" spans="1:8">
      <c r="A11" s="2">
        <v>1</v>
      </c>
      <c r="B11" s="2" t="s">
        <v>1140</v>
      </c>
      <c r="C11" s="49" t="s">
        <v>419</v>
      </c>
      <c r="D11" s="54" t="s">
        <v>1178</v>
      </c>
      <c r="E11" s="45" t="s">
        <v>1179</v>
      </c>
      <c r="F11" s="2" t="s">
        <v>1180</v>
      </c>
      <c r="G11" s="64" t="s">
        <v>1181</v>
      </c>
      <c r="H11" s="34" t="str">
        <f t="shared" si="0"/>
        <v>▶</v>
      </c>
    </row>
    <row r="12" spans="1:8">
      <c r="A12" s="2">
        <v>2</v>
      </c>
      <c r="B12" s="2" t="s">
        <v>1140</v>
      </c>
      <c r="C12" s="49" t="s">
        <v>419</v>
      </c>
      <c r="D12" s="54" t="s">
        <v>1182</v>
      </c>
      <c r="E12" s="45" t="s">
        <v>1183</v>
      </c>
      <c r="F12" s="2" t="s">
        <v>419</v>
      </c>
      <c r="G12" s="64" t="s">
        <v>1181</v>
      </c>
      <c r="H12" s="34" t="str">
        <f t="shared" si="0"/>
        <v>▶</v>
      </c>
    </row>
    <row r="13" spans="1:8">
      <c r="A13" s="2">
        <v>3</v>
      </c>
      <c r="B13" s="2" t="s">
        <v>1140</v>
      </c>
      <c r="C13" s="49" t="s">
        <v>419</v>
      </c>
      <c r="D13" s="54" t="s">
        <v>1184</v>
      </c>
      <c r="E13" s="45" t="s">
        <v>1185</v>
      </c>
      <c r="F13" s="2" t="s">
        <v>419</v>
      </c>
      <c r="G13" s="64" t="s">
        <v>1186</v>
      </c>
      <c r="H13" s="34" t="str">
        <f t="shared" si="0"/>
        <v>▶</v>
      </c>
    </row>
    <row r="14" spans="1:8">
      <c r="A14" s="2">
        <v>4</v>
      </c>
      <c r="B14" s="2" t="s">
        <v>1140</v>
      </c>
      <c r="C14" s="49" t="s">
        <v>419</v>
      </c>
      <c r="D14" s="54" t="s">
        <v>1187</v>
      </c>
      <c r="E14" s="45" t="s">
        <v>1188</v>
      </c>
      <c r="F14" s="2" t="s">
        <v>419</v>
      </c>
      <c r="G14" s="64" t="s">
        <v>1189</v>
      </c>
      <c r="H14" s="34" t="str">
        <f t="shared" si="0"/>
        <v>▶</v>
      </c>
    </row>
    <row r="15" spans="1:8">
      <c r="A15" s="2">
        <v>5</v>
      </c>
      <c r="B15" s="2" t="s">
        <v>1140</v>
      </c>
      <c r="C15" s="49" t="s">
        <v>419</v>
      </c>
      <c r="D15" s="54" t="s">
        <v>1190</v>
      </c>
      <c r="E15" s="45" t="s">
        <v>1185</v>
      </c>
      <c r="F15" s="2" t="s">
        <v>419</v>
      </c>
      <c r="G15" s="64" t="s">
        <v>1191</v>
      </c>
      <c r="H15" s="34" t="str">
        <f t="shared" si="0"/>
        <v>▶</v>
      </c>
    </row>
    <row r="16" spans="1:8">
      <c r="A16" s="2">
        <v>6</v>
      </c>
      <c r="B16" s="2" t="s">
        <v>1140</v>
      </c>
      <c r="C16" s="49" t="s">
        <v>419</v>
      </c>
      <c r="D16" s="54" t="s">
        <v>1192</v>
      </c>
      <c r="E16" s="45" t="s">
        <v>1188</v>
      </c>
      <c r="F16" s="2" t="s">
        <v>419</v>
      </c>
      <c r="G16" s="64" t="s">
        <v>1193</v>
      </c>
      <c r="H16" s="34" t="str">
        <f t="shared" si="0"/>
        <v>▶</v>
      </c>
    </row>
    <row r="17" spans="1:8">
      <c r="A17" s="2">
        <v>7</v>
      </c>
      <c r="B17" s="2" t="s">
        <v>1140</v>
      </c>
      <c r="C17" s="49" t="s">
        <v>419</v>
      </c>
      <c r="D17" s="54" t="s">
        <v>1194</v>
      </c>
      <c r="E17" s="45" t="s">
        <v>1195</v>
      </c>
      <c r="F17" s="2" t="s">
        <v>419</v>
      </c>
      <c r="G17" s="64" t="s">
        <v>1161</v>
      </c>
      <c r="H17" s="34" t="str">
        <f t="shared" si="0"/>
        <v>▶</v>
      </c>
    </row>
    <row r="18" spans="1:8">
      <c r="A18" s="2">
        <v>8</v>
      </c>
      <c r="B18" s="2" t="s">
        <v>1140</v>
      </c>
      <c r="C18" s="49" t="s">
        <v>419</v>
      </c>
      <c r="D18" s="54" t="s">
        <v>1196</v>
      </c>
      <c r="E18" s="45" t="s">
        <v>1160</v>
      </c>
      <c r="F18" s="2" t="s">
        <v>419</v>
      </c>
      <c r="G18" s="64" t="s">
        <v>1161</v>
      </c>
      <c r="H18" s="34" t="str">
        <f t="shared" si="0"/>
        <v>▶</v>
      </c>
    </row>
    <row r="19" spans="1:8">
      <c r="A19" s="2">
        <v>9</v>
      </c>
      <c r="B19" s="2" t="s">
        <v>1140</v>
      </c>
      <c r="C19" s="49" t="s">
        <v>419</v>
      </c>
      <c r="D19" s="54" t="s">
        <v>1197</v>
      </c>
      <c r="E19" s="45" t="s">
        <v>1171</v>
      </c>
      <c r="F19" s="2" t="s">
        <v>1198</v>
      </c>
      <c r="G19" s="64" t="s">
        <v>1199</v>
      </c>
      <c r="H19" s="34" t="str">
        <f t="shared" si="0"/>
        <v>▶</v>
      </c>
    </row>
    <row r="20" spans="1:8">
      <c r="A20" s="2">
        <v>10</v>
      </c>
      <c r="B20" s="2" t="s">
        <v>1140</v>
      </c>
      <c r="C20" s="49" t="s">
        <v>419</v>
      </c>
      <c r="D20" s="54" t="s">
        <v>1200</v>
      </c>
      <c r="E20" s="45" t="s">
        <v>1149</v>
      </c>
      <c r="F20" s="2" t="s">
        <v>419</v>
      </c>
      <c r="G20" s="64" t="s">
        <v>1150</v>
      </c>
      <c r="H20" s="34" t="str">
        <f t="shared" si="0"/>
        <v>▶</v>
      </c>
    </row>
    <row r="21" spans="1:8">
      <c r="A21" s="2">
        <v>11</v>
      </c>
      <c r="B21" s="2" t="s">
        <v>1140</v>
      </c>
      <c r="C21" s="49" t="s">
        <v>419</v>
      </c>
      <c r="D21" s="54" t="s">
        <v>1201</v>
      </c>
      <c r="E21" s="45" t="s">
        <v>1202</v>
      </c>
      <c r="F21" s="2" t="s">
        <v>419</v>
      </c>
      <c r="G21" s="64" t="s">
        <v>1203</v>
      </c>
      <c r="H21" s="34" t="str">
        <f t="shared" si="0"/>
        <v>▶</v>
      </c>
    </row>
    <row r="22" spans="1:8">
      <c r="A22" s="2">
        <v>12</v>
      </c>
      <c r="B22" s="2" t="s">
        <v>1140</v>
      </c>
      <c r="C22" s="49" t="s">
        <v>419</v>
      </c>
      <c r="D22" s="54" t="s">
        <v>1204</v>
      </c>
      <c r="E22" s="45" t="s">
        <v>1171</v>
      </c>
      <c r="F22" s="2" t="s">
        <v>1198</v>
      </c>
      <c r="G22" s="65" t="s">
        <v>1205</v>
      </c>
      <c r="H22" s="34" t="str">
        <f t="shared" si="0"/>
        <v>▶</v>
      </c>
    </row>
    <row r="23" spans="1:8">
      <c r="A23" s="2">
        <v>1</v>
      </c>
      <c r="B23" s="2" t="s">
        <v>1140</v>
      </c>
      <c r="C23" s="49" t="s">
        <v>422</v>
      </c>
      <c r="D23" s="54" t="s">
        <v>1226</v>
      </c>
      <c r="E23" s="45" t="s">
        <v>1227</v>
      </c>
      <c r="F23" s="2" t="s">
        <v>1228</v>
      </c>
      <c r="G23" s="65" t="s">
        <v>1161</v>
      </c>
      <c r="H23" s="34" t="str">
        <f t="shared" si="0"/>
        <v>▶</v>
      </c>
    </row>
    <row r="24" spans="1:8">
      <c r="A24" s="2">
        <v>2</v>
      </c>
      <c r="B24" s="2" t="s">
        <v>1140</v>
      </c>
      <c r="C24" s="49" t="s">
        <v>422</v>
      </c>
      <c r="D24" s="54" t="s">
        <v>1229</v>
      </c>
      <c r="E24" s="45" t="s">
        <v>1195</v>
      </c>
      <c r="F24" s="2" t="s">
        <v>1228</v>
      </c>
      <c r="G24" s="65" t="s">
        <v>1230</v>
      </c>
      <c r="H24" s="34" t="str">
        <f t="shared" si="0"/>
        <v>▶</v>
      </c>
    </row>
    <row r="25" spans="1:8">
      <c r="A25" s="2">
        <v>3</v>
      </c>
      <c r="B25" s="2" t="s">
        <v>1140</v>
      </c>
      <c r="C25" s="49" t="s">
        <v>422</v>
      </c>
      <c r="D25" s="54" t="s">
        <v>1231</v>
      </c>
      <c r="E25" s="45" t="s">
        <v>1160</v>
      </c>
      <c r="F25" s="2" t="s">
        <v>1228</v>
      </c>
      <c r="G25" s="65" t="s">
        <v>1230</v>
      </c>
      <c r="H25" s="34" t="str">
        <f t="shared" si="0"/>
        <v>▶</v>
      </c>
    </row>
    <row r="26" spans="1:8">
      <c r="A26" s="2">
        <v>4</v>
      </c>
      <c r="B26" s="2" t="s">
        <v>1140</v>
      </c>
      <c r="C26" s="49" t="s">
        <v>422</v>
      </c>
      <c r="D26" s="54" t="s">
        <v>1232</v>
      </c>
      <c r="E26" s="45" t="s">
        <v>1233</v>
      </c>
      <c r="F26" s="2" t="s">
        <v>1228</v>
      </c>
      <c r="G26" s="65" t="s">
        <v>1230</v>
      </c>
      <c r="H26" s="34" t="str">
        <f t="shared" si="0"/>
        <v>▶</v>
      </c>
    </row>
    <row r="27" spans="1:8">
      <c r="A27" s="2">
        <v>5</v>
      </c>
      <c r="B27" s="2" t="s">
        <v>1140</v>
      </c>
      <c r="C27" s="49" t="s">
        <v>422</v>
      </c>
      <c r="D27" s="54" t="s">
        <v>1234</v>
      </c>
      <c r="E27" s="45" t="s">
        <v>1235</v>
      </c>
      <c r="F27" s="2" t="s">
        <v>1228</v>
      </c>
      <c r="G27" s="65" t="s">
        <v>1147</v>
      </c>
      <c r="H27" s="34" t="str">
        <f t="shared" si="0"/>
        <v>▶</v>
      </c>
    </row>
    <row r="28" spans="1:8">
      <c r="A28" s="2">
        <v>6</v>
      </c>
      <c r="B28" s="2" t="s">
        <v>1140</v>
      </c>
      <c r="C28" s="49" t="s">
        <v>422</v>
      </c>
      <c r="D28" s="54" t="s">
        <v>1236</v>
      </c>
      <c r="E28" s="45" t="s">
        <v>1146</v>
      </c>
      <c r="F28" s="2" t="s">
        <v>1228</v>
      </c>
      <c r="G28" s="65" t="s">
        <v>1237</v>
      </c>
      <c r="H28" s="34" t="str">
        <f t="shared" si="0"/>
        <v>▶</v>
      </c>
    </row>
    <row r="29" spans="1:8">
      <c r="A29" s="2">
        <v>7</v>
      </c>
      <c r="B29" s="2" t="s">
        <v>1140</v>
      </c>
      <c r="C29" s="49" t="s">
        <v>422</v>
      </c>
      <c r="D29" s="54" t="s">
        <v>1238</v>
      </c>
      <c r="E29" s="45" t="s">
        <v>1149</v>
      </c>
      <c r="F29" s="2" t="s">
        <v>1228</v>
      </c>
      <c r="G29" s="65" t="s">
        <v>1150</v>
      </c>
      <c r="H29" s="34" t="str">
        <f t="shared" si="0"/>
        <v>▶</v>
      </c>
    </row>
    <row r="30" spans="1:8">
      <c r="A30" s="2">
        <v>8</v>
      </c>
      <c r="B30" s="2" t="s">
        <v>1140</v>
      </c>
      <c r="C30" s="49" t="s">
        <v>422</v>
      </c>
      <c r="D30" s="54" t="s">
        <v>1239</v>
      </c>
      <c r="E30" s="45" t="s">
        <v>1240</v>
      </c>
      <c r="F30" s="2" t="s">
        <v>1228</v>
      </c>
      <c r="G30" s="65" t="s">
        <v>1203</v>
      </c>
      <c r="H30" s="34" t="str">
        <f t="shared" si="0"/>
        <v>▶</v>
      </c>
    </row>
    <row r="31" spans="1:8">
      <c r="A31" s="2">
        <v>9</v>
      </c>
      <c r="B31" s="2" t="s">
        <v>1140</v>
      </c>
      <c r="C31" s="49" t="s">
        <v>422</v>
      </c>
      <c r="D31" s="54" t="s">
        <v>1241</v>
      </c>
      <c r="E31" s="45" t="s">
        <v>1242</v>
      </c>
      <c r="F31" s="2" t="s">
        <v>1228</v>
      </c>
      <c r="G31" s="65" t="s">
        <v>1243</v>
      </c>
      <c r="H31" s="34" t="str">
        <f t="shared" si="0"/>
        <v>▶</v>
      </c>
    </row>
    <row r="32" spans="1:8">
      <c r="A32" s="2">
        <v>1</v>
      </c>
      <c r="B32" s="2" t="s">
        <v>1140</v>
      </c>
      <c r="C32" s="49" t="s">
        <v>425</v>
      </c>
      <c r="D32" s="54" t="s">
        <v>1248</v>
      </c>
      <c r="E32" s="45" t="s">
        <v>1235</v>
      </c>
      <c r="F32" s="2" t="s">
        <v>425</v>
      </c>
      <c r="G32" s="65" t="s">
        <v>1181</v>
      </c>
      <c r="H32" s="34" t="str">
        <f t="shared" si="0"/>
        <v>▶</v>
      </c>
    </row>
    <row r="33" spans="1:8">
      <c r="A33" s="2">
        <v>2</v>
      </c>
      <c r="B33" s="2" t="s">
        <v>1140</v>
      </c>
      <c r="C33" s="49" t="s">
        <v>425</v>
      </c>
      <c r="D33" s="54" t="s">
        <v>1249</v>
      </c>
      <c r="E33" s="45" t="s">
        <v>1160</v>
      </c>
      <c r="F33" s="2" t="s">
        <v>425</v>
      </c>
      <c r="G33" s="65" t="s">
        <v>1161</v>
      </c>
      <c r="H33" s="34" t="str">
        <f t="shared" si="0"/>
        <v>▶</v>
      </c>
    </row>
    <row r="34" spans="1:8">
      <c r="A34" s="2">
        <v>3</v>
      </c>
      <c r="B34" s="2" t="s">
        <v>1140</v>
      </c>
      <c r="C34" s="49" t="s">
        <v>425</v>
      </c>
      <c r="D34" s="54" t="s">
        <v>1250</v>
      </c>
      <c r="E34" s="45" t="s">
        <v>1251</v>
      </c>
      <c r="F34" s="2" t="s">
        <v>425</v>
      </c>
      <c r="G34" s="65" t="s">
        <v>1252</v>
      </c>
      <c r="H34" s="34" t="str">
        <f t="shared" si="0"/>
        <v>▶</v>
      </c>
    </row>
    <row r="35" spans="1:8">
      <c r="A35" s="2">
        <v>4</v>
      </c>
      <c r="B35" s="2" t="s">
        <v>1140</v>
      </c>
      <c r="C35" s="49" t="s">
        <v>425</v>
      </c>
      <c r="D35" s="54" t="s">
        <v>1253</v>
      </c>
      <c r="E35" s="45" t="s">
        <v>1149</v>
      </c>
      <c r="F35" s="2" t="s">
        <v>425</v>
      </c>
      <c r="G35" s="65" t="s">
        <v>1150</v>
      </c>
      <c r="H35" s="34" t="str">
        <f t="shared" si="0"/>
        <v>▶</v>
      </c>
    </row>
    <row r="36" spans="1:8">
      <c r="A36" s="2">
        <v>1</v>
      </c>
      <c r="B36" s="2" t="s">
        <v>1140</v>
      </c>
      <c r="C36" s="49" t="s">
        <v>428</v>
      </c>
      <c r="D36" s="54" t="s">
        <v>1268</v>
      </c>
      <c r="E36" s="45" t="s">
        <v>1269</v>
      </c>
      <c r="F36" s="2" t="s">
        <v>428</v>
      </c>
      <c r="G36" s="65" t="s">
        <v>1181</v>
      </c>
      <c r="H36" s="34" t="str">
        <f t="shared" si="0"/>
        <v>▶</v>
      </c>
    </row>
    <row r="37" spans="1:8">
      <c r="A37" s="2">
        <v>2</v>
      </c>
      <c r="B37" s="2" t="s">
        <v>1140</v>
      </c>
      <c r="C37" s="49" t="s">
        <v>428</v>
      </c>
      <c r="D37" s="54" t="s">
        <v>1270</v>
      </c>
      <c r="E37" s="45" t="s">
        <v>1271</v>
      </c>
      <c r="F37" s="2" t="s">
        <v>428</v>
      </c>
      <c r="G37" s="65" t="s">
        <v>1181</v>
      </c>
      <c r="H37" s="34" t="str">
        <f t="shared" si="0"/>
        <v>▶</v>
      </c>
    </row>
    <row r="38" spans="1:8">
      <c r="A38" s="2">
        <v>3</v>
      </c>
      <c r="B38" s="2" t="s">
        <v>1140</v>
      </c>
      <c r="C38" s="49" t="s">
        <v>428</v>
      </c>
      <c r="D38" s="54" t="s">
        <v>1272</v>
      </c>
      <c r="E38" s="45" t="s">
        <v>1149</v>
      </c>
      <c r="F38" s="2" t="s">
        <v>428</v>
      </c>
      <c r="G38" s="65" t="s">
        <v>1150</v>
      </c>
      <c r="H38" s="34" t="str">
        <f t="shared" si="0"/>
        <v>▶</v>
      </c>
    </row>
    <row r="39" spans="1:8">
      <c r="A39" s="2">
        <v>4</v>
      </c>
      <c r="B39" s="2" t="s">
        <v>1140</v>
      </c>
      <c r="C39" s="49" t="s">
        <v>428</v>
      </c>
      <c r="D39" s="54" t="s">
        <v>1273</v>
      </c>
      <c r="E39" s="45" t="s">
        <v>1274</v>
      </c>
      <c r="F39" s="2" t="s">
        <v>428</v>
      </c>
      <c r="G39" s="65" t="s">
        <v>1275</v>
      </c>
      <c r="H39" s="34" t="str">
        <f t="shared" si="0"/>
        <v>▶</v>
      </c>
    </row>
    <row r="40" spans="1:8">
      <c r="A40" s="2">
        <v>5</v>
      </c>
      <c r="B40" s="2" t="s">
        <v>1140</v>
      </c>
      <c r="C40" s="49" t="s">
        <v>428</v>
      </c>
      <c r="D40" s="54" t="s">
        <v>1276</v>
      </c>
      <c r="E40" s="45" t="s">
        <v>1242</v>
      </c>
      <c r="F40" s="2" t="s">
        <v>428</v>
      </c>
      <c r="G40" s="65" t="s">
        <v>1277</v>
      </c>
      <c r="H40" s="34" t="str">
        <f t="shared" si="0"/>
        <v>▶</v>
      </c>
    </row>
    <row r="41" spans="1:8">
      <c r="A41" s="2">
        <v>6</v>
      </c>
      <c r="B41" s="2" t="s">
        <v>1140</v>
      </c>
      <c r="C41" s="49" t="s">
        <v>428</v>
      </c>
      <c r="D41" s="54" t="s">
        <v>1278</v>
      </c>
      <c r="E41" s="45" t="s">
        <v>1279</v>
      </c>
      <c r="F41" s="2" t="s">
        <v>1280</v>
      </c>
      <c r="G41" s="65" t="s">
        <v>1281</v>
      </c>
      <c r="H41" s="34" t="str">
        <f t="shared" si="0"/>
        <v>▶</v>
      </c>
    </row>
    <row r="42" spans="1:8">
      <c r="A42" s="2">
        <v>7</v>
      </c>
      <c r="B42" s="2" t="s">
        <v>1140</v>
      </c>
      <c r="C42" s="49" t="s">
        <v>428</v>
      </c>
      <c r="D42" s="54" t="s">
        <v>1282</v>
      </c>
      <c r="E42" s="45" t="s">
        <v>1279</v>
      </c>
      <c r="F42" s="2" t="s">
        <v>1283</v>
      </c>
      <c r="G42" s="65" t="s">
        <v>1281</v>
      </c>
      <c r="H42" s="34" t="str">
        <f t="shared" si="0"/>
        <v>▶</v>
      </c>
    </row>
    <row r="43" spans="1:8">
      <c r="A43" s="2">
        <v>8</v>
      </c>
      <c r="B43" s="2" t="s">
        <v>1140</v>
      </c>
      <c r="C43" s="49" t="s">
        <v>428</v>
      </c>
      <c r="D43" s="54" t="s">
        <v>1284</v>
      </c>
      <c r="E43" s="45" t="s">
        <v>1279</v>
      </c>
      <c r="F43" s="2" t="s">
        <v>1285</v>
      </c>
      <c r="G43" s="65" t="s">
        <v>1281</v>
      </c>
      <c r="H43" s="34" t="str">
        <f t="shared" si="0"/>
        <v>▶</v>
      </c>
    </row>
    <row r="44" spans="1:8">
      <c r="A44" s="2">
        <v>9</v>
      </c>
      <c r="B44" s="2" t="s">
        <v>1140</v>
      </c>
      <c r="C44" s="49" t="s">
        <v>428</v>
      </c>
      <c r="D44" s="54" t="s">
        <v>1286</v>
      </c>
      <c r="E44" s="45" t="s">
        <v>1279</v>
      </c>
      <c r="F44" s="2" t="s">
        <v>1287</v>
      </c>
      <c r="G44" s="65" t="s">
        <v>1281</v>
      </c>
      <c r="H44" s="34" t="str">
        <f t="shared" si="0"/>
        <v>▶</v>
      </c>
    </row>
    <row r="45" spans="1:8">
      <c r="A45" s="2">
        <v>10</v>
      </c>
      <c r="B45" s="2" t="s">
        <v>1140</v>
      </c>
      <c r="C45" s="49" t="s">
        <v>428</v>
      </c>
      <c r="D45" s="54" t="s">
        <v>1288</v>
      </c>
      <c r="E45" s="45" t="s">
        <v>1183</v>
      </c>
      <c r="F45" s="2" t="s">
        <v>428</v>
      </c>
      <c r="G45" s="65" t="s">
        <v>1281</v>
      </c>
      <c r="H45" s="34" t="str">
        <f t="shared" si="0"/>
        <v>▶</v>
      </c>
    </row>
    <row r="46" spans="1:8">
      <c r="A46" s="2">
        <v>1</v>
      </c>
      <c r="B46" s="2" t="s">
        <v>1140</v>
      </c>
      <c r="C46" s="49" t="s">
        <v>431</v>
      </c>
      <c r="D46" s="54" t="s">
        <v>1289</v>
      </c>
      <c r="E46" s="45" t="s">
        <v>1160</v>
      </c>
      <c r="F46" s="2" t="s">
        <v>1290</v>
      </c>
      <c r="G46" s="65" t="s">
        <v>1193</v>
      </c>
      <c r="H46" s="34" t="str">
        <f t="shared" si="0"/>
        <v>▶</v>
      </c>
    </row>
    <row r="47" spans="1:8">
      <c r="A47" s="2">
        <v>2</v>
      </c>
      <c r="B47" s="2" t="s">
        <v>1140</v>
      </c>
      <c r="C47" s="49" t="s">
        <v>431</v>
      </c>
      <c r="D47" s="54" t="s">
        <v>1291</v>
      </c>
      <c r="E47" s="45" t="s">
        <v>1149</v>
      </c>
      <c r="F47" s="2" t="s">
        <v>1290</v>
      </c>
      <c r="G47" s="65" t="s">
        <v>1150</v>
      </c>
      <c r="H47" s="34" t="str">
        <f t="shared" si="0"/>
        <v>▶</v>
      </c>
    </row>
    <row r="48" spans="1:8">
      <c r="A48" s="2">
        <v>1</v>
      </c>
      <c r="B48" s="2" t="s">
        <v>1140</v>
      </c>
      <c r="C48" s="49" t="s">
        <v>434</v>
      </c>
      <c r="D48" s="54" t="s">
        <v>1292</v>
      </c>
      <c r="E48" s="45" t="s">
        <v>1293</v>
      </c>
      <c r="F48" s="2" t="s">
        <v>434</v>
      </c>
      <c r="G48" s="65" t="s">
        <v>1186</v>
      </c>
      <c r="H48" s="34" t="str">
        <f t="shared" si="0"/>
        <v>▶</v>
      </c>
    </row>
    <row r="49" spans="1:8">
      <c r="A49" s="2">
        <v>2</v>
      </c>
      <c r="B49" s="2" t="s">
        <v>1140</v>
      </c>
      <c r="C49" s="49" t="s">
        <v>434</v>
      </c>
      <c r="D49" s="54" t="s">
        <v>1294</v>
      </c>
      <c r="E49" s="45" t="s">
        <v>1160</v>
      </c>
      <c r="F49" s="2" t="s">
        <v>434</v>
      </c>
      <c r="G49" s="65" t="s">
        <v>1161</v>
      </c>
      <c r="H49" s="34" t="str">
        <f t="shared" si="0"/>
        <v>▶</v>
      </c>
    </row>
    <row r="50" spans="1:8">
      <c r="A50" s="2">
        <v>3</v>
      </c>
      <c r="B50" s="2" t="s">
        <v>1140</v>
      </c>
      <c r="C50" s="49" t="s">
        <v>434</v>
      </c>
      <c r="D50" s="54" t="s">
        <v>1295</v>
      </c>
      <c r="E50" s="45" t="s">
        <v>1149</v>
      </c>
      <c r="F50" s="2" t="s">
        <v>434</v>
      </c>
      <c r="G50" s="65" t="s">
        <v>1150</v>
      </c>
      <c r="H50" s="34" t="str">
        <f t="shared" si="0"/>
        <v>▶</v>
      </c>
    </row>
    <row r="51" spans="1:8">
      <c r="A51" s="2">
        <v>1</v>
      </c>
      <c r="B51" s="2" t="s">
        <v>1140</v>
      </c>
      <c r="C51" s="49" t="s">
        <v>437</v>
      </c>
      <c r="D51" s="54" t="s">
        <v>1318</v>
      </c>
      <c r="E51" s="45" t="s">
        <v>1319</v>
      </c>
      <c r="F51" s="2" t="s">
        <v>1320</v>
      </c>
      <c r="G51" s="65" t="s">
        <v>1181</v>
      </c>
      <c r="H51" s="34" t="str">
        <f t="shared" si="0"/>
        <v>▶</v>
      </c>
    </row>
    <row r="52" spans="1:8">
      <c r="A52" s="2">
        <v>2</v>
      </c>
      <c r="B52" s="2" t="s">
        <v>1140</v>
      </c>
      <c r="C52" s="49" t="s">
        <v>437</v>
      </c>
      <c r="D52" s="54" t="s">
        <v>1321</v>
      </c>
      <c r="E52" s="45" t="s">
        <v>1322</v>
      </c>
      <c r="F52" s="2" t="s">
        <v>437</v>
      </c>
      <c r="G52" s="65" t="s">
        <v>1186</v>
      </c>
      <c r="H52" s="34" t="str">
        <f t="shared" si="0"/>
        <v>▶</v>
      </c>
    </row>
    <row r="53" spans="1:8">
      <c r="A53" s="2">
        <v>3</v>
      </c>
      <c r="B53" s="2" t="s">
        <v>1140</v>
      </c>
      <c r="C53" s="49" t="s">
        <v>437</v>
      </c>
      <c r="D53" s="54" t="s">
        <v>1323</v>
      </c>
      <c r="E53" s="45" t="s">
        <v>1324</v>
      </c>
      <c r="F53" s="2" t="s">
        <v>437</v>
      </c>
      <c r="G53" s="65" t="s">
        <v>1325</v>
      </c>
      <c r="H53" s="34" t="str">
        <f t="shared" si="0"/>
        <v>▶</v>
      </c>
    </row>
    <row r="54" spans="1:8">
      <c r="A54" s="2">
        <v>4</v>
      </c>
      <c r="B54" s="2" t="s">
        <v>1140</v>
      </c>
      <c r="C54" s="49" t="s">
        <v>437</v>
      </c>
      <c r="D54" s="54" t="s">
        <v>1326</v>
      </c>
      <c r="E54" s="45" t="s">
        <v>1327</v>
      </c>
      <c r="F54" s="2" t="s">
        <v>437</v>
      </c>
      <c r="G54" s="65" t="s">
        <v>1325</v>
      </c>
      <c r="H54" s="34" t="str">
        <f t="shared" si="0"/>
        <v>▶</v>
      </c>
    </row>
    <row r="55" spans="1:8">
      <c r="A55" s="2">
        <v>5</v>
      </c>
      <c r="B55" s="2" t="s">
        <v>1140</v>
      </c>
      <c r="C55" s="49" t="s">
        <v>437</v>
      </c>
      <c r="D55" s="54" t="s">
        <v>1328</v>
      </c>
      <c r="E55" s="45" t="s">
        <v>1329</v>
      </c>
      <c r="F55" s="2" t="s">
        <v>437</v>
      </c>
      <c r="G55" s="65" t="s">
        <v>1325</v>
      </c>
      <c r="H55" s="34" t="str">
        <f t="shared" si="0"/>
        <v>▶</v>
      </c>
    </row>
    <row r="56" spans="1:8">
      <c r="A56" s="2">
        <v>6</v>
      </c>
      <c r="B56" s="2" t="s">
        <v>1140</v>
      </c>
      <c r="C56" s="49" t="s">
        <v>437</v>
      </c>
      <c r="D56" s="54" t="s">
        <v>1330</v>
      </c>
      <c r="E56" s="45" t="s">
        <v>1331</v>
      </c>
      <c r="F56" s="2" t="s">
        <v>437</v>
      </c>
      <c r="G56" s="65" t="s">
        <v>1332</v>
      </c>
      <c r="H56" s="34" t="str">
        <f t="shared" si="0"/>
        <v>▶</v>
      </c>
    </row>
    <row r="57" spans="1:8">
      <c r="A57" s="2">
        <v>7</v>
      </c>
      <c r="B57" s="2" t="s">
        <v>1140</v>
      </c>
      <c r="C57" s="49" t="s">
        <v>437</v>
      </c>
      <c r="D57" s="54" t="s">
        <v>1333</v>
      </c>
      <c r="E57" s="46" t="s">
        <v>1334</v>
      </c>
      <c r="F57" s="2" t="s">
        <v>1320</v>
      </c>
      <c r="G57" s="65" t="s">
        <v>1147</v>
      </c>
      <c r="H57" s="34" t="str">
        <f t="shared" si="0"/>
        <v>▶</v>
      </c>
    </row>
    <row r="58" spans="1:8">
      <c r="A58" s="2">
        <v>8</v>
      </c>
      <c r="B58" s="2" t="s">
        <v>1140</v>
      </c>
      <c r="C58" s="49" t="s">
        <v>437</v>
      </c>
      <c r="D58" s="54" t="s">
        <v>1335</v>
      </c>
      <c r="E58" s="45" t="s">
        <v>1274</v>
      </c>
      <c r="F58" s="2" t="s">
        <v>437</v>
      </c>
      <c r="G58" s="65" t="s">
        <v>1336</v>
      </c>
      <c r="H58" s="34" t="str">
        <f t="shared" si="0"/>
        <v>▶</v>
      </c>
    </row>
    <row r="59" spans="1:8">
      <c r="A59" s="2">
        <v>9</v>
      </c>
      <c r="B59" s="2" t="s">
        <v>1140</v>
      </c>
      <c r="C59" s="49" t="s">
        <v>437</v>
      </c>
      <c r="D59" s="54" t="s">
        <v>1337</v>
      </c>
      <c r="E59" s="45" t="s">
        <v>1279</v>
      </c>
      <c r="F59" s="2" t="s">
        <v>1338</v>
      </c>
      <c r="G59" s="65" t="s">
        <v>1339</v>
      </c>
      <c r="H59" s="34" t="str">
        <f t="shared" si="0"/>
        <v>▶</v>
      </c>
    </row>
    <row r="60" spans="1:8">
      <c r="A60" s="2">
        <v>10</v>
      </c>
      <c r="B60" s="2" t="s">
        <v>1140</v>
      </c>
      <c r="C60" s="49" t="s">
        <v>437</v>
      </c>
      <c r="D60" s="54" t="s">
        <v>1340</v>
      </c>
      <c r="E60" s="45" t="s">
        <v>1279</v>
      </c>
      <c r="F60" s="2" t="s">
        <v>1338</v>
      </c>
      <c r="G60" s="65" t="s">
        <v>1339</v>
      </c>
      <c r="H60" s="34" t="str">
        <f t="shared" si="0"/>
        <v>▶</v>
      </c>
    </row>
    <row r="61" spans="1:8">
      <c r="A61" s="2">
        <v>11</v>
      </c>
      <c r="B61" s="2" t="s">
        <v>1140</v>
      </c>
      <c r="C61" s="49" t="s">
        <v>437</v>
      </c>
      <c r="D61" s="54" t="s">
        <v>1341</v>
      </c>
      <c r="E61" s="45" t="s">
        <v>1149</v>
      </c>
      <c r="F61" s="2" t="s">
        <v>437</v>
      </c>
      <c r="G61" s="65" t="s">
        <v>1150</v>
      </c>
      <c r="H61" s="34" t="str">
        <f t="shared" si="0"/>
        <v>▶</v>
      </c>
    </row>
    <row r="62" spans="1:8">
      <c r="A62" s="2">
        <v>12</v>
      </c>
      <c r="B62" s="2" t="s">
        <v>1140</v>
      </c>
      <c r="C62" s="49" t="s">
        <v>437</v>
      </c>
      <c r="D62" s="54" t="s">
        <v>1342</v>
      </c>
      <c r="E62" s="45" t="s">
        <v>1279</v>
      </c>
      <c r="F62" s="2" t="s">
        <v>1338</v>
      </c>
      <c r="G62" s="65" t="s">
        <v>1343</v>
      </c>
      <c r="H62" s="34" t="str">
        <f t="shared" si="0"/>
        <v>▶</v>
      </c>
    </row>
    <row r="63" spans="1:8">
      <c r="A63" s="2">
        <v>13</v>
      </c>
      <c r="B63" s="2" t="s">
        <v>1140</v>
      </c>
      <c r="C63" s="49" t="s">
        <v>437</v>
      </c>
      <c r="D63" s="54" t="s">
        <v>1344</v>
      </c>
      <c r="E63" s="45" t="s">
        <v>1345</v>
      </c>
      <c r="F63" s="2" t="s">
        <v>437</v>
      </c>
      <c r="G63" s="65" t="s">
        <v>1275</v>
      </c>
      <c r="H63" s="34" t="str">
        <f t="shared" si="0"/>
        <v>▶</v>
      </c>
    </row>
    <row r="64" spans="1:8">
      <c r="A64" s="2">
        <v>14</v>
      </c>
      <c r="B64" s="2" t="s">
        <v>1140</v>
      </c>
      <c r="C64" s="49" t="s">
        <v>437</v>
      </c>
      <c r="D64" s="54" t="s">
        <v>1346</v>
      </c>
      <c r="E64" s="45" t="s">
        <v>1347</v>
      </c>
      <c r="F64" s="2" t="s">
        <v>437</v>
      </c>
      <c r="G64" s="65" t="s">
        <v>1203</v>
      </c>
      <c r="H64" s="34" t="str">
        <f t="shared" si="0"/>
        <v>▶</v>
      </c>
    </row>
    <row r="65" spans="1:8">
      <c r="A65" s="2">
        <v>15</v>
      </c>
      <c r="B65" s="2" t="s">
        <v>1140</v>
      </c>
      <c r="C65" s="49" t="s">
        <v>437</v>
      </c>
      <c r="D65" s="54" t="s">
        <v>1348</v>
      </c>
      <c r="E65" s="45" t="s">
        <v>1274</v>
      </c>
      <c r="F65" s="2" t="s">
        <v>437</v>
      </c>
      <c r="G65" s="65" t="s">
        <v>1203</v>
      </c>
      <c r="H65" s="34" t="str">
        <f t="shared" si="0"/>
        <v>▶</v>
      </c>
    </row>
    <row r="66" spans="1:8">
      <c r="A66" s="2">
        <v>1</v>
      </c>
      <c r="B66" s="2" t="s">
        <v>1349</v>
      </c>
      <c r="C66" s="49" t="s">
        <v>660</v>
      </c>
      <c r="D66" s="54" t="s">
        <v>1354</v>
      </c>
      <c r="E66" s="45" t="s">
        <v>1179</v>
      </c>
      <c r="F66" s="2" t="s">
        <v>1355</v>
      </c>
      <c r="G66" s="65" t="s">
        <v>1186</v>
      </c>
      <c r="H66" s="34" t="str">
        <f t="shared" si="0"/>
        <v>▶</v>
      </c>
    </row>
    <row r="67" spans="1:8">
      <c r="A67" s="2">
        <v>2</v>
      </c>
      <c r="B67" s="2" t="s">
        <v>1349</v>
      </c>
      <c r="C67" s="49" t="s">
        <v>660</v>
      </c>
      <c r="D67" s="54" t="s">
        <v>1356</v>
      </c>
      <c r="E67" s="45" t="s">
        <v>1160</v>
      </c>
      <c r="F67" s="2" t="s">
        <v>660</v>
      </c>
      <c r="G67" s="65" t="s">
        <v>1357</v>
      </c>
      <c r="H67" s="34" t="str">
        <f t="shared" ref="H67:H130" si="1">IF(ISBLANK($D67),"",HYPERLINK($D67,"▶"))</f>
        <v>▶</v>
      </c>
    </row>
    <row r="68" spans="1:8">
      <c r="A68" s="2">
        <v>3</v>
      </c>
      <c r="B68" s="2" t="s">
        <v>1349</v>
      </c>
      <c r="C68" s="49" t="s">
        <v>660</v>
      </c>
      <c r="D68" s="54" t="s">
        <v>1358</v>
      </c>
      <c r="E68" s="45" t="s">
        <v>1179</v>
      </c>
      <c r="F68" s="2" t="s">
        <v>1355</v>
      </c>
      <c r="G68" s="65" t="s">
        <v>1166</v>
      </c>
      <c r="H68" s="34" t="str">
        <f t="shared" si="1"/>
        <v>▶</v>
      </c>
    </row>
    <row r="69" spans="1:8">
      <c r="A69" s="2">
        <v>4</v>
      </c>
      <c r="B69" s="2" t="s">
        <v>1349</v>
      </c>
      <c r="C69" s="49" t="s">
        <v>660</v>
      </c>
      <c r="D69" s="54" t="s">
        <v>1359</v>
      </c>
      <c r="E69" s="45" t="s">
        <v>1149</v>
      </c>
      <c r="F69" s="2" t="s">
        <v>660</v>
      </c>
      <c r="G69" s="65" t="s">
        <v>1150</v>
      </c>
      <c r="H69" s="34" t="str">
        <f t="shared" si="1"/>
        <v>▶</v>
      </c>
    </row>
    <row r="70" spans="1:8">
      <c r="A70" s="2">
        <v>1</v>
      </c>
      <c r="B70" s="2" t="s">
        <v>1349</v>
      </c>
      <c r="C70" s="49" t="s">
        <v>663</v>
      </c>
      <c r="D70" s="54" t="s">
        <v>1364</v>
      </c>
      <c r="E70" s="45" t="s">
        <v>1293</v>
      </c>
      <c r="F70" s="2" t="s">
        <v>663</v>
      </c>
      <c r="G70" s="65" t="s">
        <v>1181</v>
      </c>
      <c r="H70" s="34" t="str">
        <f t="shared" si="1"/>
        <v>▶</v>
      </c>
    </row>
    <row r="71" spans="1:8">
      <c r="A71" s="2">
        <v>2</v>
      </c>
      <c r="B71" s="2" t="s">
        <v>1349</v>
      </c>
      <c r="C71" s="49" t="s">
        <v>663</v>
      </c>
      <c r="D71" s="54" t="s">
        <v>1365</v>
      </c>
      <c r="E71" s="45" t="s">
        <v>1293</v>
      </c>
      <c r="F71" s="2" t="s">
        <v>663</v>
      </c>
      <c r="G71" s="65" t="s">
        <v>1181</v>
      </c>
      <c r="H71" s="34" t="str">
        <f t="shared" si="1"/>
        <v>▶</v>
      </c>
    </row>
    <row r="72" spans="1:8">
      <c r="A72" s="2">
        <v>3</v>
      </c>
      <c r="B72" s="2" t="s">
        <v>1349</v>
      </c>
      <c r="C72" s="49" t="s">
        <v>663</v>
      </c>
      <c r="D72" s="54" t="s">
        <v>1366</v>
      </c>
      <c r="E72" s="45" t="s">
        <v>1160</v>
      </c>
      <c r="F72" s="2" t="s">
        <v>663</v>
      </c>
      <c r="G72" s="65" t="s">
        <v>1193</v>
      </c>
      <c r="H72" s="34" t="str">
        <f t="shared" si="1"/>
        <v>▶</v>
      </c>
    </row>
    <row r="73" spans="1:8">
      <c r="A73" s="2">
        <v>4</v>
      </c>
      <c r="B73" s="2" t="s">
        <v>1349</v>
      </c>
      <c r="C73" s="49" t="s">
        <v>663</v>
      </c>
      <c r="D73" s="54" t="s">
        <v>1367</v>
      </c>
      <c r="E73" s="45" t="s">
        <v>1368</v>
      </c>
      <c r="F73" s="2" t="s">
        <v>663</v>
      </c>
      <c r="G73" s="65" t="s">
        <v>1199</v>
      </c>
      <c r="H73" s="34" t="str">
        <f t="shared" si="1"/>
        <v>▶</v>
      </c>
    </row>
    <row r="74" spans="1:8">
      <c r="A74" s="2">
        <v>5</v>
      </c>
      <c r="B74" s="2" t="s">
        <v>1349</v>
      </c>
      <c r="C74" s="49" t="s">
        <v>663</v>
      </c>
      <c r="D74" s="54" t="s">
        <v>1369</v>
      </c>
      <c r="E74" s="45" t="s">
        <v>1370</v>
      </c>
      <c r="F74" s="2" t="s">
        <v>663</v>
      </c>
      <c r="G74" s="65" t="s">
        <v>1332</v>
      </c>
      <c r="H74" s="34" t="str">
        <f t="shared" si="1"/>
        <v>▶</v>
      </c>
    </row>
    <row r="75" spans="1:8">
      <c r="A75" s="2">
        <v>6</v>
      </c>
      <c r="B75" s="2" t="s">
        <v>1349</v>
      </c>
      <c r="C75" s="49" t="s">
        <v>663</v>
      </c>
      <c r="D75" s="54" t="s">
        <v>1371</v>
      </c>
      <c r="E75" s="45" t="s">
        <v>1372</v>
      </c>
      <c r="F75" s="2" t="s">
        <v>663</v>
      </c>
      <c r="G75" s="65" t="s">
        <v>1252</v>
      </c>
      <c r="H75" s="34" t="str">
        <f t="shared" si="1"/>
        <v>▶</v>
      </c>
    </row>
    <row r="76" spans="1:8">
      <c r="A76" s="2">
        <v>7</v>
      </c>
      <c r="B76" s="2" t="s">
        <v>1349</v>
      </c>
      <c r="C76" s="49" t="s">
        <v>663</v>
      </c>
      <c r="D76" s="54" t="s">
        <v>1373</v>
      </c>
      <c r="E76" s="45" t="s">
        <v>1240</v>
      </c>
      <c r="F76" s="2" t="s">
        <v>663</v>
      </c>
      <c r="G76" s="65" t="s">
        <v>1252</v>
      </c>
      <c r="H76" s="34" t="str">
        <f t="shared" si="1"/>
        <v>▶</v>
      </c>
    </row>
    <row r="77" spans="1:8">
      <c r="A77" s="2">
        <v>8</v>
      </c>
      <c r="B77" s="2" t="s">
        <v>1349</v>
      </c>
      <c r="C77" s="49" t="s">
        <v>663</v>
      </c>
      <c r="D77" s="54" t="s">
        <v>1374</v>
      </c>
      <c r="E77" s="45" t="s">
        <v>1375</v>
      </c>
      <c r="F77" s="2" t="s">
        <v>1376</v>
      </c>
      <c r="G77" s="65" t="s">
        <v>1166</v>
      </c>
      <c r="H77" s="34" t="str">
        <f t="shared" si="1"/>
        <v>▶</v>
      </c>
    </row>
    <row r="78" spans="1:8">
      <c r="A78" s="2">
        <v>9</v>
      </c>
      <c r="B78" s="2" t="s">
        <v>1349</v>
      </c>
      <c r="C78" s="49" t="s">
        <v>663</v>
      </c>
      <c r="D78" s="54" t="s">
        <v>1377</v>
      </c>
      <c r="E78" s="45" t="s">
        <v>1149</v>
      </c>
      <c r="F78" s="2" t="s">
        <v>663</v>
      </c>
      <c r="G78" s="65" t="s">
        <v>1150</v>
      </c>
      <c r="H78" s="34" t="str">
        <f t="shared" si="1"/>
        <v>▶</v>
      </c>
    </row>
    <row r="79" spans="1:8">
      <c r="A79" s="2">
        <v>10</v>
      </c>
      <c r="B79" s="2" t="s">
        <v>1349</v>
      </c>
      <c r="C79" s="49" t="s">
        <v>663</v>
      </c>
      <c r="D79" s="54" t="s">
        <v>1378</v>
      </c>
      <c r="E79" s="45" t="s">
        <v>1379</v>
      </c>
      <c r="F79" s="2" t="s">
        <v>663</v>
      </c>
      <c r="G79" s="65" t="s">
        <v>1380</v>
      </c>
      <c r="H79" s="34" t="str">
        <f t="shared" si="1"/>
        <v>▶</v>
      </c>
    </row>
    <row r="80" spans="1:8">
      <c r="A80" s="2">
        <v>11</v>
      </c>
      <c r="B80" s="2" t="s">
        <v>1349</v>
      </c>
      <c r="C80" s="49" t="s">
        <v>663</v>
      </c>
      <c r="D80" s="54" t="s">
        <v>1381</v>
      </c>
      <c r="E80" s="45" t="s">
        <v>1382</v>
      </c>
      <c r="F80" s="2" t="s">
        <v>663</v>
      </c>
      <c r="G80" s="65" t="s">
        <v>1343</v>
      </c>
      <c r="H80" s="34" t="str">
        <f t="shared" si="1"/>
        <v>▶</v>
      </c>
    </row>
    <row r="81" spans="1:8">
      <c r="A81" s="2">
        <v>12</v>
      </c>
      <c r="B81" s="2" t="s">
        <v>1349</v>
      </c>
      <c r="C81" s="49" t="s">
        <v>663</v>
      </c>
      <c r="D81" s="54" t="s">
        <v>1383</v>
      </c>
      <c r="E81" s="45" t="s">
        <v>1160</v>
      </c>
      <c r="F81" s="2" t="s">
        <v>663</v>
      </c>
      <c r="G81" s="65" t="s">
        <v>1277</v>
      </c>
      <c r="H81" s="34" t="str">
        <f t="shared" si="1"/>
        <v>▶</v>
      </c>
    </row>
    <row r="82" spans="1:8">
      <c r="A82" s="2">
        <v>1</v>
      </c>
      <c r="B82" s="2" t="s">
        <v>1349</v>
      </c>
      <c r="C82" s="49" t="s">
        <v>666</v>
      </c>
      <c r="D82" s="54" t="s">
        <v>1387</v>
      </c>
      <c r="E82" s="45" t="s">
        <v>1160</v>
      </c>
      <c r="F82" s="2" t="s">
        <v>666</v>
      </c>
      <c r="G82" s="65" t="s">
        <v>1357</v>
      </c>
      <c r="H82" s="34" t="str">
        <f t="shared" si="1"/>
        <v>▶</v>
      </c>
    </row>
    <row r="83" spans="1:8">
      <c r="A83" s="2">
        <v>2</v>
      </c>
      <c r="B83" s="2" t="s">
        <v>1349</v>
      </c>
      <c r="C83" s="49" t="s">
        <v>666</v>
      </c>
      <c r="D83" s="54" t="s">
        <v>1388</v>
      </c>
      <c r="E83" s="45" t="s">
        <v>1149</v>
      </c>
      <c r="F83" s="2" t="s">
        <v>666</v>
      </c>
      <c r="G83" s="65" t="s">
        <v>1380</v>
      </c>
      <c r="H83" s="34" t="str">
        <f t="shared" si="1"/>
        <v>▶</v>
      </c>
    </row>
    <row r="84" spans="1:8">
      <c r="A84" s="2">
        <v>1</v>
      </c>
      <c r="B84" s="2" t="s">
        <v>1349</v>
      </c>
      <c r="C84" s="49" t="s">
        <v>669</v>
      </c>
      <c r="D84" s="54" t="s">
        <v>1395</v>
      </c>
      <c r="E84" s="45" t="s">
        <v>1396</v>
      </c>
      <c r="F84" s="2" t="s">
        <v>669</v>
      </c>
      <c r="G84" s="65" t="s">
        <v>1181</v>
      </c>
      <c r="H84" s="34" t="str">
        <f t="shared" si="1"/>
        <v>▶</v>
      </c>
    </row>
    <row r="85" spans="1:8">
      <c r="A85" s="2">
        <v>2</v>
      </c>
      <c r="B85" s="2" t="s">
        <v>1349</v>
      </c>
      <c r="C85" s="49" t="s">
        <v>669</v>
      </c>
      <c r="D85" s="54" t="s">
        <v>1397</v>
      </c>
      <c r="E85" s="45" t="s">
        <v>1171</v>
      </c>
      <c r="F85" s="2" t="s">
        <v>1398</v>
      </c>
      <c r="G85" s="65" t="s">
        <v>1399</v>
      </c>
      <c r="H85" s="34" t="str">
        <f t="shared" si="1"/>
        <v>▶</v>
      </c>
    </row>
    <row r="86" spans="1:8">
      <c r="A86" s="2">
        <v>3</v>
      </c>
      <c r="B86" s="2" t="s">
        <v>1349</v>
      </c>
      <c r="C86" s="49" t="s">
        <v>669</v>
      </c>
      <c r="D86" s="54" t="s">
        <v>1400</v>
      </c>
      <c r="E86" s="45" t="s">
        <v>1171</v>
      </c>
      <c r="F86" s="2" t="s">
        <v>1401</v>
      </c>
      <c r="G86" s="65" t="s">
        <v>1402</v>
      </c>
      <c r="H86" s="34" t="str">
        <f t="shared" si="1"/>
        <v>▶</v>
      </c>
    </row>
    <row r="87" spans="1:8">
      <c r="A87" s="2">
        <v>4</v>
      </c>
      <c r="B87" s="2" t="s">
        <v>1349</v>
      </c>
      <c r="C87" s="49" t="s">
        <v>669</v>
      </c>
      <c r="D87" s="54" t="s">
        <v>1403</v>
      </c>
      <c r="E87" s="45" t="s">
        <v>1171</v>
      </c>
      <c r="F87" s="2" t="s">
        <v>1404</v>
      </c>
      <c r="G87" s="65" t="s">
        <v>1405</v>
      </c>
      <c r="H87" s="34" t="str">
        <f t="shared" si="1"/>
        <v>▶</v>
      </c>
    </row>
    <row r="88" spans="1:8">
      <c r="A88" s="2">
        <v>5</v>
      </c>
      <c r="B88" s="2" t="s">
        <v>1349</v>
      </c>
      <c r="C88" s="49" t="s">
        <v>669</v>
      </c>
      <c r="D88" s="54" t="s">
        <v>1406</v>
      </c>
      <c r="E88" s="45" t="s">
        <v>1279</v>
      </c>
      <c r="F88" s="2" t="s">
        <v>1407</v>
      </c>
      <c r="G88" s="65" t="s">
        <v>1336</v>
      </c>
      <c r="H88" s="34" t="str">
        <f t="shared" si="1"/>
        <v>▶</v>
      </c>
    </row>
    <row r="89" spans="1:8">
      <c r="A89" s="2">
        <v>6</v>
      </c>
      <c r="B89" s="2" t="s">
        <v>1349</v>
      </c>
      <c r="C89" s="49" t="s">
        <v>669</v>
      </c>
      <c r="D89" s="54" t="s">
        <v>1408</v>
      </c>
      <c r="E89" s="45" t="s">
        <v>1279</v>
      </c>
      <c r="F89" s="2" t="s">
        <v>1409</v>
      </c>
      <c r="G89" s="65" t="s">
        <v>1336</v>
      </c>
      <c r="H89" s="34" t="str">
        <f t="shared" si="1"/>
        <v>▶</v>
      </c>
    </row>
    <row r="90" spans="1:8">
      <c r="A90" s="2">
        <v>7</v>
      </c>
      <c r="B90" s="2" t="s">
        <v>1349</v>
      </c>
      <c r="C90" s="49" t="s">
        <v>669</v>
      </c>
      <c r="D90" s="54" t="s">
        <v>1410</v>
      </c>
      <c r="E90" s="45" t="s">
        <v>1279</v>
      </c>
      <c r="F90" s="2" t="s">
        <v>1411</v>
      </c>
      <c r="G90" s="65" t="s">
        <v>1336</v>
      </c>
      <c r="H90" s="34" t="str">
        <f t="shared" si="1"/>
        <v>▶</v>
      </c>
    </row>
    <row r="91" spans="1:8">
      <c r="A91" s="2">
        <v>8</v>
      </c>
      <c r="B91" s="2" t="s">
        <v>1349</v>
      </c>
      <c r="C91" s="49" t="s">
        <v>669</v>
      </c>
      <c r="D91" s="54" t="s">
        <v>1412</v>
      </c>
      <c r="E91" s="45" t="s">
        <v>1279</v>
      </c>
      <c r="F91" s="2" t="s">
        <v>1413</v>
      </c>
      <c r="G91" s="65" t="s">
        <v>1336</v>
      </c>
      <c r="H91" s="34" t="str">
        <f t="shared" si="1"/>
        <v>▶</v>
      </c>
    </row>
    <row r="92" spans="1:8">
      <c r="A92" s="2">
        <v>9</v>
      </c>
      <c r="B92" s="2" t="s">
        <v>1349</v>
      </c>
      <c r="C92" s="49" t="s">
        <v>669</v>
      </c>
      <c r="D92" s="54" t="s">
        <v>1414</v>
      </c>
      <c r="E92" s="45" t="s">
        <v>1279</v>
      </c>
      <c r="F92" s="2" t="s">
        <v>1415</v>
      </c>
      <c r="G92" s="65" t="s">
        <v>1336</v>
      </c>
      <c r="H92" s="34" t="str">
        <f t="shared" si="1"/>
        <v>▶</v>
      </c>
    </row>
    <row r="93" spans="1:8">
      <c r="A93" s="2">
        <v>10</v>
      </c>
      <c r="B93" s="2" t="s">
        <v>1349</v>
      </c>
      <c r="C93" s="49" t="s">
        <v>669</v>
      </c>
      <c r="D93" s="54" t="s">
        <v>1416</v>
      </c>
      <c r="E93" s="45" t="s">
        <v>1171</v>
      </c>
      <c r="F93" s="2" t="s">
        <v>1398</v>
      </c>
      <c r="G93" s="65" t="s">
        <v>1150</v>
      </c>
      <c r="H93" s="34" t="str">
        <f t="shared" si="1"/>
        <v>▶</v>
      </c>
    </row>
    <row r="94" spans="1:8">
      <c r="A94" s="2">
        <v>11</v>
      </c>
      <c r="B94" s="2" t="s">
        <v>1349</v>
      </c>
      <c r="C94" s="49" t="s">
        <v>669</v>
      </c>
      <c r="D94" s="54" t="s">
        <v>1417</v>
      </c>
      <c r="E94" s="45" t="s">
        <v>1418</v>
      </c>
      <c r="F94" s="2" t="s">
        <v>669</v>
      </c>
      <c r="G94" s="65" t="s">
        <v>1275</v>
      </c>
      <c r="H94" s="34" t="str">
        <f t="shared" si="1"/>
        <v>▶</v>
      </c>
    </row>
    <row r="95" spans="1:8">
      <c r="A95" s="2">
        <v>12</v>
      </c>
      <c r="B95" s="2" t="s">
        <v>1349</v>
      </c>
      <c r="C95" s="49" t="s">
        <v>669</v>
      </c>
      <c r="D95" s="54" t="s">
        <v>1419</v>
      </c>
      <c r="E95" s="45" t="s">
        <v>1171</v>
      </c>
      <c r="F95" s="2" t="s">
        <v>1420</v>
      </c>
      <c r="G95" s="65" t="s">
        <v>1203</v>
      </c>
      <c r="H95" s="34" t="str">
        <f t="shared" si="1"/>
        <v>▶</v>
      </c>
    </row>
    <row r="96" spans="1:8">
      <c r="A96" s="2">
        <v>13</v>
      </c>
      <c r="B96" s="2" t="s">
        <v>1349</v>
      </c>
      <c r="C96" s="49" t="s">
        <v>669</v>
      </c>
      <c r="D96" s="54" t="s">
        <v>1421</v>
      </c>
      <c r="E96" s="45" t="s">
        <v>1279</v>
      </c>
      <c r="F96" s="2" t="s">
        <v>1407</v>
      </c>
      <c r="G96" s="65" t="s">
        <v>1173</v>
      </c>
      <c r="H96" s="34" t="str">
        <f t="shared" si="1"/>
        <v>▶</v>
      </c>
    </row>
    <row r="97" spans="1:8">
      <c r="A97" s="2">
        <v>14</v>
      </c>
      <c r="B97" s="2" t="s">
        <v>1349</v>
      </c>
      <c r="C97" s="49" t="s">
        <v>669</v>
      </c>
      <c r="D97" s="54" t="s">
        <v>1422</v>
      </c>
      <c r="E97" s="45" t="s">
        <v>1279</v>
      </c>
      <c r="F97" s="2" t="s">
        <v>1409</v>
      </c>
      <c r="G97" s="65" t="s">
        <v>1173</v>
      </c>
      <c r="H97" s="34" t="str">
        <f t="shared" si="1"/>
        <v>▶</v>
      </c>
    </row>
    <row r="98" spans="1:8">
      <c r="A98" s="2">
        <v>15</v>
      </c>
      <c r="B98" s="2" t="s">
        <v>1349</v>
      </c>
      <c r="C98" s="49" t="s">
        <v>669</v>
      </c>
      <c r="D98" s="54" t="s">
        <v>1423</v>
      </c>
      <c r="E98" s="45" t="s">
        <v>1279</v>
      </c>
      <c r="F98" s="2" t="s">
        <v>1413</v>
      </c>
      <c r="G98" s="65" t="s">
        <v>1173</v>
      </c>
      <c r="H98" s="34" t="str">
        <f t="shared" si="1"/>
        <v>▶</v>
      </c>
    </row>
    <row r="99" spans="1:8">
      <c r="A99" s="2">
        <v>1</v>
      </c>
      <c r="B99" s="2" t="s">
        <v>1349</v>
      </c>
      <c r="C99" s="49" t="s">
        <v>672</v>
      </c>
      <c r="D99" s="54" t="s">
        <v>1424</v>
      </c>
      <c r="E99" s="45" t="s">
        <v>1425</v>
      </c>
      <c r="F99" s="2" t="s">
        <v>672</v>
      </c>
      <c r="G99" s="65" t="s">
        <v>1181</v>
      </c>
      <c r="H99" s="34" t="str">
        <f t="shared" si="1"/>
        <v>▶</v>
      </c>
    </row>
    <row r="100" spans="1:8">
      <c r="A100" s="2">
        <v>2</v>
      </c>
      <c r="B100" s="2" t="s">
        <v>1349</v>
      </c>
      <c r="C100" s="49" t="s">
        <v>672</v>
      </c>
      <c r="D100" s="54" t="s">
        <v>1426</v>
      </c>
      <c r="E100" s="45" t="s">
        <v>1160</v>
      </c>
      <c r="F100" s="2" t="s">
        <v>672</v>
      </c>
      <c r="G100" s="65" t="s">
        <v>1161</v>
      </c>
      <c r="H100" s="34" t="str">
        <f t="shared" si="1"/>
        <v>▶</v>
      </c>
    </row>
    <row r="101" spans="1:8">
      <c r="A101" s="2">
        <v>3</v>
      </c>
      <c r="B101" s="2" t="s">
        <v>1349</v>
      </c>
      <c r="C101" s="49" t="s">
        <v>672</v>
      </c>
      <c r="D101" s="54" t="s">
        <v>1427</v>
      </c>
      <c r="E101" s="45" t="s">
        <v>1171</v>
      </c>
      <c r="F101" s="2" t="s">
        <v>1428</v>
      </c>
      <c r="G101" s="65" t="s">
        <v>1357</v>
      </c>
      <c r="H101" s="34" t="str">
        <f t="shared" si="1"/>
        <v>▶</v>
      </c>
    </row>
    <row r="102" spans="1:8">
      <c r="A102" s="2">
        <v>4</v>
      </c>
      <c r="B102" s="2" t="s">
        <v>1349</v>
      </c>
      <c r="C102" s="49" t="s">
        <v>672</v>
      </c>
      <c r="D102" s="54" t="s">
        <v>1429</v>
      </c>
      <c r="E102" s="45" t="s">
        <v>1396</v>
      </c>
      <c r="F102" s="2" t="s">
        <v>672</v>
      </c>
      <c r="G102" s="65" t="s">
        <v>1357</v>
      </c>
      <c r="H102" s="34" t="str">
        <f t="shared" si="1"/>
        <v>▶</v>
      </c>
    </row>
    <row r="103" spans="1:8">
      <c r="A103" s="2">
        <v>5</v>
      </c>
      <c r="B103" s="2" t="s">
        <v>1349</v>
      </c>
      <c r="C103" s="49" t="s">
        <v>672</v>
      </c>
      <c r="D103" s="54" t="s">
        <v>1430</v>
      </c>
      <c r="E103" s="45" t="s">
        <v>1171</v>
      </c>
      <c r="F103" s="2" t="s">
        <v>1431</v>
      </c>
      <c r="G103" s="65" t="s">
        <v>1325</v>
      </c>
      <c r="H103" s="34" t="str">
        <f t="shared" si="1"/>
        <v>▶</v>
      </c>
    </row>
    <row r="104" spans="1:8">
      <c r="A104" s="2">
        <v>6</v>
      </c>
      <c r="B104" s="2" t="s">
        <v>1349</v>
      </c>
      <c r="C104" s="49" t="s">
        <v>672</v>
      </c>
      <c r="D104" s="54" t="s">
        <v>1432</v>
      </c>
      <c r="E104" s="45" t="s">
        <v>1433</v>
      </c>
      <c r="F104" s="2" t="s">
        <v>672</v>
      </c>
      <c r="G104" s="65" t="s">
        <v>1199</v>
      </c>
      <c r="H104" s="34" t="str">
        <f t="shared" si="1"/>
        <v>▶</v>
      </c>
    </row>
    <row r="105" spans="1:8">
      <c r="A105" s="2">
        <v>7</v>
      </c>
      <c r="B105" s="2" t="s">
        <v>1349</v>
      </c>
      <c r="C105" s="49" t="s">
        <v>672</v>
      </c>
      <c r="D105" s="54" t="s">
        <v>1434</v>
      </c>
      <c r="E105" s="45" t="s">
        <v>1435</v>
      </c>
      <c r="F105" s="2" t="s">
        <v>672</v>
      </c>
      <c r="G105" s="65" t="s">
        <v>1402</v>
      </c>
      <c r="H105" s="34" t="str">
        <f t="shared" si="1"/>
        <v>▶</v>
      </c>
    </row>
    <row r="106" spans="1:8">
      <c r="A106" s="2">
        <v>8</v>
      </c>
      <c r="B106" s="2" t="s">
        <v>1349</v>
      </c>
      <c r="C106" s="49" t="s">
        <v>672</v>
      </c>
      <c r="D106" s="54" t="s">
        <v>1436</v>
      </c>
      <c r="E106" s="45" t="s">
        <v>1149</v>
      </c>
      <c r="F106" s="2" t="s">
        <v>672</v>
      </c>
      <c r="G106" s="65" t="s">
        <v>1380</v>
      </c>
      <c r="H106" s="34" t="str">
        <f t="shared" si="1"/>
        <v>▶</v>
      </c>
    </row>
    <row r="107" spans="1:8">
      <c r="A107" s="2">
        <v>1</v>
      </c>
      <c r="B107" s="2" t="s">
        <v>1349</v>
      </c>
      <c r="C107" s="49" t="s">
        <v>675</v>
      </c>
      <c r="D107" s="54" t="s">
        <v>1437</v>
      </c>
      <c r="E107" s="45" t="s">
        <v>1235</v>
      </c>
      <c r="F107" s="2" t="s">
        <v>675</v>
      </c>
      <c r="G107" s="65" t="s">
        <v>1181</v>
      </c>
      <c r="H107" s="34" t="str">
        <f t="shared" si="1"/>
        <v>▶</v>
      </c>
    </row>
    <row r="108" spans="1:8" ht="49.5">
      <c r="A108" s="2">
        <v>2</v>
      </c>
      <c r="B108" s="2" t="s">
        <v>1349</v>
      </c>
      <c r="C108" s="49" t="s">
        <v>675</v>
      </c>
      <c r="D108" s="54" t="s">
        <v>1438</v>
      </c>
      <c r="E108" s="45" t="s">
        <v>1439</v>
      </c>
      <c r="F108" s="2" t="s">
        <v>675</v>
      </c>
      <c r="G108" s="65" t="s">
        <v>1189</v>
      </c>
      <c r="H108" s="34" t="str">
        <f t="shared" si="1"/>
        <v>▶</v>
      </c>
    </row>
    <row r="109" spans="1:8">
      <c r="A109" s="2">
        <v>3</v>
      </c>
      <c r="B109" s="2" t="s">
        <v>1349</v>
      </c>
      <c r="C109" s="49" t="s">
        <v>675</v>
      </c>
      <c r="D109" s="54" t="s">
        <v>1440</v>
      </c>
      <c r="E109" s="45" t="s">
        <v>1279</v>
      </c>
      <c r="F109" s="2" t="s">
        <v>1441</v>
      </c>
      <c r="G109" s="65" t="s">
        <v>1191</v>
      </c>
      <c r="H109" s="34" t="str">
        <f t="shared" si="1"/>
        <v>▶</v>
      </c>
    </row>
    <row r="110" spans="1:8">
      <c r="A110" s="2">
        <v>4</v>
      </c>
      <c r="B110" s="2" t="s">
        <v>1349</v>
      </c>
      <c r="C110" s="49" t="s">
        <v>675</v>
      </c>
      <c r="D110" s="54" t="s">
        <v>1442</v>
      </c>
      <c r="E110" s="45" t="s">
        <v>1160</v>
      </c>
      <c r="F110" s="2" t="s">
        <v>675</v>
      </c>
      <c r="G110" s="65" t="s">
        <v>1357</v>
      </c>
      <c r="H110" s="34" t="str">
        <f t="shared" si="1"/>
        <v>▶</v>
      </c>
    </row>
    <row r="111" spans="1:8">
      <c r="A111" s="2">
        <v>5</v>
      </c>
      <c r="B111" s="2" t="s">
        <v>1349</v>
      </c>
      <c r="C111" s="49" t="s">
        <v>675</v>
      </c>
      <c r="D111" s="54" t="s">
        <v>1443</v>
      </c>
      <c r="E111" s="45" t="s">
        <v>1279</v>
      </c>
      <c r="F111" s="2" t="s">
        <v>1444</v>
      </c>
      <c r="G111" s="65" t="s">
        <v>1357</v>
      </c>
      <c r="H111" s="34" t="str">
        <f t="shared" si="1"/>
        <v>▶</v>
      </c>
    </row>
    <row r="112" spans="1:8">
      <c r="A112" s="2">
        <v>6</v>
      </c>
      <c r="B112" s="2" t="s">
        <v>1349</v>
      </c>
      <c r="C112" s="49" t="s">
        <v>675</v>
      </c>
      <c r="D112" s="54" t="s">
        <v>1445</v>
      </c>
      <c r="E112" s="45" t="s">
        <v>1279</v>
      </c>
      <c r="F112" s="2" t="s">
        <v>1446</v>
      </c>
      <c r="G112" s="65" t="s">
        <v>1230</v>
      </c>
      <c r="H112" s="34" t="str">
        <f t="shared" si="1"/>
        <v>▶</v>
      </c>
    </row>
    <row r="113" spans="1:8">
      <c r="A113" s="2">
        <v>7</v>
      </c>
      <c r="B113" s="2" t="s">
        <v>1349</v>
      </c>
      <c r="C113" s="49" t="s">
        <v>675</v>
      </c>
      <c r="D113" s="54" t="s">
        <v>1447</v>
      </c>
      <c r="E113" s="45" t="s">
        <v>1293</v>
      </c>
      <c r="F113" s="2" t="s">
        <v>675</v>
      </c>
      <c r="G113" s="65" t="s">
        <v>1448</v>
      </c>
      <c r="H113" s="34" t="str">
        <f t="shared" si="1"/>
        <v>▶</v>
      </c>
    </row>
    <row r="114" spans="1:8">
      <c r="A114" s="2">
        <v>8</v>
      </c>
      <c r="B114" s="2" t="s">
        <v>1349</v>
      </c>
      <c r="C114" s="49" t="s">
        <v>675</v>
      </c>
      <c r="D114" s="54" t="s">
        <v>1449</v>
      </c>
      <c r="E114" s="45" t="s">
        <v>1179</v>
      </c>
      <c r="F114" s="2" t="s">
        <v>1450</v>
      </c>
      <c r="G114" s="65" t="s">
        <v>1451</v>
      </c>
      <c r="H114" s="34" t="str">
        <f t="shared" si="1"/>
        <v>▶</v>
      </c>
    </row>
    <row r="115" spans="1:8">
      <c r="A115" s="2">
        <v>9</v>
      </c>
      <c r="B115" s="2" t="s">
        <v>1349</v>
      </c>
      <c r="C115" s="49" t="s">
        <v>675</v>
      </c>
      <c r="D115" s="54" t="s">
        <v>1452</v>
      </c>
      <c r="E115" s="45" t="s">
        <v>1149</v>
      </c>
      <c r="F115" s="2" t="s">
        <v>675</v>
      </c>
      <c r="G115" s="65" t="s">
        <v>1150</v>
      </c>
      <c r="H115" s="34" t="str">
        <f t="shared" si="1"/>
        <v>▶</v>
      </c>
    </row>
    <row r="116" spans="1:8">
      <c r="A116" s="2">
        <v>10</v>
      </c>
      <c r="B116" s="2" t="s">
        <v>1349</v>
      </c>
      <c r="C116" s="49" t="s">
        <v>675</v>
      </c>
      <c r="D116" s="54" t="s">
        <v>1453</v>
      </c>
      <c r="E116" s="45" t="s">
        <v>1279</v>
      </c>
      <c r="F116" s="2" t="s">
        <v>1454</v>
      </c>
      <c r="G116" s="65" t="s">
        <v>1205</v>
      </c>
      <c r="H116" s="34" t="str">
        <f t="shared" si="1"/>
        <v>▶</v>
      </c>
    </row>
    <row r="117" spans="1:8">
      <c r="A117" s="2">
        <v>11</v>
      </c>
      <c r="B117" s="2" t="s">
        <v>1349</v>
      </c>
      <c r="C117" s="49" t="s">
        <v>675</v>
      </c>
      <c r="D117" s="54" t="s">
        <v>1455</v>
      </c>
      <c r="E117" s="45" t="s">
        <v>1456</v>
      </c>
      <c r="F117" s="2" t="s">
        <v>675</v>
      </c>
      <c r="G117" s="65" t="s">
        <v>1243</v>
      </c>
      <c r="H117" s="34" t="str">
        <f t="shared" si="1"/>
        <v>▶</v>
      </c>
    </row>
    <row r="118" spans="1:8">
      <c r="A118" s="2">
        <v>1</v>
      </c>
      <c r="B118" s="2" t="s">
        <v>1349</v>
      </c>
      <c r="C118" s="49" t="s">
        <v>678</v>
      </c>
      <c r="D118" s="54" t="s">
        <v>1460</v>
      </c>
      <c r="E118" s="45" t="s">
        <v>1160</v>
      </c>
      <c r="F118" s="2" t="s">
        <v>678</v>
      </c>
      <c r="G118" s="65" t="s">
        <v>1161</v>
      </c>
      <c r="H118" s="34" t="str">
        <f t="shared" si="1"/>
        <v>▶</v>
      </c>
    </row>
    <row r="119" spans="1:8">
      <c r="A119" s="2">
        <v>2</v>
      </c>
      <c r="B119" s="2" t="s">
        <v>1349</v>
      </c>
      <c r="C119" s="49" t="s">
        <v>678</v>
      </c>
      <c r="D119" s="54" t="s">
        <v>1461</v>
      </c>
      <c r="E119" s="45" t="s">
        <v>1396</v>
      </c>
      <c r="F119" s="2" t="s">
        <v>678</v>
      </c>
      <c r="G119" s="65" t="s">
        <v>1147</v>
      </c>
      <c r="H119" s="34" t="str">
        <f t="shared" si="1"/>
        <v>▶</v>
      </c>
    </row>
    <row r="120" spans="1:8">
      <c r="A120" s="2">
        <v>3</v>
      </c>
      <c r="B120" s="2" t="s">
        <v>1349</v>
      </c>
      <c r="C120" s="49" t="s">
        <v>678</v>
      </c>
      <c r="D120" s="54" t="s">
        <v>1462</v>
      </c>
      <c r="E120" s="45" t="s">
        <v>1463</v>
      </c>
      <c r="F120" s="2" t="s">
        <v>678</v>
      </c>
      <c r="G120" s="65" t="s">
        <v>1448</v>
      </c>
      <c r="H120" s="34" t="str">
        <f t="shared" si="1"/>
        <v>▶</v>
      </c>
    </row>
    <row r="121" spans="1:8">
      <c r="A121" s="2">
        <v>4</v>
      </c>
      <c r="B121" s="2" t="s">
        <v>1349</v>
      </c>
      <c r="C121" s="49" t="s">
        <v>678</v>
      </c>
      <c r="D121" s="54" t="s">
        <v>1464</v>
      </c>
      <c r="E121" s="45" t="s">
        <v>1465</v>
      </c>
      <c r="F121" s="2" t="s">
        <v>678</v>
      </c>
      <c r="G121" s="65" t="s">
        <v>1466</v>
      </c>
      <c r="H121" s="34" t="str">
        <f t="shared" si="1"/>
        <v>▶</v>
      </c>
    </row>
    <row r="122" spans="1:8">
      <c r="A122" s="2">
        <v>5</v>
      </c>
      <c r="B122" s="2" t="s">
        <v>1349</v>
      </c>
      <c r="C122" s="49" t="s">
        <v>678</v>
      </c>
      <c r="D122" s="54" t="s">
        <v>1467</v>
      </c>
      <c r="E122" s="45" t="s">
        <v>1149</v>
      </c>
      <c r="F122" s="2" t="s">
        <v>678</v>
      </c>
      <c r="G122" s="65" t="s">
        <v>1150</v>
      </c>
      <c r="H122" s="34" t="str">
        <f t="shared" si="1"/>
        <v>▶</v>
      </c>
    </row>
    <row r="123" spans="1:8">
      <c r="A123" s="2">
        <v>1</v>
      </c>
      <c r="B123" s="2" t="s">
        <v>1349</v>
      </c>
      <c r="C123" s="49" t="s">
        <v>681</v>
      </c>
      <c r="D123" s="54" t="s">
        <v>1474</v>
      </c>
      <c r="E123" s="45" t="s">
        <v>1160</v>
      </c>
      <c r="F123" s="2" t="s">
        <v>681</v>
      </c>
      <c r="G123" s="65" t="s">
        <v>1161</v>
      </c>
      <c r="H123" s="34" t="str">
        <f t="shared" si="1"/>
        <v>▶</v>
      </c>
    </row>
    <row r="124" spans="1:8">
      <c r="A124" s="2">
        <v>2</v>
      </c>
      <c r="B124" s="2" t="s">
        <v>1349</v>
      </c>
      <c r="C124" s="49" t="s">
        <v>681</v>
      </c>
      <c r="D124" s="54" t="s">
        <v>1475</v>
      </c>
      <c r="E124" s="45" t="s">
        <v>1476</v>
      </c>
      <c r="F124" s="2" t="s">
        <v>681</v>
      </c>
      <c r="G124" s="65" t="s">
        <v>1147</v>
      </c>
      <c r="H124" s="34" t="str">
        <f t="shared" si="1"/>
        <v>▶</v>
      </c>
    </row>
    <row r="125" spans="1:8">
      <c r="A125" s="2">
        <v>3</v>
      </c>
      <c r="B125" s="2" t="s">
        <v>1349</v>
      </c>
      <c r="C125" s="49" t="s">
        <v>681</v>
      </c>
      <c r="D125" s="54" t="s">
        <v>1477</v>
      </c>
      <c r="E125" s="45" t="s">
        <v>1149</v>
      </c>
      <c r="F125" s="2" t="s">
        <v>681</v>
      </c>
      <c r="G125" s="65" t="s">
        <v>1150</v>
      </c>
      <c r="H125" s="34" t="str">
        <f t="shared" si="1"/>
        <v>▶</v>
      </c>
    </row>
    <row r="126" spans="1:8">
      <c r="A126" s="2">
        <v>1</v>
      </c>
      <c r="B126" s="2" t="s">
        <v>1349</v>
      </c>
      <c r="C126" s="49" t="s">
        <v>684</v>
      </c>
      <c r="D126" s="54" t="s">
        <v>1478</v>
      </c>
      <c r="E126" s="45" t="s">
        <v>1160</v>
      </c>
      <c r="F126" s="2" t="s">
        <v>684</v>
      </c>
      <c r="G126" s="65" t="s">
        <v>1399</v>
      </c>
      <c r="H126" s="34" t="str">
        <f t="shared" si="1"/>
        <v>▶</v>
      </c>
    </row>
    <row r="127" spans="1:8">
      <c r="A127" s="2">
        <v>2</v>
      </c>
      <c r="B127" s="2" t="s">
        <v>1349</v>
      </c>
      <c r="C127" s="49" t="s">
        <v>684</v>
      </c>
      <c r="D127" s="54" t="s">
        <v>1479</v>
      </c>
      <c r="E127" s="45" t="s">
        <v>1149</v>
      </c>
      <c r="F127" s="2" t="s">
        <v>684</v>
      </c>
      <c r="G127" s="65" t="s">
        <v>1150</v>
      </c>
      <c r="H127" s="34" t="str">
        <f t="shared" si="1"/>
        <v>▶</v>
      </c>
    </row>
    <row r="128" spans="1:8">
      <c r="A128" s="2">
        <v>1</v>
      </c>
      <c r="B128" s="2" t="s">
        <v>1349</v>
      </c>
      <c r="C128" s="49" t="s">
        <v>687</v>
      </c>
      <c r="D128" s="54" t="s">
        <v>1489</v>
      </c>
      <c r="E128" s="45" t="s">
        <v>1160</v>
      </c>
      <c r="F128" s="2" t="s">
        <v>687</v>
      </c>
      <c r="G128" s="65" t="s">
        <v>1230</v>
      </c>
      <c r="H128" s="34" t="str">
        <f t="shared" si="1"/>
        <v>▶</v>
      </c>
    </row>
    <row r="129" spans="1:8">
      <c r="A129" s="2">
        <v>2</v>
      </c>
      <c r="B129" s="2" t="s">
        <v>1349</v>
      </c>
      <c r="C129" s="49" t="s">
        <v>687</v>
      </c>
      <c r="D129" s="54" t="s">
        <v>1490</v>
      </c>
      <c r="E129" s="45" t="s">
        <v>1279</v>
      </c>
      <c r="F129" s="2" t="s">
        <v>1491</v>
      </c>
      <c r="G129" s="65" t="s">
        <v>1492</v>
      </c>
      <c r="H129" s="34" t="str">
        <f t="shared" si="1"/>
        <v>▶</v>
      </c>
    </row>
    <row r="130" spans="1:8">
      <c r="A130" s="2">
        <v>3</v>
      </c>
      <c r="B130" s="2" t="s">
        <v>1349</v>
      </c>
      <c r="C130" s="49" t="s">
        <v>687</v>
      </c>
      <c r="D130" s="54" t="s">
        <v>1493</v>
      </c>
      <c r="E130" s="45" t="s">
        <v>1494</v>
      </c>
      <c r="F130" s="2" t="s">
        <v>687</v>
      </c>
      <c r="G130" s="65" t="s">
        <v>1332</v>
      </c>
      <c r="H130" s="34" t="str">
        <f t="shared" si="1"/>
        <v>▶</v>
      </c>
    </row>
    <row r="131" spans="1:8">
      <c r="A131" s="2">
        <v>4</v>
      </c>
      <c r="B131" s="2" t="s">
        <v>1349</v>
      </c>
      <c r="C131" s="49" t="s">
        <v>687</v>
      </c>
      <c r="D131" s="54" t="s">
        <v>1495</v>
      </c>
      <c r="E131" s="45" t="s">
        <v>1435</v>
      </c>
      <c r="F131" s="2" t="s">
        <v>687</v>
      </c>
      <c r="G131" s="65" t="s">
        <v>1237</v>
      </c>
      <c r="H131" s="34" t="str">
        <f t="shared" ref="H131:H194" si="2">IF(ISBLANK($D131),"",HYPERLINK($D131,"▶"))</f>
        <v>▶</v>
      </c>
    </row>
    <row r="132" spans="1:8">
      <c r="A132" s="2">
        <v>5</v>
      </c>
      <c r="B132" s="2" t="s">
        <v>1349</v>
      </c>
      <c r="C132" s="49" t="s">
        <v>687</v>
      </c>
      <c r="D132" s="54" t="s">
        <v>1496</v>
      </c>
      <c r="E132" s="45" t="s">
        <v>1293</v>
      </c>
      <c r="F132" s="2" t="s">
        <v>687</v>
      </c>
      <c r="G132" s="65" t="s">
        <v>1497</v>
      </c>
      <c r="H132" s="34" t="str">
        <f t="shared" si="2"/>
        <v>▶</v>
      </c>
    </row>
    <row r="133" spans="1:8">
      <c r="A133" s="2">
        <v>6</v>
      </c>
      <c r="B133" s="2" t="s">
        <v>1349</v>
      </c>
      <c r="C133" s="49" t="s">
        <v>687</v>
      </c>
      <c r="D133" s="54" t="s">
        <v>1498</v>
      </c>
      <c r="E133" s="45" t="s">
        <v>1149</v>
      </c>
      <c r="F133" s="2" t="s">
        <v>687</v>
      </c>
      <c r="G133" s="65" t="s">
        <v>1150</v>
      </c>
      <c r="H133" s="34" t="str">
        <f t="shared" si="2"/>
        <v>▶</v>
      </c>
    </row>
    <row r="134" spans="1:8">
      <c r="A134" s="2">
        <v>7</v>
      </c>
      <c r="B134" s="2" t="s">
        <v>1349</v>
      </c>
      <c r="C134" s="49" t="s">
        <v>687</v>
      </c>
      <c r="D134" s="54" t="s">
        <v>1499</v>
      </c>
      <c r="E134" s="45" t="s">
        <v>1235</v>
      </c>
      <c r="F134" s="2" t="s">
        <v>687</v>
      </c>
      <c r="G134" s="65" t="s">
        <v>1205</v>
      </c>
      <c r="H134" s="34" t="str">
        <f t="shared" si="2"/>
        <v>▶</v>
      </c>
    </row>
    <row r="135" spans="1:8">
      <c r="H135" s="34" t="str">
        <f t="shared" si="2"/>
        <v/>
      </c>
    </row>
    <row r="136" spans="1:8">
      <c r="H136" s="34" t="str">
        <f t="shared" si="2"/>
        <v/>
      </c>
    </row>
    <row r="137" spans="1:8">
      <c r="H137" s="34" t="str">
        <f t="shared" si="2"/>
        <v/>
      </c>
    </row>
    <row r="138" spans="1:8">
      <c r="H138" s="34" t="str">
        <f t="shared" si="2"/>
        <v/>
      </c>
    </row>
    <row r="139" spans="1:8">
      <c r="H139" s="34" t="str">
        <f t="shared" si="2"/>
        <v/>
      </c>
    </row>
    <row r="140" spans="1:8">
      <c r="H140" s="34" t="str">
        <f t="shared" si="2"/>
        <v/>
      </c>
    </row>
    <row r="141" spans="1:8">
      <c r="H141" s="34" t="str">
        <f t="shared" si="2"/>
        <v/>
      </c>
    </row>
    <row r="142" spans="1:8">
      <c r="H142" s="34" t="str">
        <f t="shared" si="2"/>
        <v/>
      </c>
    </row>
    <row r="143" spans="1:8">
      <c r="H143" s="34" t="str">
        <f t="shared" si="2"/>
        <v/>
      </c>
    </row>
    <row r="144" spans="1:8">
      <c r="H144" s="34" t="str">
        <f t="shared" si="2"/>
        <v/>
      </c>
    </row>
    <row r="145" spans="8:8">
      <c r="H145" s="34" t="str">
        <f t="shared" si="2"/>
        <v/>
      </c>
    </row>
    <row r="146" spans="8:8">
      <c r="H146" s="34" t="str">
        <f t="shared" si="2"/>
        <v/>
      </c>
    </row>
    <row r="147" spans="8:8">
      <c r="H147" s="34" t="str">
        <f t="shared" si="2"/>
        <v/>
      </c>
    </row>
    <row r="148" spans="8:8">
      <c r="H148" s="34" t="str">
        <f t="shared" si="2"/>
        <v/>
      </c>
    </row>
    <row r="149" spans="8:8">
      <c r="H149" s="34" t="str">
        <f t="shared" si="2"/>
        <v/>
      </c>
    </row>
    <row r="150" spans="8:8">
      <c r="H150" s="34" t="str">
        <f t="shared" si="2"/>
        <v/>
      </c>
    </row>
    <row r="151" spans="8:8">
      <c r="H151" s="34" t="str">
        <f t="shared" si="2"/>
        <v/>
      </c>
    </row>
    <row r="152" spans="8:8">
      <c r="H152" s="34" t="str">
        <f t="shared" si="2"/>
        <v/>
      </c>
    </row>
    <row r="153" spans="8:8">
      <c r="H153" s="34" t="str">
        <f t="shared" si="2"/>
        <v/>
      </c>
    </row>
    <row r="154" spans="8:8">
      <c r="H154" s="34" t="str">
        <f t="shared" si="2"/>
        <v/>
      </c>
    </row>
    <row r="155" spans="8:8">
      <c r="H155" s="34" t="str">
        <f t="shared" si="2"/>
        <v/>
      </c>
    </row>
    <row r="156" spans="8:8">
      <c r="H156" s="34" t="str">
        <f t="shared" si="2"/>
        <v/>
      </c>
    </row>
    <row r="157" spans="8:8">
      <c r="H157" s="34" t="str">
        <f t="shared" si="2"/>
        <v/>
      </c>
    </row>
    <row r="158" spans="8:8">
      <c r="H158" s="34" t="str">
        <f t="shared" si="2"/>
        <v/>
      </c>
    </row>
    <row r="159" spans="8:8">
      <c r="H159" s="34" t="str">
        <f t="shared" si="2"/>
        <v/>
      </c>
    </row>
    <row r="160" spans="8:8">
      <c r="H160" s="34" t="str">
        <f t="shared" si="2"/>
        <v/>
      </c>
    </row>
    <row r="161" spans="8:8">
      <c r="H161" s="34" t="str">
        <f t="shared" si="2"/>
        <v/>
      </c>
    </row>
    <row r="162" spans="8:8">
      <c r="H162" s="34" t="str">
        <f t="shared" si="2"/>
        <v/>
      </c>
    </row>
    <row r="163" spans="8:8">
      <c r="H163" s="34" t="str">
        <f t="shared" si="2"/>
        <v/>
      </c>
    </row>
    <row r="164" spans="8:8">
      <c r="H164" s="34" t="str">
        <f t="shared" si="2"/>
        <v/>
      </c>
    </row>
    <row r="165" spans="8:8">
      <c r="H165" s="34" t="str">
        <f t="shared" si="2"/>
        <v/>
      </c>
    </row>
    <row r="166" spans="8:8">
      <c r="H166" s="34" t="str">
        <f t="shared" si="2"/>
        <v/>
      </c>
    </row>
    <row r="167" spans="8:8">
      <c r="H167" s="34" t="str">
        <f t="shared" si="2"/>
        <v/>
      </c>
    </row>
    <row r="168" spans="8:8">
      <c r="H168" s="34" t="str">
        <f t="shared" si="2"/>
        <v/>
      </c>
    </row>
    <row r="169" spans="8:8">
      <c r="H169" s="34" t="str">
        <f t="shared" si="2"/>
        <v/>
      </c>
    </row>
    <row r="170" spans="8:8">
      <c r="H170" s="34" t="str">
        <f t="shared" si="2"/>
        <v/>
      </c>
    </row>
    <row r="171" spans="8:8">
      <c r="H171" s="34" t="str">
        <f t="shared" si="2"/>
        <v/>
      </c>
    </row>
    <row r="172" spans="8:8">
      <c r="H172" s="34" t="str">
        <f t="shared" si="2"/>
        <v/>
      </c>
    </row>
    <row r="173" spans="8:8">
      <c r="H173" s="34" t="str">
        <f t="shared" si="2"/>
        <v/>
      </c>
    </row>
    <row r="174" spans="8:8">
      <c r="H174" s="34" t="str">
        <f t="shared" si="2"/>
        <v/>
      </c>
    </row>
    <row r="175" spans="8:8">
      <c r="H175" s="34" t="str">
        <f t="shared" si="2"/>
        <v/>
      </c>
    </row>
    <row r="176" spans="8:8">
      <c r="H176" s="34" t="str">
        <f t="shared" si="2"/>
        <v/>
      </c>
    </row>
    <row r="177" spans="8:8">
      <c r="H177" s="34" t="str">
        <f t="shared" si="2"/>
        <v/>
      </c>
    </row>
    <row r="178" spans="8:8">
      <c r="H178" s="34" t="str">
        <f t="shared" si="2"/>
        <v/>
      </c>
    </row>
    <row r="179" spans="8:8">
      <c r="H179" s="34" t="str">
        <f t="shared" si="2"/>
        <v/>
      </c>
    </row>
    <row r="180" spans="8:8">
      <c r="H180" s="34" t="str">
        <f t="shared" si="2"/>
        <v/>
      </c>
    </row>
    <row r="181" spans="8:8">
      <c r="H181" s="34" t="str">
        <f t="shared" si="2"/>
        <v/>
      </c>
    </row>
    <row r="182" spans="8:8">
      <c r="H182" s="34" t="str">
        <f t="shared" si="2"/>
        <v/>
      </c>
    </row>
    <row r="183" spans="8:8">
      <c r="H183" s="34" t="str">
        <f t="shared" si="2"/>
        <v/>
      </c>
    </row>
    <row r="184" spans="8:8">
      <c r="H184" s="34" t="str">
        <f t="shared" si="2"/>
        <v/>
      </c>
    </row>
    <row r="185" spans="8:8">
      <c r="H185" s="34" t="str">
        <f t="shared" si="2"/>
        <v/>
      </c>
    </row>
    <row r="186" spans="8:8">
      <c r="H186" s="34" t="str">
        <f t="shared" si="2"/>
        <v/>
      </c>
    </row>
    <row r="187" spans="8:8">
      <c r="H187" s="34" t="str">
        <f t="shared" si="2"/>
        <v/>
      </c>
    </row>
    <row r="188" spans="8:8">
      <c r="H188" s="34" t="str">
        <f t="shared" si="2"/>
        <v/>
      </c>
    </row>
    <row r="189" spans="8:8">
      <c r="H189" s="34" t="str">
        <f t="shared" si="2"/>
        <v/>
      </c>
    </row>
    <row r="190" spans="8:8">
      <c r="H190" s="34" t="str">
        <f t="shared" si="2"/>
        <v/>
      </c>
    </row>
    <row r="191" spans="8:8">
      <c r="H191" s="34" t="str">
        <f t="shared" si="2"/>
        <v/>
      </c>
    </row>
    <row r="192" spans="8:8">
      <c r="H192" s="34" t="str">
        <f t="shared" si="2"/>
        <v/>
      </c>
    </row>
    <row r="193" spans="8:8">
      <c r="H193" s="34" t="str">
        <f t="shared" si="2"/>
        <v/>
      </c>
    </row>
    <row r="194" spans="8:8">
      <c r="H194" s="34" t="str">
        <f t="shared" si="2"/>
        <v/>
      </c>
    </row>
    <row r="195" spans="8:8">
      <c r="H195" s="34" t="str">
        <f t="shared" ref="H195:H200" si="3">IF(ISBLANK($D195),"",HYPERLINK($D195,"▶"))</f>
        <v/>
      </c>
    </row>
    <row r="196" spans="8:8">
      <c r="H196" s="34" t="str">
        <f t="shared" si="3"/>
        <v/>
      </c>
    </row>
    <row r="197" spans="8:8">
      <c r="H197" s="34" t="str">
        <f t="shared" si="3"/>
        <v/>
      </c>
    </row>
    <row r="198" spans="8:8">
      <c r="H198" s="34" t="str">
        <f t="shared" si="3"/>
        <v/>
      </c>
    </row>
    <row r="199" spans="8:8">
      <c r="H199" s="34" t="str">
        <f t="shared" si="3"/>
        <v/>
      </c>
    </row>
    <row r="200" spans="8:8">
      <c r="H200" s="34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75" style="31" customWidth="1"/>
    <col min="2" max="2" width="0.875" style="52" customWidth="1"/>
    <col min="3" max="3" width="17.625" style="2" customWidth="1"/>
    <col min="4" max="4" width="13.375" style="2" customWidth="1"/>
    <col min="5" max="5" width="9" style="33"/>
  </cols>
  <sheetData>
    <row r="1" spans="1:5" s="1" customFormat="1" ht="17.25" thickBot="1">
      <c r="A1" s="41" t="s">
        <v>28</v>
      </c>
      <c r="B1" s="50" t="s">
        <v>55</v>
      </c>
      <c r="C1" s="41" t="s">
        <v>74</v>
      </c>
      <c r="D1" s="41" t="s">
        <v>75</v>
      </c>
      <c r="E1" s="41" t="s">
        <v>41</v>
      </c>
    </row>
    <row r="2" spans="1:5" ht="17.25" thickTop="1">
      <c r="B2" s="51"/>
      <c r="E2" s="34" t="str">
        <f>IF(ISBLANK($B2),"",HYPERLINK($B2,"▶"))</f>
        <v/>
      </c>
    </row>
    <row r="3" spans="1:5">
      <c r="B3" s="51"/>
      <c r="E3" s="34" t="str">
        <f t="shared" ref="E3:E66" si="0">IF(ISBLANK($B3),"",HYPERLINK($B3,"▶"))</f>
        <v/>
      </c>
    </row>
    <row r="4" spans="1:5">
      <c r="B4" s="51"/>
      <c r="E4" s="34" t="str">
        <f t="shared" si="0"/>
        <v/>
      </c>
    </row>
    <row r="5" spans="1:5">
      <c r="B5" s="51"/>
      <c r="E5" s="34" t="str">
        <f t="shared" si="0"/>
        <v/>
      </c>
    </row>
    <row r="6" spans="1:5">
      <c r="B6" s="51"/>
      <c r="E6" s="34" t="str">
        <f t="shared" si="0"/>
        <v/>
      </c>
    </row>
    <row r="7" spans="1:5">
      <c r="B7" s="51"/>
      <c r="E7" s="34" t="str">
        <f t="shared" si="0"/>
        <v/>
      </c>
    </row>
    <row r="8" spans="1:5">
      <c r="B8" s="51"/>
      <c r="E8" s="34" t="str">
        <f t="shared" si="0"/>
        <v/>
      </c>
    </row>
    <row r="9" spans="1:5">
      <c r="B9" s="51"/>
      <c r="E9" s="34" t="str">
        <f t="shared" si="0"/>
        <v/>
      </c>
    </row>
    <row r="10" spans="1:5">
      <c r="B10" s="51"/>
      <c r="E10" s="34" t="str">
        <f t="shared" si="0"/>
        <v/>
      </c>
    </row>
    <row r="11" spans="1:5">
      <c r="B11" s="51"/>
      <c r="E11" s="34" t="str">
        <f t="shared" si="0"/>
        <v/>
      </c>
    </row>
    <row r="12" spans="1:5">
      <c r="B12" s="51"/>
      <c r="E12" s="34" t="str">
        <f t="shared" si="0"/>
        <v/>
      </c>
    </row>
    <row r="13" spans="1:5">
      <c r="B13" s="51"/>
      <c r="E13" s="34" t="str">
        <f t="shared" si="0"/>
        <v/>
      </c>
    </row>
    <row r="14" spans="1:5">
      <c r="B14" s="51"/>
      <c r="E14" s="34" t="str">
        <f t="shared" si="0"/>
        <v/>
      </c>
    </row>
    <row r="15" spans="1:5">
      <c r="B15" s="51"/>
      <c r="E15" s="34" t="str">
        <f t="shared" si="0"/>
        <v/>
      </c>
    </row>
    <row r="16" spans="1:5">
      <c r="B16" s="51"/>
      <c r="E16" s="34" t="str">
        <f t="shared" si="0"/>
        <v/>
      </c>
    </row>
    <row r="17" spans="2:5">
      <c r="B17" s="51"/>
      <c r="E17" s="34" t="str">
        <f t="shared" si="0"/>
        <v/>
      </c>
    </row>
    <row r="18" spans="2:5">
      <c r="B18" s="51"/>
      <c r="E18" s="34" t="str">
        <f t="shared" si="0"/>
        <v/>
      </c>
    </row>
    <row r="19" spans="2:5">
      <c r="B19" s="51"/>
      <c r="E19" s="34" t="str">
        <f t="shared" si="0"/>
        <v/>
      </c>
    </row>
    <row r="20" spans="2:5">
      <c r="B20" s="51"/>
      <c r="E20" s="34" t="str">
        <f t="shared" si="0"/>
        <v/>
      </c>
    </row>
    <row r="21" spans="2:5">
      <c r="E21" s="34" t="str">
        <f t="shared" si="0"/>
        <v/>
      </c>
    </row>
    <row r="22" spans="2:5">
      <c r="E22" s="34" t="str">
        <f t="shared" si="0"/>
        <v/>
      </c>
    </row>
    <row r="23" spans="2:5">
      <c r="E23" s="34" t="str">
        <f t="shared" si="0"/>
        <v/>
      </c>
    </row>
    <row r="24" spans="2:5">
      <c r="E24" s="34" t="str">
        <f t="shared" si="0"/>
        <v/>
      </c>
    </row>
    <row r="25" spans="2:5">
      <c r="E25" s="34" t="str">
        <f t="shared" si="0"/>
        <v/>
      </c>
    </row>
    <row r="26" spans="2:5">
      <c r="E26" s="34" t="str">
        <f t="shared" si="0"/>
        <v/>
      </c>
    </row>
    <row r="27" spans="2:5">
      <c r="E27" s="34" t="str">
        <f t="shared" si="0"/>
        <v/>
      </c>
    </row>
    <row r="28" spans="2:5">
      <c r="E28" s="34" t="str">
        <f t="shared" si="0"/>
        <v/>
      </c>
    </row>
    <row r="29" spans="2:5">
      <c r="E29" s="34" t="str">
        <f t="shared" si="0"/>
        <v/>
      </c>
    </row>
    <row r="30" spans="2:5">
      <c r="E30" s="34" t="str">
        <f t="shared" si="0"/>
        <v/>
      </c>
    </row>
    <row r="31" spans="2:5">
      <c r="E31" s="34" t="str">
        <f t="shared" si="0"/>
        <v/>
      </c>
    </row>
    <row r="32" spans="2:5">
      <c r="E32" s="34" t="str">
        <f t="shared" si="0"/>
        <v/>
      </c>
    </row>
    <row r="33" spans="5:5">
      <c r="E33" s="34" t="str">
        <f t="shared" si="0"/>
        <v/>
      </c>
    </row>
    <row r="34" spans="5:5">
      <c r="E34" s="34" t="str">
        <f t="shared" si="0"/>
        <v/>
      </c>
    </row>
    <row r="35" spans="5:5">
      <c r="E35" s="34" t="str">
        <f t="shared" si="0"/>
        <v/>
      </c>
    </row>
    <row r="36" spans="5:5">
      <c r="E36" s="34" t="str">
        <f t="shared" si="0"/>
        <v/>
      </c>
    </row>
    <row r="37" spans="5:5">
      <c r="E37" s="34" t="str">
        <f t="shared" si="0"/>
        <v/>
      </c>
    </row>
    <row r="38" spans="5:5">
      <c r="E38" s="34" t="str">
        <f t="shared" si="0"/>
        <v/>
      </c>
    </row>
    <row r="39" spans="5:5">
      <c r="E39" s="34" t="str">
        <f t="shared" si="0"/>
        <v/>
      </c>
    </row>
    <row r="40" spans="5:5">
      <c r="E40" s="34" t="str">
        <f t="shared" si="0"/>
        <v/>
      </c>
    </row>
    <row r="41" spans="5:5">
      <c r="E41" s="34" t="str">
        <f t="shared" si="0"/>
        <v/>
      </c>
    </row>
    <row r="42" spans="5:5">
      <c r="E42" s="34" t="str">
        <f t="shared" si="0"/>
        <v/>
      </c>
    </row>
    <row r="43" spans="5:5">
      <c r="E43" s="34" t="str">
        <f t="shared" si="0"/>
        <v/>
      </c>
    </row>
    <row r="44" spans="5:5">
      <c r="E44" s="34" t="str">
        <f t="shared" si="0"/>
        <v/>
      </c>
    </row>
    <row r="45" spans="5:5">
      <c r="E45" s="34" t="str">
        <f t="shared" si="0"/>
        <v/>
      </c>
    </row>
    <row r="46" spans="5:5">
      <c r="E46" s="34" t="str">
        <f t="shared" si="0"/>
        <v/>
      </c>
    </row>
    <row r="47" spans="5:5">
      <c r="E47" s="34" t="str">
        <f t="shared" si="0"/>
        <v/>
      </c>
    </row>
    <row r="48" spans="5:5">
      <c r="E48" s="34" t="str">
        <f t="shared" si="0"/>
        <v/>
      </c>
    </row>
    <row r="49" spans="5:5">
      <c r="E49" s="34" t="str">
        <f t="shared" si="0"/>
        <v/>
      </c>
    </row>
    <row r="50" spans="5:5">
      <c r="E50" s="34" t="str">
        <f t="shared" si="0"/>
        <v/>
      </c>
    </row>
    <row r="51" spans="5:5">
      <c r="E51" s="34" t="str">
        <f t="shared" si="0"/>
        <v/>
      </c>
    </row>
    <row r="52" spans="5:5">
      <c r="E52" s="34" t="str">
        <f t="shared" si="0"/>
        <v/>
      </c>
    </row>
    <row r="53" spans="5:5">
      <c r="E53" s="34" t="str">
        <f t="shared" si="0"/>
        <v/>
      </c>
    </row>
    <row r="54" spans="5:5">
      <c r="E54" s="34" t="str">
        <f t="shared" si="0"/>
        <v/>
      </c>
    </row>
    <row r="55" spans="5:5">
      <c r="E55" s="34" t="str">
        <f t="shared" si="0"/>
        <v/>
      </c>
    </row>
    <row r="56" spans="5:5">
      <c r="E56" s="34" t="str">
        <f t="shared" si="0"/>
        <v/>
      </c>
    </row>
    <row r="57" spans="5:5">
      <c r="E57" s="34" t="str">
        <f t="shared" si="0"/>
        <v/>
      </c>
    </row>
    <row r="58" spans="5:5">
      <c r="E58" s="34" t="str">
        <f t="shared" si="0"/>
        <v/>
      </c>
    </row>
    <row r="59" spans="5:5">
      <c r="E59" s="34" t="str">
        <f t="shared" si="0"/>
        <v/>
      </c>
    </row>
    <row r="60" spans="5:5">
      <c r="E60" s="34" t="str">
        <f t="shared" si="0"/>
        <v/>
      </c>
    </row>
    <row r="61" spans="5:5">
      <c r="E61" s="34" t="str">
        <f t="shared" si="0"/>
        <v/>
      </c>
    </row>
    <row r="62" spans="5:5">
      <c r="E62" s="34" t="str">
        <f t="shared" si="0"/>
        <v/>
      </c>
    </row>
    <row r="63" spans="5:5">
      <c r="E63" s="34" t="str">
        <f t="shared" si="0"/>
        <v/>
      </c>
    </row>
    <row r="64" spans="5:5">
      <c r="E64" s="34" t="str">
        <f t="shared" si="0"/>
        <v/>
      </c>
    </row>
    <row r="65" spans="5:5">
      <c r="E65" s="34" t="str">
        <f t="shared" si="0"/>
        <v/>
      </c>
    </row>
    <row r="66" spans="5:5">
      <c r="E66" s="34" t="str">
        <f t="shared" si="0"/>
        <v/>
      </c>
    </row>
    <row r="67" spans="5:5">
      <c r="E67" s="34" t="str">
        <f t="shared" ref="E67:E130" si="1">IF(ISBLANK($B67),"",HYPERLINK($B67,"▶"))</f>
        <v/>
      </c>
    </row>
    <row r="68" spans="5:5">
      <c r="E68" s="34" t="str">
        <f t="shared" si="1"/>
        <v/>
      </c>
    </row>
    <row r="69" spans="5:5">
      <c r="E69" s="34" t="str">
        <f t="shared" si="1"/>
        <v/>
      </c>
    </row>
    <row r="70" spans="5:5">
      <c r="E70" s="34" t="str">
        <f t="shared" si="1"/>
        <v/>
      </c>
    </row>
    <row r="71" spans="5:5">
      <c r="E71" s="34" t="str">
        <f t="shared" si="1"/>
        <v/>
      </c>
    </row>
    <row r="72" spans="5:5">
      <c r="E72" s="34" t="str">
        <f t="shared" si="1"/>
        <v/>
      </c>
    </row>
    <row r="73" spans="5:5">
      <c r="E73" s="34" t="str">
        <f t="shared" si="1"/>
        <v/>
      </c>
    </row>
    <row r="74" spans="5:5">
      <c r="E74" s="34" t="str">
        <f t="shared" si="1"/>
        <v/>
      </c>
    </row>
    <row r="75" spans="5:5">
      <c r="E75" s="34" t="str">
        <f t="shared" si="1"/>
        <v/>
      </c>
    </row>
    <row r="76" spans="5:5">
      <c r="E76" s="34" t="str">
        <f t="shared" si="1"/>
        <v/>
      </c>
    </row>
    <row r="77" spans="5:5">
      <c r="E77" s="34" t="str">
        <f t="shared" si="1"/>
        <v/>
      </c>
    </row>
    <row r="78" spans="5:5">
      <c r="E78" s="34" t="str">
        <f t="shared" si="1"/>
        <v/>
      </c>
    </row>
    <row r="79" spans="5:5">
      <c r="E79" s="34" t="str">
        <f t="shared" si="1"/>
        <v/>
      </c>
    </row>
    <row r="80" spans="5:5">
      <c r="E80" s="34" t="str">
        <f t="shared" si="1"/>
        <v/>
      </c>
    </row>
    <row r="81" spans="5:5">
      <c r="E81" s="34" t="str">
        <f t="shared" si="1"/>
        <v/>
      </c>
    </row>
    <row r="82" spans="5:5">
      <c r="E82" s="34" t="str">
        <f t="shared" si="1"/>
        <v/>
      </c>
    </row>
    <row r="83" spans="5:5">
      <c r="E83" s="34" t="str">
        <f t="shared" si="1"/>
        <v/>
      </c>
    </row>
    <row r="84" spans="5:5">
      <c r="E84" s="34" t="str">
        <f t="shared" si="1"/>
        <v/>
      </c>
    </row>
    <row r="85" spans="5:5">
      <c r="E85" s="34" t="str">
        <f t="shared" si="1"/>
        <v/>
      </c>
    </row>
    <row r="86" spans="5:5">
      <c r="E86" s="34" t="str">
        <f t="shared" si="1"/>
        <v/>
      </c>
    </row>
    <row r="87" spans="5:5">
      <c r="E87" s="34" t="str">
        <f t="shared" si="1"/>
        <v/>
      </c>
    </row>
    <row r="88" spans="5:5">
      <c r="E88" s="34" t="str">
        <f t="shared" si="1"/>
        <v/>
      </c>
    </row>
    <row r="89" spans="5:5">
      <c r="E89" s="34" t="str">
        <f t="shared" si="1"/>
        <v/>
      </c>
    </row>
    <row r="90" spans="5:5">
      <c r="E90" s="34" t="str">
        <f t="shared" si="1"/>
        <v/>
      </c>
    </row>
    <row r="91" spans="5:5">
      <c r="E91" s="34" t="str">
        <f t="shared" si="1"/>
        <v/>
      </c>
    </row>
    <row r="92" spans="5:5">
      <c r="E92" s="34" t="str">
        <f t="shared" si="1"/>
        <v/>
      </c>
    </row>
    <row r="93" spans="5:5">
      <c r="E93" s="34" t="str">
        <f t="shared" si="1"/>
        <v/>
      </c>
    </row>
    <row r="94" spans="5:5">
      <c r="E94" s="34" t="str">
        <f t="shared" si="1"/>
        <v/>
      </c>
    </row>
    <row r="95" spans="5:5">
      <c r="E95" s="34" t="str">
        <f t="shared" si="1"/>
        <v/>
      </c>
    </row>
    <row r="96" spans="5:5">
      <c r="E96" s="34" t="str">
        <f t="shared" si="1"/>
        <v/>
      </c>
    </row>
    <row r="97" spans="5:5">
      <c r="E97" s="34" t="str">
        <f t="shared" si="1"/>
        <v/>
      </c>
    </row>
    <row r="98" spans="5:5">
      <c r="E98" s="34" t="str">
        <f t="shared" si="1"/>
        <v/>
      </c>
    </row>
    <row r="99" spans="5:5">
      <c r="E99" s="34" t="str">
        <f t="shared" si="1"/>
        <v/>
      </c>
    </row>
    <row r="100" spans="5:5">
      <c r="E100" s="34" t="str">
        <f t="shared" si="1"/>
        <v/>
      </c>
    </row>
    <row r="101" spans="5:5">
      <c r="E101" s="34" t="str">
        <f t="shared" si="1"/>
        <v/>
      </c>
    </row>
    <row r="102" spans="5:5">
      <c r="E102" s="34" t="str">
        <f t="shared" si="1"/>
        <v/>
      </c>
    </row>
    <row r="103" spans="5:5">
      <c r="E103" s="34" t="str">
        <f t="shared" si="1"/>
        <v/>
      </c>
    </row>
    <row r="104" spans="5:5">
      <c r="E104" s="34" t="str">
        <f t="shared" si="1"/>
        <v/>
      </c>
    </row>
    <row r="105" spans="5:5">
      <c r="E105" s="34" t="str">
        <f t="shared" si="1"/>
        <v/>
      </c>
    </row>
    <row r="106" spans="5:5">
      <c r="E106" s="34" t="str">
        <f t="shared" si="1"/>
        <v/>
      </c>
    </row>
    <row r="107" spans="5:5">
      <c r="E107" s="34" t="str">
        <f t="shared" si="1"/>
        <v/>
      </c>
    </row>
    <row r="108" spans="5:5">
      <c r="E108" s="34" t="str">
        <f t="shared" si="1"/>
        <v/>
      </c>
    </row>
    <row r="109" spans="5:5">
      <c r="E109" s="34" t="str">
        <f t="shared" si="1"/>
        <v/>
      </c>
    </row>
    <row r="110" spans="5:5">
      <c r="E110" s="34" t="str">
        <f t="shared" si="1"/>
        <v/>
      </c>
    </row>
    <row r="111" spans="5:5">
      <c r="E111" s="34" t="str">
        <f t="shared" si="1"/>
        <v/>
      </c>
    </row>
    <row r="112" spans="5:5">
      <c r="E112" s="34" t="str">
        <f t="shared" si="1"/>
        <v/>
      </c>
    </row>
    <row r="113" spans="5:5">
      <c r="E113" s="34" t="str">
        <f t="shared" si="1"/>
        <v/>
      </c>
    </row>
    <row r="114" spans="5:5">
      <c r="E114" s="34" t="str">
        <f t="shared" si="1"/>
        <v/>
      </c>
    </row>
    <row r="115" spans="5:5">
      <c r="E115" s="34" t="str">
        <f t="shared" si="1"/>
        <v/>
      </c>
    </row>
    <row r="116" spans="5:5">
      <c r="E116" s="34" t="str">
        <f t="shared" si="1"/>
        <v/>
      </c>
    </row>
    <row r="117" spans="5:5">
      <c r="E117" s="34" t="str">
        <f t="shared" si="1"/>
        <v/>
      </c>
    </row>
    <row r="118" spans="5:5">
      <c r="E118" s="34" t="str">
        <f t="shared" si="1"/>
        <v/>
      </c>
    </row>
    <row r="119" spans="5:5">
      <c r="E119" s="34" t="str">
        <f t="shared" si="1"/>
        <v/>
      </c>
    </row>
    <row r="120" spans="5:5">
      <c r="E120" s="34" t="str">
        <f t="shared" si="1"/>
        <v/>
      </c>
    </row>
    <row r="121" spans="5:5">
      <c r="E121" s="34" t="str">
        <f t="shared" si="1"/>
        <v/>
      </c>
    </row>
    <row r="122" spans="5:5">
      <c r="E122" s="34" t="str">
        <f t="shared" si="1"/>
        <v/>
      </c>
    </row>
    <row r="123" spans="5:5">
      <c r="E123" s="34" t="str">
        <f t="shared" si="1"/>
        <v/>
      </c>
    </row>
    <row r="124" spans="5:5">
      <c r="E124" s="34" t="str">
        <f t="shared" si="1"/>
        <v/>
      </c>
    </row>
    <row r="125" spans="5:5">
      <c r="E125" s="34" t="str">
        <f t="shared" si="1"/>
        <v/>
      </c>
    </row>
    <row r="126" spans="5:5">
      <c r="E126" s="34" t="str">
        <f t="shared" si="1"/>
        <v/>
      </c>
    </row>
    <row r="127" spans="5:5">
      <c r="E127" s="34" t="str">
        <f t="shared" si="1"/>
        <v/>
      </c>
    </row>
    <row r="128" spans="5:5">
      <c r="E128" s="34" t="str">
        <f t="shared" si="1"/>
        <v/>
      </c>
    </row>
    <row r="129" spans="5:5">
      <c r="E129" s="34" t="str">
        <f t="shared" si="1"/>
        <v/>
      </c>
    </row>
    <row r="130" spans="5:5">
      <c r="E130" s="34" t="str">
        <f t="shared" si="1"/>
        <v/>
      </c>
    </row>
    <row r="131" spans="5:5">
      <c r="E131" s="34" t="str">
        <f t="shared" ref="E131:E194" si="2">IF(ISBLANK($B131),"",HYPERLINK($B131,"▶"))</f>
        <v/>
      </c>
    </row>
    <row r="132" spans="5:5">
      <c r="E132" s="34" t="str">
        <f t="shared" si="2"/>
        <v/>
      </c>
    </row>
    <row r="133" spans="5:5">
      <c r="E133" s="34" t="str">
        <f t="shared" si="2"/>
        <v/>
      </c>
    </row>
    <row r="134" spans="5:5">
      <c r="E134" s="34" t="str">
        <f t="shared" si="2"/>
        <v/>
      </c>
    </row>
    <row r="135" spans="5:5">
      <c r="E135" s="34" t="str">
        <f t="shared" si="2"/>
        <v/>
      </c>
    </row>
    <row r="136" spans="5:5">
      <c r="E136" s="34" t="str">
        <f t="shared" si="2"/>
        <v/>
      </c>
    </row>
    <row r="137" spans="5:5">
      <c r="E137" s="34" t="str">
        <f t="shared" si="2"/>
        <v/>
      </c>
    </row>
    <row r="138" spans="5:5">
      <c r="E138" s="34" t="str">
        <f t="shared" si="2"/>
        <v/>
      </c>
    </row>
    <row r="139" spans="5:5">
      <c r="E139" s="34" t="str">
        <f t="shared" si="2"/>
        <v/>
      </c>
    </row>
    <row r="140" spans="5:5">
      <c r="E140" s="34" t="str">
        <f t="shared" si="2"/>
        <v/>
      </c>
    </row>
    <row r="141" spans="5:5">
      <c r="E141" s="34" t="str">
        <f t="shared" si="2"/>
        <v/>
      </c>
    </row>
    <row r="142" spans="5:5">
      <c r="E142" s="34" t="str">
        <f t="shared" si="2"/>
        <v/>
      </c>
    </row>
    <row r="143" spans="5:5">
      <c r="E143" s="34" t="str">
        <f t="shared" si="2"/>
        <v/>
      </c>
    </row>
    <row r="144" spans="5:5">
      <c r="E144" s="34" t="str">
        <f t="shared" si="2"/>
        <v/>
      </c>
    </row>
    <row r="145" spans="5:5">
      <c r="E145" s="34" t="str">
        <f t="shared" si="2"/>
        <v/>
      </c>
    </row>
    <row r="146" spans="5:5">
      <c r="E146" s="34" t="str">
        <f t="shared" si="2"/>
        <v/>
      </c>
    </row>
    <row r="147" spans="5:5">
      <c r="E147" s="34" t="str">
        <f t="shared" si="2"/>
        <v/>
      </c>
    </row>
    <row r="148" spans="5:5">
      <c r="E148" s="34" t="str">
        <f t="shared" si="2"/>
        <v/>
      </c>
    </row>
    <row r="149" spans="5:5">
      <c r="E149" s="34" t="str">
        <f t="shared" si="2"/>
        <v/>
      </c>
    </row>
    <row r="150" spans="5:5">
      <c r="E150" s="34" t="str">
        <f t="shared" si="2"/>
        <v/>
      </c>
    </row>
    <row r="151" spans="5:5">
      <c r="E151" s="34" t="str">
        <f t="shared" si="2"/>
        <v/>
      </c>
    </row>
    <row r="152" spans="5:5">
      <c r="E152" s="34" t="str">
        <f t="shared" si="2"/>
        <v/>
      </c>
    </row>
    <row r="153" spans="5:5">
      <c r="E153" s="34" t="str">
        <f t="shared" si="2"/>
        <v/>
      </c>
    </row>
    <row r="154" spans="5:5">
      <c r="E154" s="34" t="str">
        <f t="shared" si="2"/>
        <v/>
      </c>
    </row>
    <row r="155" spans="5:5">
      <c r="E155" s="34" t="str">
        <f t="shared" si="2"/>
        <v/>
      </c>
    </row>
    <row r="156" spans="5:5">
      <c r="E156" s="34" t="str">
        <f t="shared" si="2"/>
        <v/>
      </c>
    </row>
    <row r="157" spans="5:5">
      <c r="E157" s="34" t="str">
        <f t="shared" si="2"/>
        <v/>
      </c>
    </row>
    <row r="158" spans="5:5">
      <c r="E158" s="34" t="str">
        <f t="shared" si="2"/>
        <v/>
      </c>
    </row>
    <row r="159" spans="5:5">
      <c r="E159" s="34" t="str">
        <f t="shared" si="2"/>
        <v/>
      </c>
    </row>
    <row r="160" spans="5:5">
      <c r="E160" s="34" t="str">
        <f t="shared" si="2"/>
        <v/>
      </c>
    </row>
    <row r="161" spans="5:5">
      <c r="E161" s="34" t="str">
        <f t="shared" si="2"/>
        <v/>
      </c>
    </row>
    <row r="162" spans="5:5">
      <c r="E162" s="34" t="str">
        <f t="shared" si="2"/>
        <v/>
      </c>
    </row>
    <row r="163" spans="5:5">
      <c r="E163" s="34" t="str">
        <f t="shared" si="2"/>
        <v/>
      </c>
    </row>
    <row r="164" spans="5:5">
      <c r="E164" s="34" t="str">
        <f t="shared" si="2"/>
        <v/>
      </c>
    </row>
    <row r="165" spans="5:5">
      <c r="E165" s="34" t="str">
        <f t="shared" si="2"/>
        <v/>
      </c>
    </row>
    <row r="166" spans="5:5">
      <c r="E166" s="34" t="str">
        <f t="shared" si="2"/>
        <v/>
      </c>
    </row>
    <row r="167" spans="5:5">
      <c r="E167" s="34" t="str">
        <f t="shared" si="2"/>
        <v/>
      </c>
    </row>
    <row r="168" spans="5:5">
      <c r="E168" s="34" t="str">
        <f t="shared" si="2"/>
        <v/>
      </c>
    </row>
    <row r="169" spans="5:5">
      <c r="E169" s="34" t="str">
        <f t="shared" si="2"/>
        <v/>
      </c>
    </row>
    <row r="170" spans="5:5">
      <c r="E170" s="34" t="str">
        <f t="shared" si="2"/>
        <v/>
      </c>
    </row>
    <row r="171" spans="5:5">
      <c r="E171" s="34" t="str">
        <f t="shared" si="2"/>
        <v/>
      </c>
    </row>
    <row r="172" spans="5:5">
      <c r="E172" s="34" t="str">
        <f t="shared" si="2"/>
        <v/>
      </c>
    </row>
    <row r="173" spans="5:5">
      <c r="E173" s="34" t="str">
        <f t="shared" si="2"/>
        <v/>
      </c>
    </row>
    <row r="174" spans="5:5">
      <c r="E174" s="34" t="str">
        <f t="shared" si="2"/>
        <v/>
      </c>
    </row>
    <row r="175" spans="5:5">
      <c r="E175" s="34" t="str">
        <f t="shared" si="2"/>
        <v/>
      </c>
    </row>
    <row r="176" spans="5:5">
      <c r="E176" s="34" t="str">
        <f t="shared" si="2"/>
        <v/>
      </c>
    </row>
    <row r="177" spans="5:5">
      <c r="E177" s="34" t="str">
        <f t="shared" si="2"/>
        <v/>
      </c>
    </row>
    <row r="178" spans="5:5">
      <c r="E178" s="34" t="str">
        <f t="shared" si="2"/>
        <v/>
      </c>
    </row>
    <row r="179" spans="5:5">
      <c r="E179" s="34" t="str">
        <f t="shared" si="2"/>
        <v/>
      </c>
    </row>
    <row r="180" spans="5:5">
      <c r="E180" s="34" t="str">
        <f t="shared" si="2"/>
        <v/>
      </c>
    </row>
    <row r="181" spans="5:5">
      <c r="E181" s="34" t="str">
        <f t="shared" si="2"/>
        <v/>
      </c>
    </row>
    <row r="182" spans="5:5">
      <c r="E182" s="34" t="str">
        <f t="shared" si="2"/>
        <v/>
      </c>
    </row>
    <row r="183" spans="5:5">
      <c r="E183" s="34" t="str">
        <f t="shared" si="2"/>
        <v/>
      </c>
    </row>
    <row r="184" spans="5:5">
      <c r="E184" s="34" t="str">
        <f t="shared" si="2"/>
        <v/>
      </c>
    </row>
    <row r="185" spans="5:5">
      <c r="E185" s="34" t="str">
        <f t="shared" si="2"/>
        <v/>
      </c>
    </row>
    <row r="186" spans="5:5">
      <c r="E186" s="34" t="str">
        <f t="shared" si="2"/>
        <v/>
      </c>
    </row>
    <row r="187" spans="5:5">
      <c r="E187" s="34" t="str">
        <f t="shared" si="2"/>
        <v/>
      </c>
    </row>
    <row r="188" spans="5:5">
      <c r="E188" s="34" t="str">
        <f t="shared" si="2"/>
        <v/>
      </c>
    </row>
    <row r="189" spans="5:5">
      <c r="E189" s="34" t="str">
        <f t="shared" si="2"/>
        <v/>
      </c>
    </row>
    <row r="190" spans="5:5">
      <c r="E190" s="34" t="str">
        <f t="shared" si="2"/>
        <v/>
      </c>
    </row>
    <row r="191" spans="5:5">
      <c r="E191" s="34" t="str">
        <f t="shared" si="2"/>
        <v/>
      </c>
    </row>
    <row r="192" spans="5:5">
      <c r="E192" s="34" t="str">
        <f t="shared" si="2"/>
        <v/>
      </c>
    </row>
    <row r="193" spans="5:5">
      <c r="E193" s="34" t="str">
        <f t="shared" si="2"/>
        <v/>
      </c>
    </row>
    <row r="194" spans="5:5">
      <c r="E194" s="34" t="str">
        <f t="shared" si="2"/>
        <v/>
      </c>
    </row>
    <row r="195" spans="5:5">
      <c r="E195" s="34" t="str">
        <f t="shared" ref="E195:E200" si="3">IF(ISBLANK($B195),"",HYPERLINK($B195,"▶"))</f>
        <v/>
      </c>
    </row>
    <row r="196" spans="5:5">
      <c r="E196" s="34" t="str">
        <f t="shared" si="3"/>
        <v/>
      </c>
    </row>
    <row r="197" spans="5:5">
      <c r="E197" s="34" t="str">
        <f t="shared" si="3"/>
        <v/>
      </c>
    </row>
    <row r="198" spans="5:5">
      <c r="E198" s="34" t="str">
        <f t="shared" si="3"/>
        <v/>
      </c>
    </row>
    <row r="199" spans="5:5">
      <c r="E199" s="34" t="str">
        <f t="shared" si="3"/>
        <v/>
      </c>
    </row>
    <row r="200" spans="5:5">
      <c r="E200" s="34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375" style="31" customWidth="1"/>
    <col min="2" max="2" width="0.875" style="52" customWidth="1"/>
    <col min="3" max="3" width="19.125" style="2" customWidth="1"/>
    <col min="4" max="4" width="13.75" style="2" customWidth="1"/>
    <col min="5" max="5" width="9" style="33"/>
  </cols>
  <sheetData>
    <row r="1" spans="1:5" s="1" customFormat="1" ht="17.25" thickBot="1">
      <c r="A1" s="41" t="s">
        <v>28</v>
      </c>
      <c r="B1" s="50" t="s">
        <v>55</v>
      </c>
      <c r="C1" s="41" t="s">
        <v>74</v>
      </c>
      <c r="D1" s="41" t="s">
        <v>75</v>
      </c>
      <c r="E1" s="41" t="s">
        <v>41</v>
      </c>
    </row>
    <row r="2" spans="1:5" ht="17.25" thickTop="1">
      <c r="B2" s="51"/>
      <c r="E2" s="34" t="str">
        <f>IF(ISBLANK($B2),"",HYPERLINK($B2,"▶"))</f>
        <v/>
      </c>
    </row>
    <row r="3" spans="1:5">
      <c r="B3" s="51"/>
      <c r="E3" s="34" t="str">
        <f t="shared" ref="E3:E66" si="0">IF(ISBLANK($B3),"",HYPERLINK($B3,"▶"))</f>
        <v/>
      </c>
    </row>
    <row r="4" spans="1:5">
      <c r="B4" s="51"/>
      <c r="E4" s="34" t="str">
        <f t="shared" si="0"/>
        <v/>
      </c>
    </row>
    <row r="5" spans="1:5">
      <c r="B5" s="51"/>
      <c r="E5" s="34" t="str">
        <f t="shared" si="0"/>
        <v/>
      </c>
    </row>
    <row r="6" spans="1:5">
      <c r="B6" s="51"/>
      <c r="E6" s="34" t="str">
        <f t="shared" si="0"/>
        <v/>
      </c>
    </row>
    <row r="7" spans="1:5">
      <c r="B7" s="51"/>
      <c r="E7" s="34" t="str">
        <f t="shared" si="0"/>
        <v/>
      </c>
    </row>
    <row r="8" spans="1:5">
      <c r="B8" s="51"/>
      <c r="E8" s="34" t="str">
        <f t="shared" si="0"/>
        <v/>
      </c>
    </row>
    <row r="9" spans="1:5">
      <c r="E9" s="34" t="str">
        <f t="shared" si="0"/>
        <v/>
      </c>
    </row>
    <row r="10" spans="1:5">
      <c r="E10" s="34" t="str">
        <f t="shared" si="0"/>
        <v/>
      </c>
    </row>
    <row r="11" spans="1:5">
      <c r="E11" s="34" t="str">
        <f t="shared" si="0"/>
        <v/>
      </c>
    </row>
    <row r="12" spans="1:5">
      <c r="E12" s="34" t="str">
        <f t="shared" si="0"/>
        <v/>
      </c>
    </row>
    <row r="13" spans="1:5">
      <c r="E13" s="34" t="str">
        <f t="shared" si="0"/>
        <v/>
      </c>
    </row>
    <row r="14" spans="1:5">
      <c r="E14" s="34" t="str">
        <f t="shared" si="0"/>
        <v/>
      </c>
    </row>
    <row r="15" spans="1:5">
      <c r="E15" s="34" t="str">
        <f t="shared" si="0"/>
        <v/>
      </c>
    </row>
    <row r="16" spans="1:5">
      <c r="E16" s="34" t="str">
        <f t="shared" si="0"/>
        <v/>
      </c>
    </row>
    <row r="17" spans="5:5">
      <c r="E17" s="34" t="str">
        <f t="shared" si="0"/>
        <v/>
      </c>
    </row>
    <row r="18" spans="5:5">
      <c r="E18" s="34" t="str">
        <f t="shared" si="0"/>
        <v/>
      </c>
    </row>
    <row r="19" spans="5:5">
      <c r="E19" s="34" t="str">
        <f t="shared" si="0"/>
        <v/>
      </c>
    </row>
    <row r="20" spans="5:5">
      <c r="E20" s="34" t="str">
        <f t="shared" si="0"/>
        <v/>
      </c>
    </row>
    <row r="21" spans="5:5">
      <c r="E21" s="34" t="str">
        <f t="shared" si="0"/>
        <v/>
      </c>
    </row>
    <row r="22" spans="5:5">
      <c r="E22" s="34" t="str">
        <f t="shared" si="0"/>
        <v/>
      </c>
    </row>
    <row r="23" spans="5:5">
      <c r="E23" s="34" t="str">
        <f t="shared" si="0"/>
        <v/>
      </c>
    </row>
    <row r="24" spans="5:5">
      <c r="E24" s="34" t="str">
        <f t="shared" si="0"/>
        <v/>
      </c>
    </row>
    <row r="25" spans="5:5">
      <c r="E25" s="34" t="str">
        <f t="shared" si="0"/>
        <v/>
      </c>
    </row>
    <row r="26" spans="5:5">
      <c r="E26" s="34" t="str">
        <f t="shared" si="0"/>
        <v/>
      </c>
    </row>
    <row r="27" spans="5:5">
      <c r="E27" s="34" t="str">
        <f t="shared" si="0"/>
        <v/>
      </c>
    </row>
    <row r="28" spans="5:5">
      <c r="E28" s="34" t="str">
        <f t="shared" si="0"/>
        <v/>
      </c>
    </row>
    <row r="29" spans="5:5">
      <c r="E29" s="34" t="str">
        <f t="shared" si="0"/>
        <v/>
      </c>
    </row>
    <row r="30" spans="5:5">
      <c r="E30" s="34" t="str">
        <f t="shared" si="0"/>
        <v/>
      </c>
    </row>
    <row r="31" spans="5:5">
      <c r="E31" s="34" t="str">
        <f t="shared" si="0"/>
        <v/>
      </c>
    </row>
    <row r="32" spans="5:5">
      <c r="E32" s="34" t="str">
        <f t="shared" si="0"/>
        <v/>
      </c>
    </row>
    <row r="33" spans="5:5">
      <c r="E33" s="34" t="str">
        <f t="shared" si="0"/>
        <v/>
      </c>
    </row>
    <row r="34" spans="5:5">
      <c r="E34" s="34" t="str">
        <f t="shared" si="0"/>
        <v/>
      </c>
    </row>
    <row r="35" spans="5:5">
      <c r="E35" s="34" t="str">
        <f t="shared" si="0"/>
        <v/>
      </c>
    </row>
    <row r="36" spans="5:5">
      <c r="E36" s="34" t="str">
        <f t="shared" si="0"/>
        <v/>
      </c>
    </row>
    <row r="37" spans="5:5">
      <c r="E37" s="34" t="str">
        <f t="shared" si="0"/>
        <v/>
      </c>
    </row>
    <row r="38" spans="5:5">
      <c r="E38" s="34" t="str">
        <f t="shared" si="0"/>
        <v/>
      </c>
    </row>
    <row r="39" spans="5:5">
      <c r="E39" s="34" t="str">
        <f t="shared" si="0"/>
        <v/>
      </c>
    </row>
    <row r="40" spans="5:5">
      <c r="E40" s="34" t="str">
        <f t="shared" si="0"/>
        <v/>
      </c>
    </row>
    <row r="41" spans="5:5">
      <c r="E41" s="34" t="str">
        <f t="shared" si="0"/>
        <v/>
      </c>
    </row>
    <row r="42" spans="5:5">
      <c r="E42" s="34" t="str">
        <f t="shared" si="0"/>
        <v/>
      </c>
    </row>
    <row r="43" spans="5:5">
      <c r="E43" s="34" t="str">
        <f t="shared" si="0"/>
        <v/>
      </c>
    </row>
    <row r="44" spans="5:5">
      <c r="E44" s="34" t="str">
        <f t="shared" si="0"/>
        <v/>
      </c>
    </row>
    <row r="45" spans="5:5">
      <c r="E45" s="34" t="str">
        <f t="shared" si="0"/>
        <v/>
      </c>
    </row>
    <row r="46" spans="5:5">
      <c r="E46" s="34" t="str">
        <f t="shared" si="0"/>
        <v/>
      </c>
    </row>
    <row r="47" spans="5:5">
      <c r="E47" s="34" t="str">
        <f t="shared" si="0"/>
        <v/>
      </c>
    </row>
    <row r="48" spans="5:5">
      <c r="E48" s="34" t="str">
        <f t="shared" si="0"/>
        <v/>
      </c>
    </row>
    <row r="49" spans="5:5">
      <c r="E49" s="34" t="str">
        <f t="shared" si="0"/>
        <v/>
      </c>
    </row>
    <row r="50" spans="5:5">
      <c r="E50" s="34" t="str">
        <f t="shared" si="0"/>
        <v/>
      </c>
    </row>
    <row r="51" spans="5:5">
      <c r="E51" s="34" t="str">
        <f t="shared" si="0"/>
        <v/>
      </c>
    </row>
    <row r="52" spans="5:5">
      <c r="E52" s="34" t="str">
        <f t="shared" si="0"/>
        <v/>
      </c>
    </row>
    <row r="53" spans="5:5">
      <c r="E53" s="34" t="str">
        <f t="shared" si="0"/>
        <v/>
      </c>
    </row>
    <row r="54" spans="5:5">
      <c r="E54" s="34" t="str">
        <f t="shared" si="0"/>
        <v/>
      </c>
    </row>
    <row r="55" spans="5:5">
      <c r="E55" s="34" t="str">
        <f t="shared" si="0"/>
        <v/>
      </c>
    </row>
    <row r="56" spans="5:5">
      <c r="E56" s="34" t="str">
        <f t="shared" si="0"/>
        <v/>
      </c>
    </row>
    <row r="57" spans="5:5">
      <c r="E57" s="34" t="str">
        <f t="shared" si="0"/>
        <v/>
      </c>
    </row>
    <row r="58" spans="5:5">
      <c r="E58" s="34" t="str">
        <f t="shared" si="0"/>
        <v/>
      </c>
    </row>
    <row r="59" spans="5:5">
      <c r="E59" s="34" t="str">
        <f t="shared" si="0"/>
        <v/>
      </c>
    </row>
    <row r="60" spans="5:5">
      <c r="E60" s="34" t="str">
        <f t="shared" si="0"/>
        <v/>
      </c>
    </row>
    <row r="61" spans="5:5">
      <c r="E61" s="34" t="str">
        <f t="shared" si="0"/>
        <v/>
      </c>
    </row>
    <row r="62" spans="5:5">
      <c r="E62" s="34" t="str">
        <f t="shared" si="0"/>
        <v/>
      </c>
    </row>
    <row r="63" spans="5:5">
      <c r="E63" s="34" t="str">
        <f t="shared" si="0"/>
        <v/>
      </c>
    </row>
    <row r="64" spans="5:5">
      <c r="E64" s="34" t="str">
        <f t="shared" si="0"/>
        <v/>
      </c>
    </row>
    <row r="65" spans="5:5">
      <c r="E65" s="34" t="str">
        <f t="shared" si="0"/>
        <v/>
      </c>
    </row>
    <row r="66" spans="5:5">
      <c r="E66" s="34" t="str">
        <f t="shared" si="0"/>
        <v/>
      </c>
    </row>
    <row r="67" spans="5:5">
      <c r="E67" s="34" t="str">
        <f t="shared" ref="E67:E130" si="1">IF(ISBLANK($B67),"",HYPERLINK($B67,"▶"))</f>
        <v/>
      </c>
    </row>
    <row r="68" spans="5:5">
      <c r="E68" s="34" t="str">
        <f t="shared" si="1"/>
        <v/>
      </c>
    </row>
    <row r="69" spans="5:5">
      <c r="E69" s="34" t="str">
        <f t="shared" si="1"/>
        <v/>
      </c>
    </row>
    <row r="70" spans="5:5">
      <c r="E70" s="34" t="str">
        <f t="shared" si="1"/>
        <v/>
      </c>
    </row>
    <row r="71" spans="5:5">
      <c r="E71" s="34" t="str">
        <f t="shared" si="1"/>
        <v/>
      </c>
    </row>
    <row r="72" spans="5:5">
      <c r="E72" s="34" t="str">
        <f t="shared" si="1"/>
        <v/>
      </c>
    </row>
    <row r="73" spans="5:5">
      <c r="E73" s="34" t="str">
        <f t="shared" si="1"/>
        <v/>
      </c>
    </row>
    <row r="74" spans="5:5">
      <c r="E74" s="34" t="str">
        <f t="shared" si="1"/>
        <v/>
      </c>
    </row>
    <row r="75" spans="5:5">
      <c r="E75" s="34" t="str">
        <f t="shared" si="1"/>
        <v/>
      </c>
    </row>
    <row r="76" spans="5:5">
      <c r="E76" s="34" t="str">
        <f t="shared" si="1"/>
        <v/>
      </c>
    </row>
    <row r="77" spans="5:5">
      <c r="E77" s="34" t="str">
        <f t="shared" si="1"/>
        <v/>
      </c>
    </row>
    <row r="78" spans="5:5">
      <c r="E78" s="34" t="str">
        <f t="shared" si="1"/>
        <v/>
      </c>
    </row>
    <row r="79" spans="5:5">
      <c r="E79" s="34" t="str">
        <f t="shared" si="1"/>
        <v/>
      </c>
    </row>
    <row r="80" spans="5:5">
      <c r="E80" s="34" t="str">
        <f t="shared" si="1"/>
        <v/>
      </c>
    </row>
    <row r="81" spans="5:5">
      <c r="E81" s="34" t="str">
        <f t="shared" si="1"/>
        <v/>
      </c>
    </row>
    <row r="82" spans="5:5">
      <c r="E82" s="34" t="str">
        <f t="shared" si="1"/>
        <v/>
      </c>
    </row>
    <row r="83" spans="5:5">
      <c r="E83" s="34" t="str">
        <f t="shared" si="1"/>
        <v/>
      </c>
    </row>
    <row r="84" spans="5:5">
      <c r="E84" s="34" t="str">
        <f t="shared" si="1"/>
        <v/>
      </c>
    </row>
    <row r="85" spans="5:5">
      <c r="E85" s="34" t="str">
        <f t="shared" si="1"/>
        <v/>
      </c>
    </row>
    <row r="86" spans="5:5">
      <c r="E86" s="34" t="str">
        <f t="shared" si="1"/>
        <v/>
      </c>
    </row>
    <row r="87" spans="5:5">
      <c r="E87" s="34" t="str">
        <f t="shared" si="1"/>
        <v/>
      </c>
    </row>
    <row r="88" spans="5:5">
      <c r="E88" s="34" t="str">
        <f t="shared" si="1"/>
        <v/>
      </c>
    </row>
    <row r="89" spans="5:5">
      <c r="E89" s="34" t="str">
        <f t="shared" si="1"/>
        <v/>
      </c>
    </row>
    <row r="90" spans="5:5">
      <c r="E90" s="34" t="str">
        <f t="shared" si="1"/>
        <v/>
      </c>
    </row>
    <row r="91" spans="5:5">
      <c r="E91" s="34" t="str">
        <f t="shared" si="1"/>
        <v/>
      </c>
    </row>
    <row r="92" spans="5:5">
      <c r="E92" s="34" t="str">
        <f t="shared" si="1"/>
        <v/>
      </c>
    </row>
    <row r="93" spans="5:5">
      <c r="E93" s="34" t="str">
        <f t="shared" si="1"/>
        <v/>
      </c>
    </row>
    <row r="94" spans="5:5">
      <c r="E94" s="34" t="str">
        <f t="shared" si="1"/>
        <v/>
      </c>
    </row>
    <row r="95" spans="5:5">
      <c r="E95" s="34" t="str">
        <f t="shared" si="1"/>
        <v/>
      </c>
    </row>
    <row r="96" spans="5:5">
      <c r="E96" s="34" t="str">
        <f t="shared" si="1"/>
        <v/>
      </c>
    </row>
    <row r="97" spans="5:5">
      <c r="E97" s="34" t="str">
        <f t="shared" si="1"/>
        <v/>
      </c>
    </row>
    <row r="98" spans="5:5">
      <c r="E98" s="34" t="str">
        <f t="shared" si="1"/>
        <v/>
      </c>
    </row>
    <row r="99" spans="5:5">
      <c r="E99" s="34" t="str">
        <f t="shared" si="1"/>
        <v/>
      </c>
    </row>
    <row r="100" spans="5:5">
      <c r="E100" s="34" t="str">
        <f t="shared" si="1"/>
        <v/>
      </c>
    </row>
    <row r="101" spans="5:5">
      <c r="E101" s="34" t="str">
        <f t="shared" si="1"/>
        <v/>
      </c>
    </row>
    <row r="102" spans="5:5">
      <c r="E102" s="34" t="str">
        <f t="shared" si="1"/>
        <v/>
      </c>
    </row>
    <row r="103" spans="5:5">
      <c r="E103" s="34" t="str">
        <f t="shared" si="1"/>
        <v/>
      </c>
    </row>
    <row r="104" spans="5:5">
      <c r="E104" s="34" t="str">
        <f t="shared" si="1"/>
        <v/>
      </c>
    </row>
    <row r="105" spans="5:5">
      <c r="E105" s="34" t="str">
        <f t="shared" si="1"/>
        <v/>
      </c>
    </row>
    <row r="106" spans="5:5">
      <c r="E106" s="34" t="str">
        <f t="shared" si="1"/>
        <v/>
      </c>
    </row>
    <row r="107" spans="5:5">
      <c r="E107" s="34" t="str">
        <f t="shared" si="1"/>
        <v/>
      </c>
    </row>
    <row r="108" spans="5:5">
      <c r="E108" s="34" t="str">
        <f t="shared" si="1"/>
        <v/>
      </c>
    </row>
    <row r="109" spans="5:5">
      <c r="E109" s="34" t="str">
        <f t="shared" si="1"/>
        <v/>
      </c>
    </row>
    <row r="110" spans="5:5">
      <c r="E110" s="34" t="str">
        <f t="shared" si="1"/>
        <v/>
      </c>
    </row>
    <row r="111" spans="5:5">
      <c r="E111" s="34" t="str">
        <f t="shared" si="1"/>
        <v/>
      </c>
    </row>
    <row r="112" spans="5:5">
      <c r="E112" s="34" t="str">
        <f t="shared" si="1"/>
        <v/>
      </c>
    </row>
    <row r="113" spans="5:5">
      <c r="E113" s="34" t="str">
        <f t="shared" si="1"/>
        <v/>
      </c>
    </row>
    <row r="114" spans="5:5">
      <c r="E114" s="34" t="str">
        <f t="shared" si="1"/>
        <v/>
      </c>
    </row>
    <row r="115" spans="5:5">
      <c r="E115" s="34" t="str">
        <f t="shared" si="1"/>
        <v/>
      </c>
    </row>
    <row r="116" spans="5:5">
      <c r="E116" s="34" t="str">
        <f t="shared" si="1"/>
        <v/>
      </c>
    </row>
    <row r="117" spans="5:5">
      <c r="E117" s="34" t="str">
        <f t="shared" si="1"/>
        <v/>
      </c>
    </row>
    <row r="118" spans="5:5">
      <c r="E118" s="34" t="str">
        <f t="shared" si="1"/>
        <v/>
      </c>
    </row>
    <row r="119" spans="5:5">
      <c r="E119" s="34" t="str">
        <f t="shared" si="1"/>
        <v/>
      </c>
    </row>
    <row r="120" spans="5:5">
      <c r="E120" s="34" t="str">
        <f t="shared" si="1"/>
        <v/>
      </c>
    </row>
    <row r="121" spans="5:5">
      <c r="E121" s="34" t="str">
        <f t="shared" si="1"/>
        <v/>
      </c>
    </row>
    <row r="122" spans="5:5">
      <c r="E122" s="34" t="str">
        <f t="shared" si="1"/>
        <v/>
      </c>
    </row>
    <row r="123" spans="5:5">
      <c r="E123" s="34" t="str">
        <f t="shared" si="1"/>
        <v/>
      </c>
    </row>
    <row r="124" spans="5:5">
      <c r="E124" s="34" t="str">
        <f t="shared" si="1"/>
        <v/>
      </c>
    </row>
    <row r="125" spans="5:5">
      <c r="E125" s="34" t="str">
        <f t="shared" si="1"/>
        <v/>
      </c>
    </row>
    <row r="126" spans="5:5">
      <c r="E126" s="34" t="str">
        <f t="shared" si="1"/>
        <v/>
      </c>
    </row>
    <row r="127" spans="5:5">
      <c r="E127" s="34" t="str">
        <f t="shared" si="1"/>
        <v/>
      </c>
    </row>
    <row r="128" spans="5:5">
      <c r="E128" s="34" t="str">
        <f t="shared" si="1"/>
        <v/>
      </c>
    </row>
    <row r="129" spans="5:5">
      <c r="E129" s="34" t="str">
        <f t="shared" si="1"/>
        <v/>
      </c>
    </row>
    <row r="130" spans="5:5">
      <c r="E130" s="34" t="str">
        <f t="shared" si="1"/>
        <v/>
      </c>
    </row>
    <row r="131" spans="5:5">
      <c r="E131" s="34" t="str">
        <f t="shared" ref="E131:E194" si="2">IF(ISBLANK($B131),"",HYPERLINK($B131,"▶"))</f>
        <v/>
      </c>
    </row>
    <row r="132" spans="5:5">
      <c r="E132" s="34" t="str">
        <f t="shared" si="2"/>
        <v/>
      </c>
    </row>
    <row r="133" spans="5:5">
      <c r="E133" s="34" t="str">
        <f t="shared" si="2"/>
        <v/>
      </c>
    </row>
    <row r="134" spans="5:5">
      <c r="E134" s="34" t="str">
        <f t="shared" si="2"/>
        <v/>
      </c>
    </row>
    <row r="135" spans="5:5">
      <c r="E135" s="34" t="str">
        <f t="shared" si="2"/>
        <v/>
      </c>
    </row>
    <row r="136" spans="5:5">
      <c r="E136" s="34" t="str">
        <f t="shared" si="2"/>
        <v/>
      </c>
    </row>
    <row r="137" spans="5:5">
      <c r="E137" s="34" t="str">
        <f t="shared" si="2"/>
        <v/>
      </c>
    </row>
    <row r="138" spans="5:5">
      <c r="E138" s="34" t="str">
        <f t="shared" si="2"/>
        <v/>
      </c>
    </row>
    <row r="139" spans="5:5">
      <c r="E139" s="34" t="str">
        <f t="shared" si="2"/>
        <v/>
      </c>
    </row>
    <row r="140" spans="5:5">
      <c r="E140" s="34" t="str">
        <f t="shared" si="2"/>
        <v/>
      </c>
    </row>
    <row r="141" spans="5:5">
      <c r="E141" s="34" t="str">
        <f t="shared" si="2"/>
        <v/>
      </c>
    </row>
    <row r="142" spans="5:5">
      <c r="E142" s="34" t="str">
        <f t="shared" si="2"/>
        <v/>
      </c>
    </row>
    <row r="143" spans="5:5">
      <c r="E143" s="34" t="str">
        <f t="shared" si="2"/>
        <v/>
      </c>
    </row>
    <row r="144" spans="5:5">
      <c r="E144" s="34" t="str">
        <f t="shared" si="2"/>
        <v/>
      </c>
    </row>
    <row r="145" spans="5:5">
      <c r="E145" s="34" t="str">
        <f t="shared" si="2"/>
        <v/>
      </c>
    </row>
    <row r="146" spans="5:5">
      <c r="E146" s="34" t="str">
        <f t="shared" si="2"/>
        <v/>
      </c>
    </row>
    <row r="147" spans="5:5">
      <c r="E147" s="34" t="str">
        <f t="shared" si="2"/>
        <v/>
      </c>
    </row>
    <row r="148" spans="5:5">
      <c r="E148" s="34" t="str">
        <f t="shared" si="2"/>
        <v/>
      </c>
    </row>
    <row r="149" spans="5:5">
      <c r="E149" s="34" t="str">
        <f t="shared" si="2"/>
        <v/>
      </c>
    </row>
    <row r="150" spans="5:5">
      <c r="E150" s="34" t="str">
        <f t="shared" si="2"/>
        <v/>
      </c>
    </row>
    <row r="151" spans="5:5">
      <c r="E151" s="34" t="str">
        <f t="shared" si="2"/>
        <v/>
      </c>
    </row>
    <row r="152" spans="5:5">
      <c r="E152" s="34" t="str">
        <f t="shared" si="2"/>
        <v/>
      </c>
    </row>
    <row r="153" spans="5:5">
      <c r="E153" s="34" t="str">
        <f t="shared" si="2"/>
        <v/>
      </c>
    </row>
    <row r="154" spans="5:5">
      <c r="E154" s="34" t="str">
        <f t="shared" si="2"/>
        <v/>
      </c>
    </row>
    <row r="155" spans="5:5">
      <c r="E155" s="34" t="str">
        <f t="shared" si="2"/>
        <v/>
      </c>
    </row>
    <row r="156" spans="5:5">
      <c r="E156" s="34" t="str">
        <f t="shared" si="2"/>
        <v/>
      </c>
    </row>
    <row r="157" spans="5:5">
      <c r="E157" s="34" t="str">
        <f t="shared" si="2"/>
        <v/>
      </c>
    </row>
    <row r="158" spans="5:5">
      <c r="E158" s="34" t="str">
        <f t="shared" si="2"/>
        <v/>
      </c>
    </row>
    <row r="159" spans="5:5">
      <c r="E159" s="34" t="str">
        <f t="shared" si="2"/>
        <v/>
      </c>
    </row>
    <row r="160" spans="5:5">
      <c r="E160" s="34" t="str">
        <f t="shared" si="2"/>
        <v/>
      </c>
    </row>
    <row r="161" spans="5:5">
      <c r="E161" s="34" t="str">
        <f t="shared" si="2"/>
        <v/>
      </c>
    </row>
    <row r="162" spans="5:5">
      <c r="E162" s="34" t="str">
        <f t="shared" si="2"/>
        <v/>
      </c>
    </row>
    <row r="163" spans="5:5">
      <c r="E163" s="34" t="str">
        <f t="shared" si="2"/>
        <v/>
      </c>
    </row>
    <row r="164" spans="5:5">
      <c r="E164" s="34" t="str">
        <f t="shared" si="2"/>
        <v/>
      </c>
    </row>
    <row r="165" spans="5:5">
      <c r="E165" s="34" t="str">
        <f t="shared" si="2"/>
        <v/>
      </c>
    </row>
    <row r="166" spans="5:5">
      <c r="E166" s="34" t="str">
        <f t="shared" si="2"/>
        <v/>
      </c>
    </row>
    <row r="167" spans="5:5">
      <c r="E167" s="34" t="str">
        <f t="shared" si="2"/>
        <v/>
      </c>
    </row>
    <row r="168" spans="5:5">
      <c r="E168" s="34" t="str">
        <f t="shared" si="2"/>
        <v/>
      </c>
    </row>
    <row r="169" spans="5:5">
      <c r="E169" s="34" t="str">
        <f t="shared" si="2"/>
        <v/>
      </c>
    </row>
    <row r="170" spans="5:5">
      <c r="E170" s="34" t="str">
        <f t="shared" si="2"/>
        <v/>
      </c>
    </row>
    <row r="171" spans="5:5">
      <c r="E171" s="34" t="str">
        <f t="shared" si="2"/>
        <v/>
      </c>
    </row>
    <row r="172" spans="5:5">
      <c r="E172" s="34" t="str">
        <f t="shared" si="2"/>
        <v/>
      </c>
    </row>
    <row r="173" spans="5:5">
      <c r="E173" s="34" t="str">
        <f t="shared" si="2"/>
        <v/>
      </c>
    </row>
    <row r="174" spans="5:5">
      <c r="E174" s="34" t="str">
        <f t="shared" si="2"/>
        <v/>
      </c>
    </row>
    <row r="175" spans="5:5">
      <c r="E175" s="34" t="str">
        <f t="shared" si="2"/>
        <v/>
      </c>
    </row>
    <row r="176" spans="5:5">
      <c r="E176" s="34" t="str">
        <f t="shared" si="2"/>
        <v/>
      </c>
    </row>
    <row r="177" spans="5:5">
      <c r="E177" s="34" t="str">
        <f t="shared" si="2"/>
        <v/>
      </c>
    </row>
    <row r="178" spans="5:5">
      <c r="E178" s="34" t="str">
        <f t="shared" si="2"/>
        <v/>
      </c>
    </row>
    <row r="179" spans="5:5">
      <c r="E179" s="34" t="str">
        <f t="shared" si="2"/>
        <v/>
      </c>
    </row>
    <row r="180" spans="5:5">
      <c r="E180" s="34" t="str">
        <f t="shared" si="2"/>
        <v/>
      </c>
    </row>
    <row r="181" spans="5:5">
      <c r="E181" s="34" t="str">
        <f t="shared" si="2"/>
        <v/>
      </c>
    </row>
    <row r="182" spans="5:5">
      <c r="E182" s="34" t="str">
        <f t="shared" si="2"/>
        <v/>
      </c>
    </row>
    <row r="183" spans="5:5">
      <c r="E183" s="34" t="str">
        <f t="shared" si="2"/>
        <v/>
      </c>
    </row>
    <row r="184" spans="5:5">
      <c r="E184" s="34" t="str">
        <f t="shared" si="2"/>
        <v/>
      </c>
    </row>
    <row r="185" spans="5:5">
      <c r="E185" s="34" t="str">
        <f t="shared" si="2"/>
        <v/>
      </c>
    </row>
    <row r="186" spans="5:5">
      <c r="E186" s="34" t="str">
        <f t="shared" si="2"/>
        <v/>
      </c>
    </row>
    <row r="187" spans="5:5">
      <c r="E187" s="34" t="str">
        <f t="shared" si="2"/>
        <v/>
      </c>
    </row>
    <row r="188" spans="5:5">
      <c r="E188" s="34" t="str">
        <f t="shared" si="2"/>
        <v/>
      </c>
    </row>
    <row r="189" spans="5:5">
      <c r="E189" s="34" t="str">
        <f t="shared" si="2"/>
        <v/>
      </c>
    </row>
    <row r="190" spans="5:5">
      <c r="E190" s="34" t="str">
        <f t="shared" si="2"/>
        <v/>
      </c>
    </row>
    <row r="191" spans="5:5">
      <c r="E191" s="34" t="str">
        <f t="shared" si="2"/>
        <v/>
      </c>
    </row>
    <row r="192" spans="5:5">
      <c r="E192" s="34" t="str">
        <f t="shared" si="2"/>
        <v/>
      </c>
    </row>
    <row r="193" spans="5:5">
      <c r="E193" s="34" t="str">
        <f t="shared" si="2"/>
        <v/>
      </c>
    </row>
    <row r="194" spans="5:5">
      <c r="E194" s="34" t="str">
        <f t="shared" si="2"/>
        <v/>
      </c>
    </row>
    <row r="195" spans="5:5">
      <c r="E195" s="34" t="str">
        <f t="shared" ref="E195:E200" si="3">IF(ISBLANK($B195),"",HYPERLINK($B195,"▶"))</f>
        <v/>
      </c>
    </row>
    <row r="196" spans="5:5">
      <c r="E196" s="34" t="str">
        <f t="shared" si="3"/>
        <v/>
      </c>
    </row>
    <row r="197" spans="5:5">
      <c r="E197" s="34" t="str">
        <f t="shared" si="3"/>
        <v/>
      </c>
    </row>
    <row r="198" spans="5:5">
      <c r="E198" s="34" t="str">
        <f t="shared" si="3"/>
        <v/>
      </c>
    </row>
    <row r="199" spans="5:5">
      <c r="E199" s="34" t="str">
        <f t="shared" si="3"/>
        <v/>
      </c>
    </row>
    <row r="200" spans="5:5">
      <c r="E200" s="34" t="str">
        <f t="shared" si="3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종목별뉴스공시</vt:lpstr>
      <vt:lpstr>종목별전자공시</vt:lpstr>
      <vt:lpstr>시황정보</vt:lpstr>
      <vt:lpstr>투자정보</vt:lpstr>
      <vt:lpstr>종목분석</vt:lpstr>
      <vt:lpstr>산업분석</vt:lpstr>
      <vt:lpstr>경제분석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2024-12-25T20:41:05Z</dcterms:modified>
</cp:coreProperties>
</file>