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drawings/drawing17.xml" ContentType="application/vnd.openxmlformats-officedocument.drawingml.chartshapes+xml"/>
  <Override PartName="/xl/charts/chart25.xml" ContentType="application/vnd.openxmlformats-officedocument.drawingml.chart+xml"/>
  <Override PartName="/xl/drawings/drawing1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drawings/drawing21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ter\Desktop\"/>
    </mc:Choice>
  </mc:AlternateContent>
  <xr:revisionPtr revIDLastSave="0" documentId="13_ncr:1_{6B02CDED-1FD2-410F-BC49-DAF92CEFC63B}" xr6:coauthVersionLast="46" xr6:coauthVersionMax="46" xr10:uidLastSave="{00000000-0000-0000-0000-000000000000}"/>
  <bookViews>
    <workbookView xWindow="-120" yWindow="-120" windowWidth="20730" windowHeight="11160" tabRatio="487" xr2:uid="{00000000-000D-0000-FFFF-FFFF00000000}"/>
  </bookViews>
  <sheets>
    <sheet name="Inventario activos" sheetId="1" r:id="rId1"/>
    <sheet name="Aspectos" sheetId="9" r:id="rId2"/>
    <sheet name="Clasificacion_informacion" sheetId="10" r:id="rId3"/>
    <sheet name="Activos informacion" sheetId="2" state="hidden" r:id="rId4"/>
    <sheet name="Gerencia" sheetId="3" state="hidden" r:id="rId5"/>
    <sheet name="Desarrollo y Siniestros" sheetId="5" state="hidden" r:id="rId6"/>
    <sheet name="Aplicaciones Vida, Generales, A" sheetId="6" state="hidden" r:id="rId7"/>
    <sheet name="Control Gestion" sheetId="8" state="hidden" r:id="rId8"/>
    <sheet name="Nuevas Tecnologias y Web" sheetId="7" state="hidden" r:id="rId9"/>
    <sheet name="Infraestructura" sheetId="4" state="hidden" r:id="rId10"/>
    <sheet name="Activos_Soporte" sheetId="11" state="hidden" r:id="rId11"/>
  </sheets>
  <definedNames>
    <definedName name="_xlnm._FilterDatabase" localSheetId="0" hidden="1">'Inventario activos'!$B$10:$BG$41</definedName>
    <definedName name="Activos" localSheetId="6">#REF!</definedName>
    <definedName name="Activos" localSheetId="7">#REF!</definedName>
    <definedName name="Activos" localSheetId="5">#REF!</definedName>
    <definedName name="Activos" localSheetId="9">#REF!</definedName>
    <definedName name="Activos" localSheetId="8">#REF!</definedName>
    <definedName name="Activos">#REF!</definedName>
    <definedName name="ActivosP1" localSheetId="6">#REF!</definedName>
    <definedName name="ActivosP1" localSheetId="7">#REF!</definedName>
    <definedName name="ActivosP1" localSheetId="5">#REF!</definedName>
    <definedName name="ActivosP1" localSheetId="9">#REF!</definedName>
    <definedName name="ActivosP1" localSheetId="8">#REF!</definedName>
    <definedName name="ActivosP1">#REF!</definedName>
    <definedName name="ActivosP10" localSheetId="6">#REF!</definedName>
    <definedName name="ActivosP10" localSheetId="7">#REF!</definedName>
    <definedName name="ActivosP10" localSheetId="5">#REF!</definedName>
    <definedName name="ActivosP10" localSheetId="9">#REF!</definedName>
    <definedName name="ActivosP10" localSheetId="8">#REF!</definedName>
    <definedName name="ActivosP10">#REF!</definedName>
    <definedName name="ActivosP11" localSheetId="6">#REF!</definedName>
    <definedName name="ActivosP11" localSheetId="7">#REF!</definedName>
    <definedName name="ActivosP11" localSheetId="5">#REF!</definedName>
    <definedName name="ActivosP11" localSheetId="9">#REF!</definedName>
    <definedName name="ActivosP11" localSheetId="8">#REF!</definedName>
    <definedName name="ActivosP11">#REF!</definedName>
    <definedName name="Activosp11000" localSheetId="6">#REF!</definedName>
    <definedName name="Activosp11000" localSheetId="7">#REF!</definedName>
    <definedName name="Activosp11000" localSheetId="5">#REF!</definedName>
    <definedName name="Activosp11000" localSheetId="9">#REF!</definedName>
    <definedName name="Activosp11000" localSheetId="8">#REF!</definedName>
    <definedName name="Activosp11000">#REF!</definedName>
    <definedName name="ActivosP12" localSheetId="6">#REF!</definedName>
    <definedName name="ActivosP12" localSheetId="7">#REF!</definedName>
    <definedName name="ActivosP12" localSheetId="5">#REF!</definedName>
    <definedName name="ActivosP12" localSheetId="9">#REF!</definedName>
    <definedName name="ActivosP12" localSheetId="8">#REF!</definedName>
    <definedName name="ActivosP12">#REF!</definedName>
    <definedName name="ActivosP2" localSheetId="6">#REF!</definedName>
    <definedName name="ActivosP2" localSheetId="7">#REF!</definedName>
    <definedName name="ActivosP2" localSheetId="5">#REF!</definedName>
    <definedName name="ActivosP2" localSheetId="9">#REF!</definedName>
    <definedName name="ActivosP2" localSheetId="8">#REF!</definedName>
    <definedName name="ActivosP2">#REF!</definedName>
    <definedName name="ActivosP3" localSheetId="6">#REF!</definedName>
    <definedName name="ActivosP3" localSheetId="7">#REF!</definedName>
    <definedName name="ActivosP3" localSheetId="5">#REF!</definedName>
    <definedName name="ActivosP3" localSheetId="9">#REF!</definedName>
    <definedName name="ActivosP3" localSheetId="8">#REF!</definedName>
    <definedName name="ActivosP3">#REF!</definedName>
    <definedName name="ActivosP4" localSheetId="6">#REF!</definedName>
    <definedName name="ActivosP4" localSheetId="7">#REF!</definedName>
    <definedName name="ActivosP4" localSheetId="5">#REF!</definedName>
    <definedName name="ActivosP4" localSheetId="9">#REF!</definedName>
    <definedName name="ActivosP4" localSheetId="8">#REF!</definedName>
    <definedName name="ActivosP4">#REF!</definedName>
    <definedName name="ActivosP5" localSheetId="6">#REF!</definedName>
    <definedName name="ActivosP5" localSheetId="7">#REF!</definedName>
    <definedName name="ActivosP5" localSheetId="5">#REF!</definedName>
    <definedName name="ActivosP5" localSheetId="9">#REF!</definedName>
    <definedName name="ActivosP5" localSheetId="8">#REF!</definedName>
    <definedName name="ActivosP5">#REF!</definedName>
    <definedName name="ActivosP6" localSheetId="6">#REF!</definedName>
    <definedName name="ActivosP6" localSheetId="7">#REF!</definedName>
    <definedName name="ActivosP6" localSheetId="5">#REF!</definedName>
    <definedName name="ActivosP6" localSheetId="9">#REF!</definedName>
    <definedName name="ActivosP6" localSheetId="8">#REF!</definedName>
    <definedName name="ActivosP6">#REF!</definedName>
    <definedName name="ActivosP7" localSheetId="6">#REF!</definedName>
    <definedName name="ActivosP7" localSheetId="7">#REF!</definedName>
    <definedName name="ActivosP7" localSheetId="5">#REF!</definedName>
    <definedName name="ActivosP7" localSheetId="9">#REF!</definedName>
    <definedName name="ActivosP7" localSheetId="8">#REF!</definedName>
    <definedName name="ActivosP7">#REF!</definedName>
    <definedName name="ActivosP8" localSheetId="6">#REF!</definedName>
    <definedName name="ActivosP8" localSheetId="7">#REF!</definedName>
    <definedName name="ActivosP8" localSheetId="5">#REF!</definedName>
    <definedName name="ActivosP8" localSheetId="9">#REF!</definedName>
    <definedName name="ActivosP8" localSheetId="8">#REF!</definedName>
    <definedName name="ActivosP8">#REF!</definedName>
    <definedName name="ActivosP9" localSheetId="6">#REF!</definedName>
    <definedName name="ActivosP9" localSheetId="7">#REF!</definedName>
    <definedName name="ActivosP9" localSheetId="5">#REF!</definedName>
    <definedName name="ActivosP9" localSheetId="9">#REF!</definedName>
    <definedName name="ActivosP9" localSheetId="8">#REF!</definedName>
    <definedName name="Catastrofico">'Inventario activos'!$AM$106</definedName>
    <definedName name="gloria" localSheetId="6">#REF!</definedName>
    <definedName name="gloria" localSheetId="7">#REF!</definedName>
    <definedName name="gloria" localSheetId="5">#REF!</definedName>
    <definedName name="gloria" localSheetId="9">#REF!</definedName>
    <definedName name="gloria" localSheetId="8">#REF!</definedName>
    <definedName name="Insignificante">'Inventario activos'!$AM$110</definedName>
    <definedName name="Mayor">'Inventario activos'!$AM$107</definedName>
    <definedName name="Menor">'Inventario activos'!$AM$109</definedName>
    <definedName name="Moderado">'Inventario activos'!$AM$108</definedName>
    <definedName name="NA">'Inventario activos'!$AM$111</definedName>
    <definedName name="pl" localSheetId="6">#REF!</definedName>
    <definedName name="pl" localSheetId="7">#REF!</definedName>
    <definedName name="pl" localSheetId="5">#REF!</definedName>
    <definedName name="pl" localSheetId="9">#REF!</definedName>
    <definedName name="pl" localSheetId="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8" i="1"/>
  <c r="B19" i="1"/>
  <c r="B21" i="1"/>
  <c r="B22" i="1" s="1"/>
  <c r="B24" i="1"/>
  <c r="B25" i="1"/>
  <c r="B27" i="1"/>
  <c r="B28" i="1" s="1"/>
  <c r="B30" i="1"/>
  <c r="B31" i="1"/>
  <c r="B33" i="1"/>
  <c r="B34" i="1" s="1"/>
  <c r="B36" i="1"/>
  <c r="B37" i="1"/>
  <c r="B39" i="1"/>
  <c r="B40" i="1" s="1"/>
  <c r="B42" i="1"/>
  <c r="B43" i="1"/>
  <c r="V12" i="1"/>
  <c r="X18" i="1"/>
  <c r="W23" i="1"/>
  <c r="V28" i="1"/>
  <c r="X34" i="1"/>
  <c r="W39" i="1"/>
  <c r="V44" i="1"/>
  <c r="V23" i="1"/>
  <c r="X37" i="1"/>
  <c r="W12" i="1"/>
  <c r="V17" i="1"/>
  <c r="X23" i="1"/>
  <c r="W28" i="1"/>
  <c r="V33" i="1"/>
  <c r="X39" i="1"/>
  <c r="W44" i="1"/>
  <c r="W22" i="1"/>
  <c r="W38" i="1"/>
  <c r="V14" i="1"/>
  <c r="X20" i="1"/>
  <c r="W25" i="1"/>
  <c r="V30" i="1"/>
  <c r="X36" i="1"/>
  <c r="W41" i="1"/>
  <c r="V15" i="1"/>
  <c r="W34" i="1"/>
  <c r="X11" i="1"/>
  <c r="V45" i="1"/>
  <c r="W21" i="1"/>
  <c r="V42" i="1"/>
  <c r="X14" i="1"/>
  <c r="W19" i="1"/>
  <c r="V24" i="1"/>
  <c r="X30" i="1"/>
  <c r="W35" i="1"/>
  <c r="V40" i="1"/>
  <c r="W14" i="1"/>
  <c r="W26" i="1"/>
  <c r="V39" i="1"/>
  <c r="V13" i="1"/>
  <c r="X19" i="1"/>
  <c r="W24" i="1"/>
  <c r="V29" i="1"/>
  <c r="X35" i="1"/>
  <c r="V27" i="1"/>
  <c r="X16" i="1"/>
  <c r="W37" i="1"/>
  <c r="W15" i="1"/>
  <c r="V20" i="1"/>
  <c r="X26" i="1"/>
  <c r="W31" i="1"/>
  <c r="V36" i="1"/>
  <c r="X42" i="1"/>
  <c r="X17" i="1"/>
  <c r="X29" i="1"/>
  <c r="W42" i="1"/>
  <c r="X15" i="1"/>
  <c r="W20" i="1"/>
  <c r="V25" i="1"/>
  <c r="X31" i="1"/>
  <c r="W36" i="1"/>
  <c r="V41" i="1"/>
  <c r="X13" i="1"/>
  <c r="W30" i="1"/>
  <c r="X12" i="1"/>
  <c r="W17" i="1"/>
  <c r="V22" i="1"/>
  <c r="X28" i="1"/>
  <c r="W33" i="1"/>
  <c r="V38" i="1"/>
  <c r="X44" i="1"/>
  <c r="X25" i="1"/>
  <c r="V11" i="1"/>
  <c r="V43" i="1"/>
  <c r="X32" i="1"/>
  <c r="X41" i="1"/>
  <c r="V16" i="1"/>
  <c r="X22" i="1"/>
  <c r="W27" i="1"/>
  <c r="V32" i="1"/>
  <c r="X38" i="1"/>
  <c r="W43" i="1"/>
  <c r="X21" i="1"/>
  <c r="X33" i="1"/>
  <c r="X45" i="1"/>
  <c r="W16" i="1"/>
  <c r="V21" i="1"/>
  <c r="X27" i="1"/>
  <c r="W32" i="1"/>
  <c r="V37" i="1"/>
  <c r="X43" i="1"/>
  <c r="V19" i="1"/>
  <c r="V35" i="1"/>
  <c r="W13" i="1"/>
  <c r="V18" i="1"/>
  <c r="X24" i="1"/>
  <c r="W29" i="1"/>
  <c r="V34" i="1"/>
  <c r="X40" i="1"/>
  <c r="W45" i="1"/>
  <c r="V31" i="1"/>
  <c r="W11" i="1"/>
  <c r="W40" i="1"/>
  <c r="V26" i="1"/>
  <c r="W18" i="1"/>
  <c r="Y26" i="1" l="1"/>
  <c r="Z26" i="1" s="1"/>
  <c r="Y31" i="1"/>
  <c r="Z31" i="1" s="1"/>
  <c r="Y34" i="1"/>
  <c r="Z34" i="1" s="1"/>
  <c r="Y18" i="1"/>
  <c r="Z18" i="1" s="1"/>
  <c r="Y35" i="1"/>
  <c r="Z35" i="1" s="1"/>
  <c r="Y19" i="1"/>
  <c r="Z19" i="1" s="1"/>
  <c r="Y37" i="1"/>
  <c r="Z37" i="1" s="1"/>
  <c r="Y21" i="1"/>
  <c r="Z21" i="1" s="1"/>
  <c r="Y32" i="1"/>
  <c r="Z32" i="1" s="1"/>
  <c r="Y16" i="1"/>
  <c r="Z16" i="1" s="1"/>
  <c r="Y43" i="1"/>
  <c r="Z43" i="1" s="1"/>
  <c r="Y11" i="1"/>
  <c r="Z11" i="1" s="1"/>
  <c r="Y38" i="1"/>
  <c r="Z38" i="1" s="1"/>
  <c r="Y22" i="1"/>
  <c r="Z22" i="1" s="1"/>
  <c r="Y41" i="1"/>
  <c r="Z41" i="1" s="1"/>
  <c r="Y25" i="1"/>
  <c r="Z25" i="1" s="1"/>
  <c r="Y36" i="1"/>
  <c r="Z36" i="1" s="1"/>
  <c r="Y20" i="1"/>
  <c r="Z20" i="1" s="1"/>
  <c r="Y27" i="1"/>
  <c r="Z27" i="1" s="1"/>
  <c r="Y29" i="1"/>
  <c r="Z29" i="1" s="1"/>
  <c r="Y13" i="1"/>
  <c r="Z13" i="1" s="1"/>
  <c r="Y39" i="1"/>
  <c r="Z39" i="1" s="1"/>
  <c r="Y40" i="1"/>
  <c r="Z40" i="1" s="1"/>
  <c r="Y24" i="1"/>
  <c r="Z24" i="1" s="1"/>
  <c r="Y42" i="1"/>
  <c r="Z42" i="1" s="1"/>
  <c r="Y45" i="1"/>
  <c r="Z45" i="1" s="1"/>
  <c r="Y15" i="1"/>
  <c r="Z15" i="1" s="1"/>
  <c r="Y30" i="1"/>
  <c r="Z30" i="1" s="1"/>
  <c r="Y14" i="1"/>
  <c r="Z14" i="1" s="1"/>
  <c r="Y33" i="1"/>
  <c r="Z33" i="1" s="1"/>
  <c r="Y17" i="1"/>
  <c r="Z17" i="1" s="1"/>
  <c r="Y23" i="1"/>
  <c r="Z23" i="1" s="1"/>
  <c r="Y44" i="1"/>
  <c r="Z44" i="1" s="1"/>
  <c r="Y28" i="1"/>
  <c r="Z28" i="1" s="1"/>
  <c r="Y12" i="1"/>
  <c r="Z12" i="1" s="1"/>
  <c r="B12" i="1"/>
  <c r="B13" i="1" s="1"/>
  <c r="B44" i="1" s="1"/>
  <c r="B45" i="1" s="1"/>
  <c r="AA31" i="1" l="1"/>
  <c r="AA17" i="1"/>
  <c r="AA43" i="1"/>
  <c r="AA32" i="1"/>
  <c r="AA37" i="1"/>
  <c r="AA42" i="1"/>
  <c r="AA41" i="1"/>
  <c r="AA14" i="1"/>
  <c r="AA18" i="1"/>
  <c r="AA19" i="1"/>
  <c r="AA28" i="1"/>
  <c r="AA12" i="1"/>
  <c r="AA16" i="1"/>
  <c r="AA26" i="1"/>
  <c r="AA39" i="1"/>
  <c r="AA33" i="1"/>
  <c r="AA13" i="1"/>
  <c r="AA27" i="1"/>
  <c r="AA21" i="1"/>
  <c r="AA36" i="1"/>
  <c r="AA25" i="1"/>
  <c r="AA22" i="1"/>
  <c r="AA30" i="1"/>
  <c r="AA40" i="1"/>
  <c r="AA20" i="1"/>
  <c r="AA11" i="1"/>
  <c r="AA35" i="1"/>
  <c r="AA38" i="1"/>
  <c r="AA24" i="1"/>
  <c r="AA29" i="1"/>
  <c r="AA34" i="1"/>
  <c r="AA23" i="1"/>
  <c r="AA15" i="1"/>
  <c r="K76" i="2"/>
  <c r="K39" i="2"/>
  <c r="R40" i="7"/>
  <c r="S37" i="7" s="1"/>
  <c r="S39" i="7"/>
  <c r="V42" i="6"/>
  <c r="W39" i="6" s="1"/>
  <c r="U34" i="5"/>
  <c r="V31" i="5" s="1"/>
  <c r="V33" i="5"/>
  <c r="V32" i="5"/>
  <c r="S42" i="4"/>
  <c r="T41" i="4" s="1"/>
  <c r="T34" i="8"/>
  <c r="U33" i="8"/>
  <c r="X33" i="3"/>
  <c r="Y32" i="3" s="1"/>
  <c r="U32" i="8"/>
  <c r="S14" i="4"/>
  <c r="T12" i="4" s="1"/>
  <c r="R13" i="7"/>
  <c r="S12" i="7"/>
  <c r="V15" i="6"/>
  <c r="W13" i="6" s="1"/>
  <c r="W14" i="6"/>
  <c r="U7" i="5"/>
  <c r="V5" i="5" s="1"/>
  <c r="V6" i="5"/>
  <c r="T7" i="8"/>
  <c r="U6" i="8" s="1"/>
  <c r="X6" i="3"/>
  <c r="Y5" i="3" s="1"/>
  <c r="H10" i="2"/>
  <c r="D17" i="2"/>
  <c r="E17" i="2"/>
  <c r="F17" i="2"/>
  <c r="G17" i="2"/>
  <c r="H11" i="2"/>
  <c r="H17" i="2" s="1"/>
  <c r="H12" i="2"/>
  <c r="H13" i="2"/>
  <c r="H14" i="2"/>
  <c r="H15" i="2"/>
  <c r="H16" i="2"/>
  <c r="C25" i="2"/>
  <c r="E13" i="8"/>
  <c r="S11" i="7"/>
  <c r="S10" i="7"/>
  <c r="W12" i="6"/>
  <c r="V4" i="5"/>
  <c r="U5" i="8"/>
  <c r="U4" i="8"/>
  <c r="E13" i="7"/>
  <c r="E13" i="6"/>
  <c r="E13" i="5"/>
  <c r="E13" i="3"/>
  <c r="E13" i="4"/>
  <c r="Y3" i="3"/>
  <c r="Y30" i="3"/>
  <c r="Y31" i="3"/>
  <c r="U31" i="8"/>
  <c r="W40" i="6"/>
  <c r="Y4" i="3" l="1"/>
  <c r="T13" i="4"/>
  <c r="T39" i="4"/>
  <c r="W41" i="6"/>
  <c r="T11" i="4"/>
  <c r="T40" i="4"/>
  <c r="S38" i="7"/>
  <c r="AA44" i="1"/>
  <c r="AA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tc={AE80E877-EF7A-45E3-8278-1BB2260FF2BC}</author>
    <author>tc={0D3676F6-E13B-4F58-A525-79D6DDE1310E}</author>
    <author>tc={B4DF8D39-DF7A-4EDA-BB41-EBDA96CC4035}</author>
    <author>tc={5746A101-8386-4FCB-8084-B469625C2E4E}</author>
    <author>juan.gomez796</author>
  </authors>
  <commentList>
    <comment ref="C9" authorId="0" shapeId="0" xr:uid="{AE80E877-EF7A-45E3-8278-1BB2260FF2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Datos y/o conocimiento representado</t>
      </text>
    </comment>
    <comment ref="E9" authorId="1" shapeId="0" xr:uid="{0D3676F6-E13B-4F58-A525-79D6DDE131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REPOSITORIO, CONTENEDOR, ACTIVO SOPORTE</t>
      </text>
    </comment>
    <comment ref="F9" authorId="2" shapeId="0" xr:uid="{B4DF8D39-DF7A-4EDA-BB41-EBDA96CC40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CONTENEDOR, REPOSITORIO, ACTIVO SOPORTE</t>
      </text>
    </comment>
    <comment ref="H9" authorId="3" shapeId="0" xr:uid="{5746A101-8386-4FCB-8084-B469625C2E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FUNCIONALIDAD</t>
      </text>
    </comment>
    <comment ref="C10" authorId="4" shapeId="0" xr:uid="{00000000-0006-0000-0000-000001000000}">
      <text>
        <r>
          <rPr>
            <b/>
            <sz val="8"/>
            <color indexed="81"/>
            <rFont val="Tahoma"/>
            <family val="2"/>
          </rPr>
          <t>angel.prieto:</t>
        </r>
        <r>
          <rPr>
            <sz val="8"/>
            <color indexed="81"/>
            <rFont val="Tahoma"/>
            <family val="2"/>
          </rPr>
          <t xml:space="preserve">
Se deben enunciar todos los procesos según esta clasificación:
- Cuya perdida o degradación hacen imposible llevar a cabo la misión
- Que implican tecnologia propietaria
- Que si se modifican afectan de manera significativa la misión
- Que son necesarios para que la organización cumpla requisitos legales</t>
        </r>
      </text>
    </comment>
    <comment ref="D10" authorId="4" shapeId="0" xr:uid="{00000000-0006-0000-0000-000002000000}">
      <text>
        <r>
          <rPr>
            <b/>
            <sz val="8"/>
            <color indexed="81"/>
            <rFont val="Tahoma"/>
            <family val="2"/>
          </rPr>
          <t>angel.prieto:</t>
        </r>
        <r>
          <rPr>
            <sz val="8"/>
            <color indexed="81"/>
            <rFont val="Tahoma"/>
            <family val="2"/>
          </rPr>
          <t xml:space="preserve">
Se debe enunciar la información que es transaccional en los procesos:
- Inf. Vital para la ejecución de la misión.
- Personal definidas según las leyes
- Estrategica para alcanzar Obj. Determinados
- Alto costo cuya recolección, almacenamiento.....</t>
        </r>
      </text>
    </comment>
  </commentList>
</comments>
</file>

<file path=xl/sharedStrings.xml><?xml version="1.0" encoding="utf-8"?>
<sst xmlns="http://schemas.openxmlformats.org/spreadsheetml/2006/main" count="864" uniqueCount="301">
  <si>
    <t>INFORMACIÓN GENERAL DEL ACTIVO</t>
  </si>
  <si>
    <t>UBICACIÓN</t>
  </si>
  <si>
    <t>ID del Activo</t>
  </si>
  <si>
    <t>Nombre Activo</t>
  </si>
  <si>
    <t>Descripción y Observaciones</t>
  </si>
  <si>
    <t>Tipo</t>
  </si>
  <si>
    <t>Confidencialidad</t>
  </si>
  <si>
    <t>Integridad</t>
  </si>
  <si>
    <t>Disponibilidad</t>
  </si>
  <si>
    <t xml:space="preserve"> Observaciones</t>
  </si>
  <si>
    <t>Información</t>
  </si>
  <si>
    <t>Servicio</t>
  </si>
  <si>
    <t>Hardware</t>
  </si>
  <si>
    <t>Software</t>
  </si>
  <si>
    <t>USO INTERNO</t>
  </si>
  <si>
    <t>Personas</t>
  </si>
  <si>
    <t>Contratos</t>
  </si>
  <si>
    <t>Infraestructura</t>
  </si>
  <si>
    <t>Medio</t>
  </si>
  <si>
    <t>Bajo</t>
  </si>
  <si>
    <t>Sin Clasificar</t>
  </si>
  <si>
    <t>Alto</t>
  </si>
  <si>
    <t>Total</t>
  </si>
  <si>
    <t>Servicios</t>
  </si>
  <si>
    <t>Tipos de activos Gerencia</t>
  </si>
  <si>
    <t>Criticidad Activos Gerencia</t>
  </si>
  <si>
    <t>Alta</t>
  </si>
  <si>
    <t>Media</t>
  </si>
  <si>
    <t>Baja</t>
  </si>
  <si>
    <t>Tipos de activos Infraestructura</t>
  </si>
  <si>
    <t>Criticidad Activos infraestructura</t>
  </si>
  <si>
    <t>TOTAL</t>
  </si>
  <si>
    <t>Criticidad Activos D &amp; S</t>
  </si>
  <si>
    <t>Tipos de activos D &amp; S</t>
  </si>
  <si>
    <t>Criticidad Activos Aplicaciones  Vida, Generales, Affinity</t>
  </si>
  <si>
    <t>Tipos de activos Aplicaciones  Vida, Generales, Affinity</t>
  </si>
  <si>
    <t>Tipos de activos Nuevas Tecnología y WEB</t>
  </si>
  <si>
    <t>Criticidad Activos Nuevas Tecnología y WEB</t>
  </si>
  <si>
    <t>Activos de Infomación</t>
  </si>
  <si>
    <t>Riesgos Inherentes Gerencia IT</t>
  </si>
  <si>
    <t>Inaceptable o Importante</t>
  </si>
  <si>
    <t>Moderado</t>
  </si>
  <si>
    <t>Aceptable o Tolerable</t>
  </si>
  <si>
    <t>Riesgos Inherentes Control de Gestion</t>
  </si>
  <si>
    <t>Riesgos Inherentes Desarrollo &amp; Siniestros</t>
  </si>
  <si>
    <t>Riesgos Inherentes Aplicaciones Vida, Generales &amp; Affinity</t>
  </si>
  <si>
    <t>Riesgos Inherentes Nuevas Tecnologías</t>
  </si>
  <si>
    <t>Riesgos Inherentes Infraestructura</t>
  </si>
  <si>
    <t>Riesgos con Controles Gerencia IT</t>
  </si>
  <si>
    <t>Director de Aplicaciones</t>
  </si>
  <si>
    <t>Activo</t>
  </si>
  <si>
    <t>Descripcion del riesgo</t>
  </si>
  <si>
    <t>Control</t>
  </si>
  <si>
    <t>Perdida de enfoque en seguridad de la información</t>
  </si>
  <si>
    <t>Falta de Conciencia de seguridad</t>
  </si>
  <si>
    <t>Entrenamiento y Desarrollo</t>
  </si>
  <si>
    <t>AUP</t>
  </si>
  <si>
    <t>Riesgos con Controles Control de Gestion</t>
  </si>
  <si>
    <t>Riesgos con Cotroles Infraestructura</t>
  </si>
  <si>
    <t>Riesgos con Controles Desarrollo &amp; Siniestros</t>
  </si>
  <si>
    <t>Riesgos con Controles Aplicaciones Vida, Generales &amp; Affinity</t>
  </si>
  <si>
    <t>Gerencia IT Inaceptable</t>
  </si>
  <si>
    <t>Gerencia IT Moderado</t>
  </si>
  <si>
    <t>Infraestructura Moderado</t>
  </si>
  <si>
    <t>Desarrollo &amp; Siniestros Moderado</t>
  </si>
  <si>
    <t>Desarrollo &amp; Siniestros Inaceptable</t>
  </si>
  <si>
    <t xml:space="preserve">Infraestructura Inaceptable </t>
  </si>
  <si>
    <t>Aplicaciones,Vida, Generales Inaceptable</t>
  </si>
  <si>
    <t>Aplicaciones,Vida, Generales Moderado</t>
  </si>
  <si>
    <t>Control Gestion Inaceptable</t>
  </si>
  <si>
    <t>Control Gestion Moderado</t>
  </si>
  <si>
    <t xml:space="preserve">Nuevas Tecnologias &amp; Web Inaceptable </t>
  </si>
  <si>
    <t>Nuevas Tecnologias &amp; Web Moderado</t>
  </si>
  <si>
    <t>Accesos no Autorizados</t>
  </si>
  <si>
    <t>Costos financieros</t>
  </si>
  <si>
    <t>fraude</t>
  </si>
  <si>
    <t>Fuga de información</t>
  </si>
  <si>
    <t>incumplimiento legal</t>
  </si>
  <si>
    <t>indisponibilidad de servicios</t>
  </si>
  <si>
    <t>interrupcion de servicios</t>
  </si>
  <si>
    <t>perdida de enfoque</t>
  </si>
  <si>
    <t>perdida de info</t>
  </si>
  <si>
    <t>perdida de oportunidad</t>
  </si>
  <si>
    <t>perdida de productividad</t>
  </si>
  <si>
    <t>retrazo</t>
  </si>
  <si>
    <t>suplantacion</t>
  </si>
  <si>
    <t>DISPONIBILIDAD</t>
  </si>
  <si>
    <t>Legal</t>
  </si>
  <si>
    <t>Financiero</t>
  </si>
  <si>
    <t>Imagen</t>
  </si>
  <si>
    <t>INTEGRIDAD</t>
  </si>
  <si>
    <t>CONFIDENCIALIDAD</t>
  </si>
  <si>
    <t>NIVELES DE CRITICIDAD</t>
  </si>
  <si>
    <t>Valor</t>
  </si>
  <si>
    <t>Nivel</t>
  </si>
  <si>
    <t>Catastrofico</t>
  </si>
  <si>
    <t>Menor</t>
  </si>
  <si>
    <t>NA</t>
  </si>
  <si>
    <t>CLASIFICACIÓN</t>
  </si>
  <si>
    <t>Ubicación</t>
  </si>
  <si>
    <t>Criticidad</t>
  </si>
  <si>
    <t>Criterio Información</t>
  </si>
  <si>
    <t xml:space="preserve">Aspecto </t>
  </si>
  <si>
    <t xml:space="preserve">Criterio de valoración </t>
  </si>
  <si>
    <t>PUBLICA</t>
  </si>
  <si>
    <t>CONFIDENCIAL</t>
  </si>
  <si>
    <t>MENOR</t>
  </si>
  <si>
    <t>MODERADO</t>
  </si>
  <si>
    <t>MAYOR</t>
  </si>
  <si>
    <t>Pérdidas económicas para la empresa (porcentaje calculado sobre la utilidad operacional)</t>
  </si>
  <si>
    <t xml:space="preserve">Menor o igual a 0.25% </t>
  </si>
  <si>
    <t xml:space="preserve">Mayor a 0.25% y menor o igual a 5% </t>
  </si>
  <si>
    <t xml:space="preserve">Mayor a 5% y menor o igual a 20% </t>
  </si>
  <si>
    <t xml:space="preserve">Mayor a 20% y menor o igual a 50% </t>
  </si>
  <si>
    <t>Mayor al 50%</t>
  </si>
  <si>
    <t>No tiene repercusión frente a normatividad y contratos</t>
  </si>
  <si>
    <t>Genera llamados de atención por parte de los entes de control</t>
  </si>
  <si>
    <t>Genera posibles sanciones menores por parte de los entes de control y/o reclamos por parte de terceros</t>
  </si>
  <si>
    <t>Genera sanciones económicas por parte de los entes de control y/o demandas por parte de terceros</t>
  </si>
  <si>
    <t>Genera sanciones mayores por parte de entes de control, cancelación de contratos, suspensión de licencias, cierre de líneas de negocios</t>
  </si>
  <si>
    <t>Reputación</t>
  </si>
  <si>
    <t>Afectación de la imagen de la empresa</t>
  </si>
  <si>
    <t xml:space="preserve">Conocido solo de manera interna de la empresa pero no de interés publico </t>
  </si>
  <si>
    <t>Atención de algunas partes interesadas a nivel local que potencialmente puede afectar a la empresa</t>
  </si>
  <si>
    <t>Media atención de las partes interesadas a nivel local y regional</t>
  </si>
  <si>
    <t>Alta Atención de las partes interesadas a nivel local, regional y nacional</t>
  </si>
  <si>
    <t>Conocimiento general a nivel nacional e internacional.</t>
  </si>
  <si>
    <t>PRIVILEGIADA</t>
  </si>
  <si>
    <t>INSIGNIFICANTE</t>
  </si>
  <si>
    <t>CATASTRÓFICO</t>
  </si>
  <si>
    <t>Insignificante</t>
  </si>
  <si>
    <t>Mayor</t>
  </si>
  <si>
    <t>Pública</t>
  </si>
  <si>
    <t>Uso interno</t>
  </si>
  <si>
    <t>Confidencial</t>
  </si>
  <si>
    <t>Privilegiada</t>
  </si>
  <si>
    <t>Critico</t>
  </si>
  <si>
    <t>Nombre</t>
  </si>
  <si>
    <t>Definición</t>
  </si>
  <si>
    <t>Ejemplos</t>
  </si>
  <si>
    <t>Información de acceso restringido a un grupo específico de personas, su pérdida genera un impacto gravísimo para la organización a nivel legal, contractual, reputacional y/o financiero.</t>
  </si>
  <si>
    <t>Información de personas (Empleados, Clientes titulares)</t>
  </si>
  <si>
    <t>Interna</t>
  </si>
  <si>
    <t>Políticas, manuales, procesos, procedimientos, formatos, instructivos internos de la compañía.</t>
  </si>
  <si>
    <t>Aquella información que puede ser conocida y estar disponible a cualquier entidad.</t>
  </si>
  <si>
    <t>Confidencial de personas</t>
  </si>
  <si>
    <t>Incumplimiento de normatividad, legislación y/o contratos</t>
  </si>
  <si>
    <t>TIPO DE INFORMACIÓN E IMPACTO</t>
  </si>
  <si>
    <t>Cargo</t>
  </si>
  <si>
    <t>VALORACIÓN DEL ACTIVO</t>
  </si>
  <si>
    <t>CLASIFICACIÓN DE LA INFORMACIÓN</t>
  </si>
  <si>
    <t>TIPO DE ACTIVO</t>
  </si>
  <si>
    <t>CRITERIOS DE CALIFICACIÓN DEL IMPACTO (CID) PARA ACTIVOS DE LA INFORMACIÓN</t>
  </si>
  <si>
    <t>PROCESO</t>
  </si>
  <si>
    <t>RESULTADO DE LA VALORACIÓN</t>
  </si>
  <si>
    <t>VALORACIÓN DEL IMPACTO CID CUALITATIVA</t>
  </si>
  <si>
    <t>VALORACIÓN DEL IMPACTO CID CUANTITATIVA</t>
  </si>
  <si>
    <t>ÁREA O PROYECTO</t>
  </si>
  <si>
    <t>Activos de Soporte</t>
  </si>
  <si>
    <t>ACTIVOS SOPORTE</t>
  </si>
  <si>
    <t>HARDWARE</t>
  </si>
  <si>
    <t>EQUIPOS DE PROCESAMIENTO DE DATOS</t>
  </si>
  <si>
    <t>EQUIPO MOVIL</t>
  </si>
  <si>
    <t>EQUIPO FIJO</t>
  </si>
  <si>
    <t>PERIFERICOS PARA PROCESAMIENTO</t>
  </si>
  <si>
    <t>MEDIOS PARA DATOS</t>
  </si>
  <si>
    <t>MEDIOS ELECTRÓNICOS</t>
  </si>
  <si>
    <t>OTROS MEDIOS</t>
  </si>
  <si>
    <t>TIPO</t>
  </si>
  <si>
    <t>CATEGORIA</t>
  </si>
  <si>
    <t>EJEMPLO</t>
  </si>
  <si>
    <t>LAPTOP, TABLET</t>
  </si>
  <si>
    <t>SERVIDOR, PC ESTACIÓN</t>
  </si>
  <si>
    <t>IMPRESORA, UNIDAD DISCO REMOVIBLE</t>
  </si>
  <si>
    <t>ALMACENAMIENTO DE DATOS O FUNCIONES</t>
  </si>
  <si>
    <t>CD, DISCO DURO REMOVIBLE, MEMORIA</t>
  </si>
  <si>
    <t>PAPEL, DIAPOSITIVAS, DOCUMENTACIÓN</t>
  </si>
  <si>
    <t>SOFTWARE</t>
  </si>
  <si>
    <t>PAQUETE DE SOFTWARE</t>
  </si>
  <si>
    <t>OFFICE</t>
  </si>
  <si>
    <t>APLICACIÓN ESTANDAR DEL NEGOCIO</t>
  </si>
  <si>
    <t>APLICACIÓN ESPECIFICA DEL NEGOCIO</t>
  </si>
  <si>
    <t>RED</t>
  </si>
  <si>
    <t>MEDIOS Y SOPORTES</t>
  </si>
  <si>
    <t>ETHERNET, GIGABITETHERNET, WIFI</t>
  </si>
  <si>
    <t>TRANSMISIÓN ACTIVA O PASIVA</t>
  </si>
  <si>
    <t>ROUTERS</t>
  </si>
  <si>
    <t>INTERFAZ DE COMUNICACIONES</t>
  </si>
  <si>
    <t>GPRS, ADAPTADOR DE ETHERNET</t>
  </si>
  <si>
    <t>PERSONAL</t>
  </si>
  <si>
    <t>PERSONA A CARGO DE LA TOMA DE DECISIONES</t>
  </si>
  <si>
    <t>LIDERES</t>
  </si>
  <si>
    <t>USUARIOS</t>
  </si>
  <si>
    <t>GESTIÓN RH, GESTIÓN FINANCIERA</t>
  </si>
  <si>
    <t>OPERACIÓN/MANTENIMIENTO</t>
  </si>
  <si>
    <t>ADMINISTRADOR DEL SISTEMA, DE DATOS</t>
  </si>
  <si>
    <t>DESARROLLADORES</t>
  </si>
  <si>
    <t>SITIO</t>
  </si>
  <si>
    <t>AMBIENTE EXTERNO</t>
  </si>
  <si>
    <t>INSTALACIONES</t>
  </si>
  <si>
    <t>ZONA</t>
  </si>
  <si>
    <t>SERVICIOS ESCENCIALES</t>
  </si>
  <si>
    <t>COMUNICACIÓN</t>
  </si>
  <si>
    <t>SERVICIOS PUBLICOS</t>
  </si>
  <si>
    <t>ESTABLECIMIENTOS, ESPECIFICACIONES</t>
  </si>
  <si>
    <t>OFICINAS, ZONAS DE ACCESO</t>
  </si>
  <si>
    <t>INTERNET</t>
  </si>
  <si>
    <t>LINEA TELEFONICA, PABX, REDES TEL INTERNAS</t>
  </si>
  <si>
    <t>SUMINISTRO DE ENERGIA</t>
  </si>
  <si>
    <t>ORGANIZACIÓN</t>
  </si>
  <si>
    <t>AUTORIDADES</t>
  </si>
  <si>
    <t>ESTRUCTURA DE LA ORGANIZACIÓN</t>
  </si>
  <si>
    <t>ORGANIZACIÓN DEL SISTEMA O PROYECTO</t>
  </si>
  <si>
    <t>SUBCONTRATISTAS / PROVEEDORES / FABRICANTES</t>
  </si>
  <si>
    <t>ORGANISMO ADMINISTRATIVO</t>
  </si>
  <si>
    <t>PROYECTO DE APLICACIÓN NUEVA</t>
  </si>
  <si>
    <t>GESTIÓN DE INSTALACIONES</t>
  </si>
  <si>
    <t>Categoria</t>
  </si>
  <si>
    <t>Datos de titulares, sociodemograficos y financieros</t>
  </si>
  <si>
    <t>ALTO</t>
  </si>
  <si>
    <t>MEDIO</t>
  </si>
  <si>
    <t>BAJO</t>
  </si>
  <si>
    <t>Activo que requiere obligatoriamente tratamiento y definición de estrategia de control basada en el Anexo A NTC-ISO/IEC 27001:2013, su IMPORTANCIA es Muy Alta a la (CID)</t>
  </si>
  <si>
    <t>Activo que requiere obligatoriamente tratamiento y definición de estrategia de control basada en el Anexo A NTC-ISO/IEC 27001:2013, su IMPORTANCIA es Alta frente a la (CID)</t>
  </si>
  <si>
    <t>Activo que requiere obligatoriamente tratamiento y definición de estrategia de control basada en el Anexo A NTC-ISO/IEC 27001:2013, su IMPORTANCIA es Media frente a la (CID)</t>
  </si>
  <si>
    <t>CRITICO</t>
  </si>
  <si>
    <t>CLASIFICACIÓN E IMPORTANCIA</t>
  </si>
  <si>
    <t>GESTIÓN DE SEGURIDAD DE LA INFORMACIÓN</t>
  </si>
  <si>
    <t>Activo que no representa  importancia para el desarrollo del proceso misional en caso de vulnerabilidades y/o amenazas su impacto para la (CID) no es representativo</t>
  </si>
  <si>
    <t>MEDIOS ELECTRONICOS</t>
  </si>
  <si>
    <t>SISTEMAS OPERATIVOS</t>
  </si>
  <si>
    <t>SOFTWARE DE SERVICIO, MANTENIMIENTO O ADMINISTRACIÓN</t>
  </si>
  <si>
    <t>Aquella información que es de propiedad y de uso exclusivo de Contacto solutions y no debe ser revelada, ni estar disponible a entidades no autorizados. El acceso está permitido únicamente al personal perteneciente a Contacto solutions. Su pérdida genera un impacto grave para la organización a nivel legal, contractual, reputacional y/o financiero.</t>
  </si>
  <si>
    <t>Página WEB de Contacto solutions, Publicidad, Direcciones, etc.</t>
  </si>
  <si>
    <t>BASE DE DATOS CDR</t>
  </si>
  <si>
    <t>JEFE DE INFRAESTRUCTURA</t>
  </si>
  <si>
    <t>COORDINADOR DE SOPORTE</t>
  </si>
  <si>
    <t>GERENTE DE TECNOLOGÍA</t>
  </si>
  <si>
    <t>ANALISTA DE SOPORTE</t>
  </si>
  <si>
    <t>ANALISTA DE DESARROLLO</t>
  </si>
  <si>
    <t>PRACTICANTE SOPORTE (SENA)</t>
  </si>
  <si>
    <t>PÁGINA WEB</t>
  </si>
  <si>
    <t>PAGINA WEB</t>
  </si>
  <si>
    <t>CERTIFICADO SSL</t>
  </si>
  <si>
    <t>Personal área de Tecnología</t>
  </si>
  <si>
    <t>Grabaciones de las llamas realizadas como gestion</t>
  </si>
  <si>
    <t>Información utilizada en fases de prueba</t>
  </si>
  <si>
    <t>SERVIDOR OSSIM</t>
  </si>
  <si>
    <t>OSSIM</t>
  </si>
  <si>
    <t>Compilado de analisis de vulnerabilidades con resultados.</t>
  </si>
  <si>
    <t>Reglas de filtrado y acceso interno y externo</t>
  </si>
  <si>
    <t>SERVIDOR FIREWALL</t>
  </si>
  <si>
    <t>PFSENSE</t>
  </si>
  <si>
    <t>Reporteador</t>
  </si>
  <si>
    <t>PENTAHO</t>
  </si>
  <si>
    <t>SERVIDOR DE REPORTING</t>
  </si>
  <si>
    <t>Correo electronico</t>
  </si>
  <si>
    <t>SERVIDOR DE CORREO ELECTRONICO</t>
  </si>
  <si>
    <t>ZIMBRA</t>
  </si>
  <si>
    <t>Usuarios pertenecientes al dominio</t>
  </si>
  <si>
    <t>DIRECTORIO ACTIVO</t>
  </si>
  <si>
    <t>Solicitudes y procesos</t>
  </si>
  <si>
    <t>PLATAFORMA INTEGRAL DE PROCESOS (MANTIS)</t>
  </si>
  <si>
    <t>SERVIDOR DE ARCHIVOS CONTACTO SOLUTIONS</t>
  </si>
  <si>
    <t>SERVIDOR DE ARCHIVOS TECNOLOGÍA</t>
  </si>
  <si>
    <t>Datos de procesos, procedimientos, proyectos</t>
  </si>
  <si>
    <t>B2CHAT</t>
  </si>
  <si>
    <t>Cualquiera</t>
  </si>
  <si>
    <t>IMPRESORA</t>
  </si>
  <si>
    <t>BASE DE DATOS DE PRUEBA</t>
  </si>
  <si>
    <t>PROCESO/ÁREA/PROYECTO</t>
  </si>
  <si>
    <t>INVENTARIO Y CLASIFICACIÓN DE ACTIVOS DE LA INFORMACIÓN</t>
  </si>
  <si>
    <r>
      <rPr>
        <b/>
        <sz val="14"/>
        <color theme="1"/>
        <rFont val="Calibri"/>
        <family val="2"/>
        <scheme val="minor"/>
      </rPr>
      <t>Versión:</t>
    </r>
    <r>
      <rPr>
        <sz val="14"/>
        <rFont val="Arial"/>
        <family val="2"/>
      </rPr>
      <t xml:space="preserve"> </t>
    </r>
  </si>
  <si>
    <t xml:space="preserve">Código: </t>
  </si>
  <si>
    <t xml:space="preserve">Vigencia: </t>
  </si>
  <si>
    <t>INFORMACIÓN
ACTIVOS PRIMARIOS</t>
  </si>
  <si>
    <t>PENDIENTE1</t>
  </si>
  <si>
    <t>PENDIENTE2</t>
  </si>
  <si>
    <t>PENDIENTE3</t>
  </si>
  <si>
    <t>PENDIENTE4</t>
  </si>
  <si>
    <t>PENDIENTE5</t>
  </si>
  <si>
    <t>PENDIENTE6</t>
  </si>
  <si>
    <t>Propietario del activo</t>
  </si>
  <si>
    <t>Proceso y actividades del negocio (Incluye proveedores)</t>
  </si>
  <si>
    <t>Metodologías 
Políticas de acceso, Normas de firewall,  passwords, códigos fuente
Información financiera
Información de estrategias de negocio.</t>
  </si>
  <si>
    <t>CLOUD</t>
  </si>
  <si>
    <t>DESARROLLO</t>
  </si>
  <si>
    <t>BIGDATA</t>
  </si>
  <si>
    <t>DATASCIENTS</t>
  </si>
  <si>
    <t xml:space="preserve">CÓDIGO FUENTE
</t>
  </si>
  <si>
    <t>SERVIDOR GIT-LAB</t>
  </si>
  <si>
    <t>SERVIDOR VIRTUAL S.O.</t>
  </si>
  <si>
    <t>Reglas de firewall</t>
  </si>
  <si>
    <t>Appliance, terceirzado, soporte fortigate</t>
  </si>
  <si>
    <t>UTM
CLOUD</t>
  </si>
  <si>
    <t>JEFE NETWORKING</t>
  </si>
  <si>
    <t>DG</t>
  </si>
  <si>
    <t>SITE7 CPD</t>
  </si>
  <si>
    <t>AWS SERVER</t>
  </si>
  <si>
    <t>Información que no pueden ser disponibles a entidades o terceros no autorizados.
Para la organización se considera información confidencial específicamente aquella como Nombres completos de una persona y/o Número de Cédula más cualquier tipo de información financiera o médica, relacionada con datos privados o semiprivados determinados en Ley LEPDP 1581 de 2012</t>
  </si>
  <si>
    <t>Team Lead devop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</si>
</sst>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b/>
      <sz val="9"/>
      <name val="Century Gothic"/>
      <family val="2"/>
    </font>
    <font>
      <sz val="9"/>
      <name val="Century Gothic"/>
      <family val="2"/>
    </font>
    <font>
      <i/>
      <sz val="9"/>
      <name val="Century Gothic"/>
      <family val="2"/>
    </font>
    <font>
      <sz val="1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0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Calibri"/>
      <family val="2"/>
    </font>
    <font>
      <b/>
      <sz val="9"/>
      <color theme="0"/>
      <name val="Century Gothic"/>
      <family val="2"/>
    </font>
    <font>
      <b/>
      <sz val="12"/>
      <color theme="0"/>
      <name val="Calibri"/>
      <family val="2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14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 style="thick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thin">
        <color theme="6" tint="0.39988402966399123"/>
      </left>
      <right style="thick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/>
      <diagonal/>
    </border>
    <border>
      <left style="thin">
        <color theme="6" tint="0.39988402966399123"/>
      </left>
      <right style="thick">
        <color theme="6" tint="0.39988402966399123"/>
      </right>
      <top style="thin">
        <color theme="6" tint="0.39988402966399123"/>
      </top>
      <bottom/>
      <diagonal/>
    </border>
    <border>
      <left style="thick">
        <color theme="6" tint="0.39985351115451523"/>
      </left>
      <right style="thin">
        <color theme="6" tint="0.39985351115451523"/>
      </right>
      <top style="thick">
        <color theme="6" tint="0.39985351115451523"/>
      </top>
      <bottom style="thin">
        <color theme="6" tint="0.39985351115451523"/>
      </bottom>
      <diagonal/>
    </border>
    <border>
      <left style="thin">
        <color theme="6" tint="0.39985351115451523"/>
      </left>
      <right style="thin">
        <color theme="6" tint="0.39985351115451523"/>
      </right>
      <top style="thick">
        <color theme="6" tint="0.39985351115451523"/>
      </top>
      <bottom style="thin">
        <color theme="6" tint="0.39985351115451523"/>
      </bottom>
      <diagonal/>
    </border>
    <border>
      <left style="thin">
        <color theme="6" tint="0.39985351115451523"/>
      </left>
      <right style="thick">
        <color theme="6" tint="0.39985351115451523"/>
      </right>
      <top style="thick">
        <color theme="6" tint="0.39985351115451523"/>
      </top>
      <bottom style="thin">
        <color theme="6" tint="0.39985351115451523"/>
      </bottom>
      <diagonal/>
    </border>
    <border>
      <left style="thick">
        <color theme="6" tint="0.39985351115451523"/>
      </left>
      <right style="thin">
        <color theme="6" tint="0.39985351115451523"/>
      </right>
      <top style="thin">
        <color theme="6" tint="0.39985351115451523"/>
      </top>
      <bottom style="thin">
        <color theme="6" tint="0.39985351115451523"/>
      </bottom>
      <diagonal/>
    </border>
    <border>
      <left style="thin">
        <color theme="6" tint="0.39985351115451523"/>
      </left>
      <right style="thin">
        <color theme="6" tint="0.39985351115451523"/>
      </right>
      <top style="thin">
        <color theme="6" tint="0.39985351115451523"/>
      </top>
      <bottom style="thin">
        <color theme="6" tint="0.39985351115451523"/>
      </bottom>
      <diagonal/>
    </border>
    <border>
      <left style="thin">
        <color theme="6" tint="0.39985351115451523"/>
      </left>
      <right style="thick">
        <color theme="6" tint="0.39985351115451523"/>
      </right>
      <top style="thin">
        <color theme="6" tint="0.39985351115451523"/>
      </top>
      <bottom style="thin">
        <color theme="6" tint="0.39985351115451523"/>
      </bottom>
      <diagonal/>
    </border>
    <border>
      <left style="thick">
        <color theme="6" tint="0.39985351115451523"/>
      </left>
      <right style="thin">
        <color theme="6" tint="0.39985351115451523"/>
      </right>
      <top style="thin">
        <color theme="6" tint="0.39985351115451523"/>
      </top>
      <bottom/>
      <diagonal/>
    </border>
    <border>
      <left style="thin">
        <color theme="6" tint="0.39985351115451523"/>
      </left>
      <right style="thin">
        <color theme="6" tint="0.39985351115451523"/>
      </right>
      <top style="thin">
        <color theme="6" tint="0.39985351115451523"/>
      </top>
      <bottom/>
      <diagonal/>
    </border>
    <border>
      <left style="thin">
        <color theme="6" tint="0.39985351115451523"/>
      </left>
      <right style="thick">
        <color theme="6" tint="0.39985351115451523"/>
      </right>
      <top style="thin">
        <color theme="6" tint="0.39985351115451523"/>
      </top>
      <bottom/>
      <diagonal/>
    </border>
    <border>
      <left style="thick">
        <color theme="6" tint="0.39982299264503923"/>
      </left>
      <right style="thin">
        <color theme="6" tint="0.39982299264503923"/>
      </right>
      <top style="thick">
        <color theme="6" tint="0.39982299264503923"/>
      </top>
      <bottom style="thin">
        <color theme="6" tint="0.39982299264503923"/>
      </bottom>
      <diagonal/>
    </border>
    <border>
      <left style="thin">
        <color theme="6" tint="0.39982299264503923"/>
      </left>
      <right style="thin">
        <color theme="6" tint="0.39982299264503923"/>
      </right>
      <top style="thick">
        <color theme="6" tint="0.39982299264503923"/>
      </top>
      <bottom style="thin">
        <color theme="6" tint="0.39982299264503923"/>
      </bottom>
      <diagonal/>
    </border>
    <border>
      <left style="thin">
        <color theme="6" tint="0.39982299264503923"/>
      </left>
      <right style="thick">
        <color theme="6" tint="0.39982299264503923"/>
      </right>
      <top style="thick">
        <color theme="6" tint="0.39982299264503923"/>
      </top>
      <bottom style="thin">
        <color theme="6" tint="0.39982299264503923"/>
      </bottom>
      <diagonal/>
    </border>
    <border>
      <left style="thick">
        <color theme="6" tint="0.39982299264503923"/>
      </left>
      <right style="thin">
        <color theme="6" tint="0.39982299264503923"/>
      </right>
      <top style="thin">
        <color theme="6" tint="0.39982299264503923"/>
      </top>
      <bottom style="thin">
        <color theme="6" tint="0.39982299264503923"/>
      </bottom>
      <diagonal/>
    </border>
    <border>
      <left style="thin">
        <color theme="6" tint="0.39982299264503923"/>
      </left>
      <right style="thin">
        <color theme="6" tint="0.39982299264503923"/>
      </right>
      <top style="thin">
        <color theme="6" tint="0.39982299264503923"/>
      </top>
      <bottom style="thin">
        <color theme="6" tint="0.39982299264503923"/>
      </bottom>
      <diagonal/>
    </border>
    <border>
      <left style="thin">
        <color theme="6" tint="0.39982299264503923"/>
      </left>
      <right style="thick">
        <color theme="6" tint="0.39982299264503923"/>
      </right>
      <top style="thin">
        <color theme="6" tint="0.39982299264503923"/>
      </top>
      <bottom style="thin">
        <color theme="6" tint="0.39982299264503923"/>
      </bottom>
      <diagonal/>
    </border>
    <border>
      <left style="thick">
        <color theme="6" tint="0.39982299264503923"/>
      </left>
      <right style="thin">
        <color theme="6" tint="0.39982299264503923"/>
      </right>
      <top style="thin">
        <color theme="6" tint="0.39982299264503923"/>
      </top>
      <bottom/>
      <diagonal/>
    </border>
    <border>
      <left style="thin">
        <color theme="6" tint="0.39982299264503923"/>
      </left>
      <right style="thin">
        <color theme="6" tint="0.39982299264503923"/>
      </right>
      <top style="thin">
        <color theme="6" tint="0.39982299264503923"/>
      </top>
      <bottom/>
      <diagonal/>
    </border>
    <border>
      <left style="thin">
        <color theme="6" tint="0.39982299264503923"/>
      </left>
      <right style="thick">
        <color theme="6" tint="0.39982299264503923"/>
      </right>
      <top style="thin">
        <color theme="6" tint="0.39982299264503923"/>
      </top>
      <bottom/>
      <diagonal/>
    </border>
    <border>
      <left style="thick">
        <color theme="6" tint="0.39979247413556324"/>
      </left>
      <right style="thin">
        <color theme="6" tint="0.39979247413556324"/>
      </right>
      <top style="thick">
        <color theme="6" tint="0.39979247413556324"/>
      </top>
      <bottom style="thin">
        <color theme="6" tint="0.39979247413556324"/>
      </bottom>
      <diagonal/>
    </border>
    <border>
      <left style="thin">
        <color theme="6" tint="0.39979247413556324"/>
      </left>
      <right style="thin">
        <color theme="6" tint="0.39979247413556324"/>
      </right>
      <top style="thick">
        <color theme="6" tint="0.39979247413556324"/>
      </top>
      <bottom style="thin">
        <color theme="6" tint="0.39979247413556324"/>
      </bottom>
      <diagonal/>
    </border>
    <border>
      <left style="thin">
        <color theme="6" tint="0.39979247413556324"/>
      </left>
      <right style="thick">
        <color theme="6" tint="0.39979247413556324"/>
      </right>
      <top style="thick">
        <color theme="6" tint="0.39979247413556324"/>
      </top>
      <bottom style="thin">
        <color theme="6" tint="0.39979247413556324"/>
      </bottom>
      <diagonal/>
    </border>
    <border>
      <left style="thick">
        <color theme="6" tint="0.39979247413556324"/>
      </left>
      <right style="thin">
        <color theme="6" tint="0.39979247413556324"/>
      </right>
      <top style="thin">
        <color theme="6" tint="0.39979247413556324"/>
      </top>
      <bottom style="thin">
        <color theme="6" tint="0.39979247413556324"/>
      </bottom>
      <diagonal/>
    </border>
    <border>
      <left style="thin">
        <color theme="6" tint="0.39979247413556324"/>
      </left>
      <right style="thin">
        <color theme="6" tint="0.39979247413556324"/>
      </right>
      <top style="thin">
        <color theme="6" tint="0.39979247413556324"/>
      </top>
      <bottom style="thin">
        <color theme="6" tint="0.39979247413556324"/>
      </bottom>
      <diagonal/>
    </border>
    <border>
      <left style="thin">
        <color theme="6" tint="0.39979247413556324"/>
      </left>
      <right style="thick">
        <color theme="6" tint="0.39979247413556324"/>
      </right>
      <top style="thin">
        <color theme="6" tint="0.39979247413556324"/>
      </top>
      <bottom style="thin">
        <color theme="6" tint="0.39979247413556324"/>
      </bottom>
      <diagonal/>
    </border>
    <border>
      <left style="thick">
        <color theme="6" tint="0.39979247413556324"/>
      </left>
      <right style="thin">
        <color theme="6" tint="0.39979247413556324"/>
      </right>
      <top style="thin">
        <color theme="6" tint="0.39979247413556324"/>
      </top>
      <bottom/>
      <diagonal/>
    </border>
    <border>
      <left style="thin">
        <color theme="6" tint="0.39979247413556324"/>
      </left>
      <right style="thin">
        <color theme="6" tint="0.39979247413556324"/>
      </right>
      <top style="thin">
        <color theme="6" tint="0.39979247413556324"/>
      </top>
      <bottom/>
      <diagonal/>
    </border>
    <border>
      <left style="thin">
        <color theme="6" tint="0.39979247413556324"/>
      </left>
      <right style="thick">
        <color theme="6" tint="0.39979247413556324"/>
      </right>
      <top style="thin">
        <color theme="6" tint="0.39979247413556324"/>
      </top>
      <bottom/>
      <diagonal/>
    </border>
    <border>
      <left style="thick">
        <color theme="6" tint="0.39976195562608724"/>
      </left>
      <right style="thin">
        <color theme="6" tint="0.39976195562608724"/>
      </right>
      <top style="thick">
        <color theme="6" tint="0.39976195562608724"/>
      </top>
      <bottom style="thin">
        <color theme="6" tint="0.39976195562608724"/>
      </bottom>
      <diagonal/>
    </border>
    <border>
      <left style="thin">
        <color theme="6" tint="0.39976195562608724"/>
      </left>
      <right style="thin">
        <color theme="6" tint="0.39976195562608724"/>
      </right>
      <top style="thick">
        <color theme="6" tint="0.39976195562608724"/>
      </top>
      <bottom style="thin">
        <color theme="6" tint="0.39976195562608724"/>
      </bottom>
      <diagonal/>
    </border>
    <border>
      <left style="thin">
        <color theme="6" tint="0.39976195562608724"/>
      </left>
      <right style="thick">
        <color theme="6" tint="0.39976195562608724"/>
      </right>
      <top style="thick">
        <color theme="6" tint="0.39976195562608724"/>
      </top>
      <bottom style="thin">
        <color theme="6" tint="0.39976195562608724"/>
      </bottom>
      <diagonal/>
    </border>
    <border>
      <left style="thick">
        <color theme="6" tint="0.39976195562608724"/>
      </left>
      <right style="thin">
        <color theme="6" tint="0.39976195562608724"/>
      </right>
      <top style="thin">
        <color theme="6" tint="0.39976195562608724"/>
      </top>
      <bottom style="thin">
        <color theme="6" tint="0.39976195562608724"/>
      </bottom>
      <diagonal/>
    </border>
    <border>
      <left style="thin">
        <color theme="6" tint="0.39976195562608724"/>
      </left>
      <right style="thin">
        <color theme="6" tint="0.39976195562608724"/>
      </right>
      <top style="thin">
        <color theme="6" tint="0.39976195562608724"/>
      </top>
      <bottom style="thin">
        <color theme="6" tint="0.39976195562608724"/>
      </bottom>
      <diagonal/>
    </border>
    <border>
      <left style="thin">
        <color theme="6" tint="0.39976195562608724"/>
      </left>
      <right style="thick">
        <color theme="6" tint="0.39976195562608724"/>
      </right>
      <top style="thin">
        <color theme="6" tint="0.39976195562608724"/>
      </top>
      <bottom style="thin">
        <color theme="6" tint="0.39976195562608724"/>
      </bottom>
      <diagonal/>
    </border>
    <border>
      <left style="thick">
        <color theme="6" tint="0.39976195562608724"/>
      </left>
      <right style="thin">
        <color theme="6" tint="0.39976195562608724"/>
      </right>
      <top style="thin">
        <color theme="6" tint="0.39976195562608724"/>
      </top>
      <bottom style="thick">
        <color theme="6" tint="0.39976195562608724"/>
      </bottom>
      <diagonal/>
    </border>
    <border>
      <left style="thin">
        <color theme="6" tint="0.39976195562608724"/>
      </left>
      <right style="thin">
        <color theme="6" tint="0.39976195562608724"/>
      </right>
      <top style="thin">
        <color theme="6" tint="0.39976195562608724"/>
      </top>
      <bottom style="thick">
        <color theme="6" tint="0.39976195562608724"/>
      </bottom>
      <diagonal/>
    </border>
    <border>
      <left style="thin">
        <color theme="6" tint="0.39976195562608724"/>
      </left>
      <right style="thick">
        <color theme="6" tint="0.39976195562608724"/>
      </right>
      <top style="thin">
        <color theme="6" tint="0.39976195562608724"/>
      </top>
      <bottom style="thick">
        <color theme="6" tint="0.39976195562608724"/>
      </bottom>
      <diagonal/>
    </border>
    <border>
      <left style="thin">
        <color indexed="64"/>
      </left>
      <right/>
      <top style="thick">
        <color theme="0"/>
      </top>
      <bottom style="thin">
        <color indexed="64"/>
      </bottom>
      <diagonal/>
    </border>
    <border>
      <left/>
      <right style="thin">
        <color indexed="64"/>
      </right>
      <top style="thick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6" tint="0.39988402966399123"/>
      </left>
      <right style="thin">
        <color theme="6" tint="0.39988402966399123"/>
      </right>
      <top style="thick">
        <color theme="6" tint="0.39988402966399123"/>
      </top>
      <bottom style="thin">
        <color theme="6" tint="0.39988402966399123"/>
      </bottom>
      <diagonal/>
    </border>
    <border>
      <left style="thin">
        <color theme="6" tint="0.39988402966399123"/>
      </left>
      <right style="thin">
        <color theme="6" tint="0.39988402966399123"/>
      </right>
      <top style="thick">
        <color theme="6" tint="0.39988402966399123"/>
      </top>
      <bottom style="thin">
        <color theme="6" tint="0.39988402966399123"/>
      </bottom>
      <diagonal/>
    </border>
    <border>
      <left style="thin">
        <color theme="6" tint="0.39988402966399123"/>
      </left>
      <right style="thick">
        <color theme="6" tint="0.39988402966399123"/>
      </right>
      <top style="thick">
        <color theme="6" tint="0.39988402966399123"/>
      </top>
      <bottom style="thin">
        <color theme="6" tint="0.39988402966399123"/>
      </bottom>
      <diagonal/>
    </border>
    <border>
      <left style="thick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ck">
        <color theme="6" tint="0.39988402966399123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ck">
        <color theme="6" tint="0.39988402966399123"/>
      </bottom>
      <diagonal/>
    </border>
    <border>
      <left style="thin">
        <color theme="6" tint="0.39988402966399123"/>
      </left>
      <right style="thick">
        <color theme="6" tint="0.39988402966399123"/>
      </right>
      <top style="thin">
        <color theme="6" tint="0.39988402966399123"/>
      </top>
      <bottom style="thick">
        <color theme="6" tint="0.39988402966399123"/>
      </bottom>
      <diagonal/>
    </border>
    <border>
      <left style="thick">
        <color theme="6" tint="0.39988402966399123"/>
      </left>
      <right style="thin">
        <color theme="6" tint="0.39988402966399123"/>
      </right>
      <top/>
      <bottom/>
      <diagonal/>
    </border>
    <border>
      <left style="thick">
        <color theme="6" tint="0.39988402966399123"/>
      </left>
      <right style="thin">
        <color theme="6" tint="0.39988402966399123"/>
      </right>
      <top/>
      <bottom style="thick">
        <color theme="6" tint="0.39985351115451523"/>
      </bottom>
      <diagonal/>
    </border>
    <border>
      <left style="thick">
        <color theme="6" tint="0.39988402966399123"/>
      </left>
      <right style="thin">
        <color theme="6" tint="0.39988402966399123"/>
      </right>
      <top style="thick">
        <color theme="6" tint="0.39988402966399123"/>
      </top>
      <bottom/>
      <diagonal/>
    </border>
    <border>
      <left style="thin">
        <color theme="6" tint="0.39988402966399123"/>
      </left>
      <right style="thin">
        <color theme="6" tint="0.39988402966399123"/>
      </right>
      <top style="thick">
        <color theme="6" tint="0.39988402966399123"/>
      </top>
      <bottom style="thin">
        <color theme="6" tint="0.39985351115451523"/>
      </bottom>
      <diagonal/>
    </border>
    <border>
      <left style="thin">
        <color theme="6" tint="0.39988402966399123"/>
      </left>
      <right style="thick">
        <color theme="6" tint="0.39988402966399123"/>
      </right>
      <top style="thick">
        <color theme="6" tint="0.39988402966399123"/>
      </top>
      <bottom style="thin">
        <color theme="6" tint="0.39985351115451523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5351115451523"/>
      </top>
      <bottom style="thin">
        <color theme="6" tint="0.39985351115451523"/>
      </bottom>
      <diagonal/>
    </border>
    <border>
      <left style="thin">
        <color theme="6" tint="0.39988402966399123"/>
      </left>
      <right style="thick">
        <color theme="6" tint="0.39988402966399123"/>
      </right>
      <top style="thin">
        <color theme="6" tint="0.39985351115451523"/>
      </top>
      <bottom style="thin">
        <color theme="6" tint="0.39985351115451523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5351115451523"/>
      </top>
      <bottom style="thin">
        <color theme="6" tint="0.39988402966399123"/>
      </bottom>
      <diagonal/>
    </border>
    <border>
      <left style="thin">
        <color theme="6" tint="0.39988402966399123"/>
      </left>
      <right style="thick">
        <color theme="6" tint="0.39988402966399123"/>
      </right>
      <top style="thin">
        <color theme="6" tint="0.39985351115451523"/>
      </top>
      <bottom style="thin">
        <color theme="6" tint="0.39988402966399123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5" fillId="0" borderId="11" xfId="0" applyFont="1" applyBorder="1"/>
    <xf numFmtId="0" fontId="0" fillId="0" borderId="12" xfId="0" applyBorder="1"/>
    <xf numFmtId="0" fontId="5" fillId="0" borderId="13" xfId="0" applyFont="1" applyBorder="1"/>
    <xf numFmtId="0" fontId="0" fillId="0" borderId="14" xfId="0" applyBorder="1"/>
    <xf numFmtId="0" fontId="0" fillId="0" borderId="11" xfId="0" applyBorder="1"/>
    <xf numFmtId="0" fontId="0" fillId="0" borderId="13" xfId="0" applyBorder="1"/>
    <xf numFmtId="0" fontId="5" fillId="0" borderId="15" xfId="0" applyFont="1" applyBorder="1"/>
    <xf numFmtId="0" fontId="0" fillId="0" borderId="16" xfId="0" applyBorder="1"/>
    <xf numFmtId="0" fontId="0" fillId="0" borderId="15" xfId="0" applyBorder="1"/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9" xfId="0" applyBorder="1"/>
    <xf numFmtId="0" fontId="4" fillId="0" borderId="19" xfId="0" applyFont="1" applyBorder="1"/>
    <xf numFmtId="0" fontId="4" fillId="0" borderId="17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21" xfId="0" applyFont="1" applyBorder="1" applyAlignment="1">
      <alignment horizontal="center"/>
    </xf>
    <xf numFmtId="0" fontId="0" fillId="0" borderId="22" xfId="0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5" fillId="0" borderId="13" xfId="0" applyFont="1" applyFill="1" applyBorder="1" applyAlignment="1">
      <alignment horizontal="center"/>
    </xf>
    <xf numFmtId="0" fontId="0" fillId="0" borderId="14" xfId="0" applyFill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0" fillId="0" borderId="8" xfId="0" applyFill="1" applyBorder="1"/>
    <xf numFmtId="0" fontId="4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4" fillId="7" borderId="8" xfId="0" applyFont="1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9" fontId="0" fillId="0" borderId="0" xfId="2" applyFont="1"/>
    <xf numFmtId="0" fontId="6" fillId="8" borderId="8" xfId="0" applyFont="1" applyFill="1" applyBorder="1" applyAlignment="1">
      <alignment horizontal="center" vertical="center" wrapText="1"/>
    </xf>
    <xf numFmtId="0" fontId="4" fillId="0" borderId="23" xfId="0" applyFont="1" applyBorder="1" applyAlignment="1"/>
    <xf numFmtId="0" fontId="4" fillId="0" borderId="26" xfId="0" applyFont="1" applyBorder="1" applyAlignment="1"/>
    <xf numFmtId="0" fontId="0" fillId="0" borderId="0" xfId="0" applyFill="1"/>
    <xf numFmtId="0" fontId="3" fillId="2" borderId="0" xfId="0" applyFont="1" applyFill="1" applyAlignment="1">
      <alignment horizontal="left" vertical="center" wrapText="1"/>
    </xf>
    <xf numFmtId="0" fontId="15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15" fillId="0" borderId="37" xfId="0" applyFont="1" applyBorder="1" applyAlignment="1">
      <alignment horizontal="justify" vertical="center" wrapText="1"/>
    </xf>
    <xf numFmtId="0" fontId="16" fillId="0" borderId="38" xfId="0" applyFont="1" applyBorder="1" applyAlignment="1">
      <alignment vertical="center" wrapText="1"/>
    </xf>
    <xf numFmtId="0" fontId="15" fillId="0" borderId="40" xfId="0" applyFont="1" applyBorder="1" applyAlignment="1">
      <alignment horizontal="justify" vertical="center" wrapText="1"/>
    </xf>
    <xf numFmtId="0" fontId="16" fillId="0" borderId="41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3" fillId="10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10" borderId="13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19" fillId="0" borderId="0" xfId="0" applyFont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" borderId="50" xfId="0" applyFont="1" applyFill="1" applyBorder="1" applyAlignment="1">
      <alignment horizontal="left" vertical="center" wrapText="1"/>
    </xf>
    <xf numFmtId="0" fontId="3" fillId="2" borderId="51" xfId="0" applyFont="1" applyFill="1" applyBorder="1" applyAlignment="1">
      <alignment horizontal="left" vertical="center" wrapText="1"/>
    </xf>
    <xf numFmtId="0" fontId="3" fillId="2" borderId="52" xfId="0" applyFont="1" applyFill="1" applyBorder="1" applyAlignment="1">
      <alignment horizontal="left" vertical="center" wrapText="1"/>
    </xf>
    <xf numFmtId="0" fontId="3" fillId="2" borderId="53" xfId="0" applyFont="1" applyFill="1" applyBorder="1" applyAlignment="1">
      <alignment horizontal="left" vertical="center" wrapText="1"/>
    </xf>
    <xf numFmtId="0" fontId="3" fillId="2" borderId="55" xfId="0" applyFont="1" applyFill="1" applyBorder="1" applyAlignment="1">
      <alignment horizontal="left" vertical="center" wrapText="1"/>
    </xf>
    <xf numFmtId="0" fontId="3" fillId="2" borderId="56" xfId="0" applyFont="1" applyFill="1" applyBorder="1" applyAlignment="1">
      <alignment horizontal="left" vertical="center" wrapText="1"/>
    </xf>
    <xf numFmtId="0" fontId="3" fillId="2" borderId="58" xfId="0" applyFont="1" applyFill="1" applyBorder="1" applyAlignment="1">
      <alignment horizontal="left" vertical="center" wrapText="1"/>
    </xf>
    <xf numFmtId="0" fontId="3" fillId="2" borderId="59" xfId="0" applyFont="1" applyFill="1" applyBorder="1" applyAlignment="1">
      <alignment horizontal="left" vertical="center" wrapText="1"/>
    </xf>
    <xf numFmtId="0" fontId="3" fillId="2" borderId="61" xfId="0" applyFont="1" applyFill="1" applyBorder="1" applyAlignment="1">
      <alignment horizontal="left" vertical="center" wrapText="1"/>
    </xf>
    <xf numFmtId="0" fontId="3" fillId="2" borderId="62" xfId="0" applyFont="1" applyFill="1" applyBorder="1" applyAlignment="1">
      <alignment horizontal="left" vertical="center" wrapText="1"/>
    </xf>
    <xf numFmtId="0" fontId="3" fillId="2" borderId="64" xfId="0" applyFont="1" applyFill="1" applyBorder="1" applyAlignment="1">
      <alignment horizontal="left" vertical="center" wrapText="1"/>
    </xf>
    <xf numFmtId="0" fontId="3" fillId="2" borderId="65" xfId="0" applyFont="1" applyFill="1" applyBorder="1" applyAlignment="1">
      <alignment horizontal="left" vertical="center" wrapText="1"/>
    </xf>
    <xf numFmtId="0" fontId="3" fillId="2" borderId="67" xfId="0" applyFont="1" applyFill="1" applyBorder="1" applyAlignment="1">
      <alignment horizontal="left" vertical="center" wrapText="1"/>
    </xf>
    <xf numFmtId="0" fontId="3" fillId="2" borderId="68" xfId="0" applyFont="1" applyFill="1" applyBorder="1" applyAlignment="1">
      <alignment horizontal="left" vertical="center" wrapText="1"/>
    </xf>
    <xf numFmtId="0" fontId="3" fillId="2" borderId="70" xfId="0" applyFont="1" applyFill="1" applyBorder="1" applyAlignment="1">
      <alignment horizontal="left" vertical="center" wrapText="1"/>
    </xf>
    <xf numFmtId="0" fontId="3" fillId="2" borderId="71" xfId="0" applyFont="1" applyFill="1" applyBorder="1" applyAlignment="1">
      <alignment horizontal="left" vertical="center" wrapText="1"/>
    </xf>
    <xf numFmtId="0" fontId="3" fillId="2" borderId="73" xfId="0" applyFont="1" applyFill="1" applyBorder="1" applyAlignment="1">
      <alignment horizontal="left" vertical="center" wrapText="1"/>
    </xf>
    <xf numFmtId="0" fontId="3" fillId="2" borderId="74" xfId="0" applyFont="1" applyFill="1" applyBorder="1" applyAlignment="1">
      <alignment horizontal="left" vertical="center" wrapText="1"/>
    </xf>
    <xf numFmtId="0" fontId="3" fillId="2" borderId="76" xfId="0" applyFont="1" applyFill="1" applyBorder="1" applyAlignment="1">
      <alignment horizontal="left" vertical="center" wrapText="1"/>
    </xf>
    <xf numFmtId="0" fontId="3" fillId="2" borderId="77" xfId="0" applyFont="1" applyFill="1" applyBorder="1" applyAlignment="1">
      <alignment horizontal="left" vertical="center" wrapText="1"/>
    </xf>
    <xf numFmtId="0" fontId="27" fillId="2" borderId="77" xfId="0" applyFont="1" applyFill="1" applyBorder="1" applyAlignment="1">
      <alignment horizontal="left" vertical="center" wrapText="1"/>
    </xf>
    <xf numFmtId="0" fontId="3" fillId="2" borderId="79" xfId="0" applyFont="1" applyFill="1" applyBorder="1" applyAlignment="1">
      <alignment horizontal="left" vertical="center" wrapText="1"/>
    </xf>
    <xf numFmtId="0" fontId="3" fillId="2" borderId="80" xfId="0" applyFont="1" applyFill="1" applyBorder="1" applyAlignment="1">
      <alignment horizontal="left" vertical="center" wrapText="1"/>
    </xf>
    <xf numFmtId="0" fontId="3" fillId="2" borderId="82" xfId="0" applyFont="1" applyFill="1" applyBorder="1" applyAlignment="1">
      <alignment horizontal="left" vertical="center" wrapText="1"/>
    </xf>
    <xf numFmtId="0" fontId="3" fillId="2" borderId="83" xfId="0" applyFont="1" applyFill="1" applyBorder="1" applyAlignment="1">
      <alignment horizontal="left" vertical="center" wrapText="1"/>
    </xf>
    <xf numFmtId="0" fontId="3" fillId="2" borderId="85" xfId="0" applyFont="1" applyFill="1" applyBorder="1" applyAlignment="1">
      <alignment horizontal="left" vertical="center" wrapText="1"/>
    </xf>
    <xf numFmtId="0" fontId="3" fillId="2" borderId="86" xfId="0" applyFont="1" applyFill="1" applyBorder="1" applyAlignment="1">
      <alignment horizontal="left" vertical="center" wrapText="1"/>
    </xf>
    <xf numFmtId="0" fontId="3" fillId="2" borderId="88" xfId="0" applyFont="1" applyFill="1" applyBorder="1" applyAlignment="1">
      <alignment horizontal="left" vertical="center" wrapText="1"/>
    </xf>
    <xf numFmtId="0" fontId="3" fillId="2" borderId="89" xfId="0" applyFont="1" applyFill="1" applyBorder="1" applyAlignment="1">
      <alignment horizontal="left" vertical="center" wrapText="1"/>
    </xf>
    <xf numFmtId="0" fontId="28" fillId="1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97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0" fillId="0" borderId="105" xfId="0" applyBorder="1" applyAlignment="1">
      <alignment horizontal="left" vertical="center"/>
    </xf>
    <xf numFmtId="0" fontId="0" fillId="0" borderId="106" xfId="0" applyBorder="1" applyAlignment="1">
      <alignment horizontal="left" vertical="center"/>
    </xf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3" fillId="2" borderId="109" xfId="0" applyFont="1" applyFill="1" applyBorder="1" applyAlignment="1">
      <alignment horizontal="left" vertical="center" wrapText="1"/>
    </xf>
    <xf numFmtId="0" fontId="3" fillId="2" borderId="110" xfId="0" applyFont="1" applyFill="1" applyBorder="1" applyAlignment="1">
      <alignment horizontal="left" vertical="center" wrapText="1"/>
    </xf>
    <xf numFmtId="0" fontId="26" fillId="16" borderId="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23" fillId="16" borderId="8" xfId="0" applyFont="1" applyFill="1" applyBorder="1" applyAlignment="1">
      <alignment horizontal="center" vertical="center" wrapText="1"/>
    </xf>
    <xf numFmtId="0" fontId="13" fillId="16" borderId="4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18" borderId="36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8" borderId="39" xfId="0" applyFont="1" applyFill="1" applyBorder="1" applyAlignment="1">
      <alignment horizontal="center" vertical="center" wrapText="1"/>
    </xf>
    <xf numFmtId="0" fontId="10" fillId="17" borderId="42" xfId="0" applyFont="1" applyFill="1" applyBorder="1" applyAlignment="1">
      <alignment horizontal="center" vertical="center" wrapText="1"/>
    </xf>
    <xf numFmtId="0" fontId="10" fillId="17" borderId="113" xfId="0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2" fillId="0" borderId="113" xfId="0" applyFont="1" applyBorder="1" applyAlignment="1">
      <alignment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32" fillId="13" borderId="31" xfId="0" applyFont="1" applyFill="1" applyBorder="1" applyAlignment="1">
      <alignment horizontal="center" vertical="center" wrapText="1"/>
    </xf>
    <xf numFmtId="0" fontId="32" fillId="13" borderId="32" xfId="0" applyFont="1" applyFill="1" applyBorder="1" applyAlignment="1">
      <alignment horizontal="center" vertical="center" wrapText="1"/>
    </xf>
    <xf numFmtId="0" fontId="20" fillId="0" borderId="8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0" fontId="3" fillId="0" borderId="8" xfId="0" applyFont="1" applyFill="1" applyBorder="1" applyAlignment="1" applyProtection="1">
      <alignment vertical="center" wrapText="1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3" fillId="15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92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7" fillId="11" borderId="8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3" fillId="13" borderId="8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3" fillId="0" borderId="92" xfId="0" applyFont="1" applyBorder="1" applyAlignment="1" applyProtection="1">
      <alignment horizontal="center" vertical="center" wrapText="1"/>
      <protection locked="0"/>
    </xf>
    <xf numFmtId="0" fontId="3" fillId="2" borderId="46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0" borderId="46" xfId="0" applyFont="1" applyBorder="1" applyAlignment="1" applyProtection="1">
      <alignment horizontal="center" vertical="center" wrapText="1"/>
      <protection locked="0"/>
    </xf>
    <xf numFmtId="0" fontId="3" fillId="0" borderId="46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9" borderId="8" xfId="0" applyFont="1" applyFill="1" applyBorder="1" applyAlignment="1" applyProtection="1">
      <alignment horizontal="center" vertical="center" wrapText="1"/>
      <protection locked="0"/>
    </xf>
    <xf numFmtId="0" fontId="13" fillId="19" borderId="6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3" fillId="16" borderId="92" xfId="0" applyFont="1" applyFill="1" applyBorder="1" applyAlignment="1">
      <alignment horizontal="center" vertical="center" wrapText="1"/>
    </xf>
    <xf numFmtId="0" fontId="0" fillId="16" borderId="6" xfId="0" applyFont="1" applyFill="1" applyBorder="1"/>
    <xf numFmtId="0" fontId="13" fillId="16" borderId="4" xfId="0" applyFont="1" applyFill="1" applyBorder="1" applyAlignment="1">
      <alignment horizontal="center" vertical="center" wrapText="1"/>
    </xf>
    <xf numFmtId="0" fontId="13" fillId="16" borderId="6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13" fillId="16" borderId="29" xfId="0" applyFont="1" applyFill="1" applyBorder="1" applyAlignment="1">
      <alignment horizontal="center" vertical="center" wrapText="1"/>
    </xf>
    <xf numFmtId="0" fontId="13" fillId="16" borderId="28" xfId="0" applyFont="1" applyFill="1" applyBorder="1" applyAlignment="1">
      <alignment horizontal="center" vertical="center" wrapText="1"/>
    </xf>
    <xf numFmtId="0" fontId="13" fillId="19" borderId="4" xfId="0" applyFont="1" applyFill="1" applyBorder="1" applyAlignment="1">
      <alignment horizontal="center" vertical="center" wrapText="1"/>
    </xf>
    <xf numFmtId="0" fontId="13" fillId="19" borderId="6" xfId="0" applyFont="1" applyFill="1" applyBorder="1" applyAlignment="1">
      <alignment horizontal="center" vertical="center" wrapText="1"/>
    </xf>
    <xf numFmtId="0" fontId="13" fillId="19" borderId="5" xfId="0" applyFont="1" applyFill="1" applyBorder="1" applyAlignment="1">
      <alignment horizontal="center" vertical="center" wrapText="1"/>
    </xf>
    <xf numFmtId="0" fontId="13" fillId="19" borderId="27" xfId="0" applyFont="1" applyFill="1" applyBorder="1" applyAlignment="1">
      <alignment horizontal="center" vertical="center" wrapText="1"/>
    </xf>
    <xf numFmtId="0" fontId="13" fillId="19" borderId="29" xfId="0" applyFont="1" applyFill="1" applyBorder="1" applyAlignment="1">
      <alignment horizontal="center" vertical="center" wrapText="1"/>
    </xf>
    <xf numFmtId="0" fontId="13" fillId="19" borderId="90" xfId="0" applyFont="1" applyFill="1" applyBorder="1" applyAlignment="1">
      <alignment horizontal="center" vertical="center" wrapText="1"/>
    </xf>
    <xf numFmtId="0" fontId="13" fillId="19" borderId="91" xfId="0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left" vertical="center" wrapText="1"/>
      <protection locked="0"/>
    </xf>
    <xf numFmtId="0" fontId="21" fillId="0" borderId="8" xfId="0" applyFont="1" applyBorder="1" applyAlignment="1" applyProtection="1">
      <alignment horizontal="left" vertical="center" wrapText="1"/>
      <protection locked="0"/>
    </xf>
    <xf numFmtId="0" fontId="8" fillId="13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93" xfId="0" applyFont="1" applyFill="1" applyBorder="1" applyAlignment="1">
      <alignment horizontal="center" vertical="center" wrapText="1"/>
    </xf>
    <xf numFmtId="0" fontId="8" fillId="13" borderId="94" xfId="0" applyFont="1" applyFill="1" applyBorder="1" applyAlignment="1">
      <alignment horizontal="center" vertical="center" wrapText="1"/>
    </xf>
    <xf numFmtId="0" fontId="31" fillId="18" borderId="112" xfId="0" applyFont="1" applyFill="1" applyBorder="1" applyAlignment="1">
      <alignment horizontal="center" vertical="center" wrapText="1"/>
    </xf>
    <xf numFmtId="0" fontId="31" fillId="18" borderId="2" xfId="0" applyFont="1" applyFill="1" applyBorder="1" applyAlignment="1">
      <alignment horizontal="center" vertical="center" wrapText="1"/>
    </xf>
    <xf numFmtId="0" fontId="31" fillId="18" borderId="111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 applyProtection="1">
      <alignment horizontal="center" vertical="center"/>
      <protection locked="0"/>
    </xf>
    <xf numFmtId="0" fontId="29" fillId="0" borderId="42" xfId="0" applyFont="1" applyBorder="1" applyAlignment="1" applyProtection="1">
      <alignment horizontal="center" vertical="center"/>
      <protection locked="0"/>
    </xf>
    <xf numFmtId="0" fontId="29" fillId="0" borderId="95" xfId="0" applyFont="1" applyBorder="1" applyAlignment="1" applyProtection="1">
      <alignment horizontal="center" vertical="center"/>
      <protection locked="0"/>
    </xf>
    <xf numFmtId="0" fontId="29" fillId="0" borderId="45" xfId="0" applyFont="1" applyBorder="1" applyAlignment="1" applyProtection="1">
      <alignment horizontal="center" vertical="center"/>
      <protection locked="0"/>
    </xf>
    <xf numFmtId="0" fontId="13" fillId="16" borderId="7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 wrapText="1"/>
    </xf>
    <xf numFmtId="0" fontId="8" fillId="14" borderId="0" xfId="0" applyFont="1" applyFill="1" applyBorder="1" applyAlignment="1" applyProtection="1">
      <alignment horizontal="center" vertical="center" wrapText="1"/>
      <protection locked="0"/>
    </xf>
    <xf numFmtId="0" fontId="8" fillId="14" borderId="48" xfId="0" applyFont="1" applyFill="1" applyBorder="1" applyAlignment="1" applyProtection="1">
      <alignment horizontal="center" vertical="center" wrapText="1"/>
      <protection locked="0"/>
    </xf>
    <xf numFmtId="0" fontId="8" fillId="14" borderId="92" xfId="0" applyFont="1" applyFill="1" applyBorder="1" applyAlignment="1" applyProtection="1">
      <alignment horizontal="center" vertical="center" wrapText="1"/>
      <protection locked="0"/>
    </xf>
    <xf numFmtId="0" fontId="8" fillId="14" borderId="6" xfId="0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 applyProtection="1">
      <alignment horizontal="center" vertical="center" wrapText="1"/>
      <protection locked="0"/>
    </xf>
    <xf numFmtId="0" fontId="13" fillId="16" borderId="47" xfId="0" applyFont="1" applyFill="1" applyBorder="1" applyAlignment="1">
      <alignment horizontal="center" vertical="center" wrapText="1"/>
    </xf>
    <xf numFmtId="0" fontId="3" fillId="2" borderId="72" xfId="0" applyFont="1" applyFill="1" applyBorder="1" applyAlignment="1">
      <alignment horizontal="left" vertical="center" wrapText="1"/>
    </xf>
    <xf numFmtId="0" fontId="3" fillId="2" borderId="75" xfId="0" applyFont="1" applyFill="1" applyBorder="1" applyAlignment="1">
      <alignment horizontal="left" vertical="center" wrapText="1"/>
    </xf>
    <xf numFmtId="0" fontId="3" fillId="2" borderId="78" xfId="0" applyFont="1" applyFill="1" applyBorder="1" applyAlignment="1">
      <alignment horizontal="left" vertical="center" wrapText="1"/>
    </xf>
    <xf numFmtId="0" fontId="3" fillId="2" borderId="81" xfId="0" applyFont="1" applyFill="1" applyBorder="1" applyAlignment="1">
      <alignment horizontal="left" vertical="center" wrapText="1"/>
    </xf>
    <xf numFmtId="0" fontId="3" fillId="2" borderId="84" xfId="0" applyFont="1" applyFill="1" applyBorder="1" applyAlignment="1">
      <alignment horizontal="left" vertical="center" wrapText="1"/>
    </xf>
    <xf numFmtId="0" fontId="3" fillId="2" borderId="87" xfId="0" applyFont="1" applyFill="1" applyBorder="1" applyAlignment="1">
      <alignment horizontal="left" vertical="center" wrapText="1"/>
    </xf>
    <xf numFmtId="0" fontId="3" fillId="2" borderId="63" xfId="0" applyFont="1" applyFill="1" applyBorder="1" applyAlignment="1">
      <alignment horizontal="left" vertical="center" wrapText="1"/>
    </xf>
    <xf numFmtId="0" fontId="3" fillId="2" borderId="66" xfId="0" applyFont="1" applyFill="1" applyBorder="1" applyAlignment="1">
      <alignment horizontal="left" vertical="center" wrapText="1"/>
    </xf>
    <xf numFmtId="0" fontId="3" fillId="2" borderId="69" xfId="0" applyFont="1" applyFill="1" applyBorder="1" applyAlignment="1">
      <alignment horizontal="left" vertical="center" wrapText="1"/>
    </xf>
    <xf numFmtId="0" fontId="28" fillId="12" borderId="0" xfId="0" applyFont="1" applyFill="1" applyAlignment="1">
      <alignment horizontal="center" vertical="center"/>
    </xf>
    <xf numFmtId="0" fontId="3" fillId="2" borderId="54" xfId="0" applyFont="1" applyFill="1" applyBorder="1" applyAlignment="1">
      <alignment horizontal="left" vertical="center" wrapText="1"/>
    </xf>
    <xf numFmtId="0" fontId="3" fillId="2" borderId="57" xfId="0" applyFont="1" applyFill="1" applyBorder="1" applyAlignment="1">
      <alignment horizontal="left" vertical="center" wrapText="1"/>
    </xf>
    <xf numFmtId="0" fontId="3" fillId="2" borderId="60" xfId="0" applyFont="1" applyFill="1" applyBorder="1" applyAlignment="1">
      <alignment horizontal="left" vertical="center" wrapText="1"/>
    </xf>
    <xf numFmtId="0" fontId="0" fillId="0" borderId="9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 wrapText="1"/>
    </xf>
    <xf numFmtId="0" fontId="3" fillId="2" borderId="102" xfId="0" applyFont="1" applyFill="1" applyBorder="1" applyAlignment="1">
      <alignment horizontal="center" vertical="center" wrapText="1"/>
    </xf>
    <xf numFmtId="0" fontId="3" fillId="2" borderId="103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 applyProtection="1">
      <alignment horizontal="center" vertical="top" wrapText="1"/>
      <protection locked="0"/>
    </xf>
    <xf numFmtId="0" fontId="3" fillId="0" borderId="5" xfId="0" applyFont="1" applyFill="1" applyBorder="1" applyAlignment="1" applyProtection="1">
      <alignment horizontal="center" vertical="top" wrapText="1"/>
      <protection locked="0"/>
    </xf>
    <xf numFmtId="0" fontId="3" fillId="0" borderId="6" xfId="0" applyFont="1" applyFill="1" applyBorder="1" applyAlignment="1" applyProtection="1">
      <alignment horizontal="center" vertical="top" wrapText="1"/>
      <protection locked="0"/>
    </xf>
    <xf numFmtId="0" fontId="3" fillId="0" borderId="92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92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0" fillId="13" borderId="20" xfId="0" applyFont="1" applyFill="1" applyBorder="1" applyAlignment="1">
      <alignment horizontal="center" vertical="center"/>
    </xf>
    <xf numFmtId="0" fontId="30" fillId="13" borderId="30" xfId="0" applyFont="1" applyFill="1" applyBorder="1" applyAlignment="1">
      <alignment horizontal="center" vertical="center"/>
    </xf>
    <xf numFmtId="0" fontId="30" fillId="13" borderId="19" xfId="0" applyFont="1" applyFill="1" applyBorder="1" applyAlignment="1">
      <alignment horizontal="center" vertical="center"/>
    </xf>
    <xf numFmtId="0" fontId="30" fillId="18" borderId="9" xfId="0" applyFont="1" applyFill="1" applyBorder="1" applyAlignment="1">
      <alignment horizontal="center" vertical="center"/>
    </xf>
    <xf numFmtId="0" fontId="30" fillId="18" borderId="43" xfId="0" applyFont="1" applyFill="1" applyBorder="1" applyAlignment="1">
      <alignment horizontal="center" vertical="center"/>
    </xf>
    <xf numFmtId="0" fontId="30" fillId="18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 wrapText="1"/>
    </xf>
    <xf numFmtId="0" fontId="33" fillId="18" borderId="12" xfId="0" applyFont="1" applyFill="1" applyBorder="1" applyAlignment="1">
      <alignment horizontal="center" vertical="center" wrapText="1"/>
    </xf>
    <xf numFmtId="0" fontId="33" fillId="18" borderId="14" xfId="0" applyFont="1" applyFill="1" applyBorder="1" applyAlignment="1">
      <alignment horizontal="center" vertical="center" wrapText="1"/>
    </xf>
    <xf numFmtId="0" fontId="33" fillId="18" borderId="9" xfId="0" applyFont="1" applyFill="1" applyBorder="1" applyAlignment="1">
      <alignment horizontal="center" vertical="center" wrapText="1"/>
    </xf>
    <xf numFmtId="0" fontId="33" fillId="18" borderId="11" xfId="0" applyFont="1" applyFill="1" applyBorder="1" applyAlignment="1">
      <alignment horizontal="center" vertical="center" wrapText="1"/>
    </xf>
    <xf numFmtId="0" fontId="33" fillId="18" borderId="13" xfId="0" applyFont="1" applyFill="1" applyBorder="1" applyAlignment="1">
      <alignment horizontal="center" vertical="center" wrapText="1"/>
    </xf>
    <xf numFmtId="0" fontId="13" fillId="16" borderId="42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62"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lightTrellis">
          <bgColor theme="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008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rgb="FF002060"/>
      </font>
      <fill>
        <patternFill>
          <bgColor rgb="FF92D050"/>
        </patternFill>
      </fill>
    </dxf>
    <dxf>
      <font>
        <color theme="0"/>
      </font>
      <fill>
        <patternFill>
          <bgColor rgb="FF0066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660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</dxfs>
  <tableStyles count="0" defaultTableStyle="TableStyleMedium9" defaultPivotStyle="PivotStyleLight16"/>
  <colors>
    <mruColors>
      <color rgb="FF008000"/>
      <color rgb="FF006600"/>
      <color rgb="FFFF6600"/>
      <color rgb="FFFF9900"/>
      <color rgb="FFFF9933"/>
      <color rgb="FF000099"/>
      <color rgb="FFCC00FF"/>
      <color rgb="FF00FF00"/>
      <color rgb="FF3333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346062992125992E-2"/>
          <c:y val="0.2226968503937008"/>
          <c:w val="0.66662335958005636"/>
          <c:h val="0.4736333479148459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00CB-47E1-B54C-F1FA08A7F3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0CB-47E1-B54C-F1FA08A7F3E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00CB-47E1-B54C-F1FA08A7F3E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00CB-47E1-B54C-F1FA08A7F3E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00CB-47E1-B54C-F1FA08A7F3E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00CB-47E1-B54C-F1FA08A7F3E3}"/>
              </c:ext>
            </c:extLst>
          </c:dPt>
          <c:cat>
            <c:strRef>
              <c:f>'Activos informacion'!$B$19:$B$24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'Activos informacion'!$C$19:$C$24</c:f>
              <c:numCache>
                <c:formatCode>General</c:formatCode>
                <c:ptCount val="6"/>
                <c:pt idx="0">
                  <c:v>36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78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CB-47E1-B54C-F1FA08A7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2511360"/>
        <c:axId val="122512896"/>
        <c:axId val="0"/>
      </c:bar3DChart>
      <c:catAx>
        <c:axId val="1225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22512896"/>
        <c:crosses val="autoZero"/>
        <c:auto val="1"/>
        <c:lblAlgn val="ctr"/>
        <c:lblOffset val="100"/>
        <c:noMultiLvlLbl val="0"/>
      </c:catAx>
      <c:valAx>
        <c:axId val="1225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2251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86176727909416"/>
          <c:y val="0.26273731408573697"/>
          <c:w val="0.21713823272091096"/>
          <c:h val="0.50230314960629519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888888888889628E-2"/>
          <c:y val="0.25"/>
          <c:w val="0.64764020122485311"/>
          <c:h val="0.72222222222222221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790-474C-8F01-3FF3D38FA06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790-474C-8F01-3FF3D38FA06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A790-474C-8F01-3FF3D38FA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'Desarrollo y Siniestros'!$D$22:$D$24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'Desarrollo y Siniestros'!$E$22:$E$24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90-474C-8F01-3FF3D38F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1255971128608961"/>
          <c:y val="0.41897674249052202"/>
          <c:w val="0.11902646544182049"/>
          <c:h val="0.25115157480314959"/>
        </c:manualLayout>
      </c:layout>
      <c:overlay val="0"/>
      <c:txPr>
        <a:bodyPr/>
        <a:lstStyle/>
        <a:p>
          <a:pPr>
            <a:defRPr lang="es-CO" sz="10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Activos</a:t>
            </a:r>
            <a:r>
              <a:rPr lang="es-CO" baseline="0"/>
              <a:t> de Información</a:t>
            </a:r>
          </a:p>
          <a:p>
            <a:pPr>
              <a:defRPr lang="es-CO"/>
            </a:pPr>
            <a:r>
              <a:rPr lang="es-CO" baseline="0"/>
              <a:t>Desarrollo &amp; Siniestros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CA2-4983-9B0E-775DEF9FC24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CA2-4983-9B0E-775DEF9FC24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1CA2-4983-9B0E-775DEF9FC24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1CA2-4983-9B0E-775DEF9FC24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1CA2-4983-9B0E-775DEF9FC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'Desarrollo y Siniestros'!$D$7:$D$12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'Desarrollo y Siniestros'!$E$7:$E$12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2-4983-9B0E-775DEF9F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073024"/>
        <c:axId val="139074944"/>
        <c:axId val="138613632"/>
      </c:bar3DChart>
      <c:catAx>
        <c:axId val="139073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</a:t>
                </a:r>
                <a:r>
                  <a:rPr lang="es-CO" baseline="0"/>
                  <a:t> de Información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074944"/>
        <c:crosses val="autoZero"/>
        <c:auto val="1"/>
        <c:lblAlgn val="ctr"/>
        <c:lblOffset val="100"/>
        <c:noMultiLvlLbl val="0"/>
      </c:catAx>
      <c:valAx>
        <c:axId val="13907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Numeros de ACtivos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073024"/>
        <c:crosses val="autoZero"/>
        <c:crossBetween val="between"/>
      </c:valAx>
      <c:serAx>
        <c:axId val="138613632"/>
        <c:scaling>
          <c:orientation val="minMax"/>
        </c:scaling>
        <c:delete val="1"/>
        <c:axPos val="b"/>
        <c:majorTickMark val="none"/>
        <c:minorTickMark val="none"/>
        <c:tickLblPos val="none"/>
        <c:crossAx val="139074944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 Inherentes</a:t>
            </a:r>
          </a:p>
          <a:p>
            <a:pPr>
              <a:defRPr lang="es-CO"/>
            </a:pPr>
            <a:r>
              <a:rPr lang="es-CO"/>
              <a:t>Desarrollo &amp; Siniestros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4C2-44F5-A4A0-71F9A60485C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4C2-44F5-A4A0-71F9A60485C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34C2-44F5-A4A0-71F9A60485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'Desarrollo y Siniestros'!$T$4:$T$6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'Desarrollo y Siniestros'!$U$4:$U$6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C2-44F5-A4A0-71F9A604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125120"/>
        <c:axId val="139127040"/>
        <c:axId val="138615424"/>
      </c:bar3DChart>
      <c:catAx>
        <c:axId val="139125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127040"/>
        <c:crosses val="autoZero"/>
        <c:auto val="1"/>
        <c:lblAlgn val="ctr"/>
        <c:lblOffset val="100"/>
        <c:noMultiLvlLbl val="0"/>
      </c:catAx>
      <c:valAx>
        <c:axId val="1391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125120"/>
        <c:crosses val="autoZero"/>
        <c:crossBetween val="between"/>
      </c:valAx>
      <c:serAx>
        <c:axId val="138615424"/>
        <c:scaling>
          <c:orientation val="minMax"/>
        </c:scaling>
        <c:delete val="1"/>
        <c:axPos val="b"/>
        <c:majorTickMark val="out"/>
        <c:minorTickMark val="none"/>
        <c:tickLblPos val="none"/>
        <c:crossAx val="139127040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 con Controles</a:t>
            </a:r>
          </a:p>
          <a:p>
            <a:pPr>
              <a:defRPr lang="es-CO"/>
            </a:pPr>
            <a:r>
              <a:rPr lang="es-CO"/>
              <a:t>Desarrollo &amp; Siniestros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ECC-4401-B38B-E8FCA2731ED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CC-4401-B38B-E8FCA2731ED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7ECC-4401-B38B-E8FCA2731E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'Desarrollo y Siniestros'!$T$31:$T$33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'Desarrollo y Siniestros'!$U$31:$U$33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CC-4401-B38B-E8FCA273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02240"/>
        <c:axId val="139424896"/>
        <c:axId val="139092416"/>
      </c:bar3DChart>
      <c:catAx>
        <c:axId val="139402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424896"/>
        <c:crosses val="autoZero"/>
        <c:auto val="1"/>
        <c:lblAlgn val="ctr"/>
        <c:lblOffset val="100"/>
        <c:noMultiLvlLbl val="0"/>
      </c:catAx>
      <c:valAx>
        <c:axId val="13942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402240"/>
        <c:crosses val="autoZero"/>
        <c:crossBetween val="between"/>
      </c:valAx>
      <c:serAx>
        <c:axId val="139092416"/>
        <c:scaling>
          <c:orientation val="minMax"/>
        </c:scaling>
        <c:delete val="1"/>
        <c:axPos val="b"/>
        <c:majorTickMark val="out"/>
        <c:minorTickMark val="none"/>
        <c:tickLblPos val="none"/>
        <c:crossAx val="139424896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3333333333336"/>
          <c:y val="0.37118164353167232"/>
          <c:w val="0.78888888888888964"/>
          <c:h val="0.6288183564683328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2FE2-4D71-9E1D-643BA7CCB875}"/>
              </c:ext>
            </c:extLst>
          </c:dPt>
          <c:dPt>
            <c:idx val="1"/>
            <c:bubble3D val="0"/>
            <c:explosion val="7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2FE2-4D71-9E1D-643BA7CCB875}"/>
              </c:ext>
            </c:extLst>
          </c:dPt>
          <c:dPt>
            <c:idx val="2"/>
            <c:bubble3D val="0"/>
            <c:explosion val="23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2FE2-4D71-9E1D-643BA7CCB875}"/>
              </c:ext>
            </c:extLst>
          </c:dPt>
          <c:dPt>
            <c:idx val="3"/>
            <c:bubble3D val="0"/>
            <c:explosion val="42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2FE2-4D71-9E1D-643BA7CCB875}"/>
              </c:ext>
            </c:extLst>
          </c:dPt>
          <c:dPt>
            <c:idx val="4"/>
            <c:bubble3D val="0"/>
            <c:explosion val="24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2FE2-4D71-9E1D-643BA7CCB875}"/>
              </c:ext>
            </c:extLst>
          </c:dPt>
          <c:dPt>
            <c:idx val="5"/>
            <c:bubble3D val="0"/>
            <c:explosion val="1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B-2FE2-4D71-9E1D-643BA7CCB87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E2-4D71-9E1D-643BA7CCB8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E2-4D71-9E1D-643BA7CCB8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E2-4D71-9E1D-643BA7CCB875}"/>
                </c:ext>
              </c:extLst>
            </c:dLbl>
            <c:dLbl>
              <c:idx val="4"/>
              <c:layout>
                <c:manualLayout>
                  <c:x val="0.15727340332458442"/>
                  <c:y val="-5.3745343687708794E-2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E2-4D71-9E1D-643BA7CCB875}"/>
                </c:ext>
              </c:extLst>
            </c:dLbl>
            <c:dLbl>
              <c:idx val="5"/>
              <c:layout>
                <c:manualLayout>
                  <c:x val="-0.28857436570429046"/>
                  <c:y val="6.25032695655311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Otros
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FE2-4D71-9E1D-643BA7CCB8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'Aplicaciones Vida, Generales, A'!$D$7:$D$12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'Aplicaciones Vida, Generales, A'!$E$7:$E$12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E2-4D71-9E1D-643BA7C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1897287839020121"/>
          <c:y val="0.80922194657174762"/>
          <c:w val="0.75324934383202102"/>
          <c:h val="0.18748833479148672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444444444444503E-2"/>
          <c:y val="0.15740740740740963"/>
          <c:w val="0.75597353455818783"/>
          <c:h val="0.842592592592596"/>
        </c:manualLayout>
      </c:layout>
      <c:pie3DChart>
        <c:varyColors val="1"/>
        <c:ser>
          <c:idx val="0"/>
          <c:order val="0"/>
          <c:spPr>
            <a:solidFill>
              <a:srgbClr val="FF0000"/>
            </a:solidFill>
          </c:spPr>
          <c:explosion val="25"/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E085-4674-B00C-F43FF17B449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085-4674-B00C-F43FF17B44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'Aplicaciones Vida, Generales, A'!$D$21:$D$23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'Aplicaciones Vida, Generales, A'!$E$21:$E$23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5-4674-B00C-F43FF17B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500"/>
            </a:pPr>
            <a:r>
              <a:rPr lang="es-CO" sz="1500"/>
              <a:t>Activos de Información</a:t>
            </a:r>
          </a:p>
          <a:p>
            <a:pPr>
              <a:defRPr lang="es-CO" sz="1500"/>
            </a:pPr>
            <a:r>
              <a:rPr lang="es-CO" sz="1500"/>
              <a:t>Aplicaciones</a:t>
            </a:r>
            <a:r>
              <a:rPr lang="es-CO" sz="1500" baseline="0"/>
              <a:t> Vida, Generales &amp; Affinity</a:t>
            </a:r>
            <a:endParaRPr lang="es-CO" sz="1500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89129483814524"/>
          <c:y val="0.26260425780110819"/>
          <c:w val="0.60474890638670631"/>
          <c:h val="0.7091433362496381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120D-4D93-8F0F-DB461596F90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0D-4D93-8F0F-DB461596F90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20D-4D93-8F0F-DB461596F90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120D-4D93-8F0F-DB461596F90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120D-4D93-8F0F-DB461596F907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120D-4D93-8F0F-DB461596F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'Aplicaciones Vida, Generales, A'!$D$7:$D$12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'Aplicaciones Vida, Generales, A'!$E$7:$E$12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D-4D93-8F0F-DB461596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525120"/>
        <c:axId val="139662464"/>
        <c:axId val="139474688"/>
      </c:bar3DChart>
      <c:catAx>
        <c:axId val="139525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 de Información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662464"/>
        <c:crosses val="autoZero"/>
        <c:auto val="1"/>
        <c:lblAlgn val="ctr"/>
        <c:lblOffset val="100"/>
        <c:noMultiLvlLbl val="0"/>
      </c:catAx>
      <c:valAx>
        <c:axId val="139662464"/>
        <c:scaling>
          <c:orientation val="minMax"/>
          <c:max val="11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</a:t>
                </a:r>
                <a:r>
                  <a:rPr lang="es-CO" baseline="0"/>
                  <a:t> de Activos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525120"/>
        <c:crosses val="autoZero"/>
        <c:crossBetween val="between"/>
        <c:majorUnit val="2"/>
        <c:minorUnit val="1"/>
      </c:valAx>
      <c:serAx>
        <c:axId val="139474688"/>
        <c:scaling>
          <c:orientation val="minMax"/>
        </c:scaling>
        <c:delete val="1"/>
        <c:axPos val="b"/>
        <c:majorTickMark val="out"/>
        <c:minorTickMark val="none"/>
        <c:tickLblPos val="none"/>
        <c:crossAx val="139662464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400"/>
            </a:pPr>
            <a:r>
              <a:rPr lang="es-CO" sz="1400"/>
              <a:t>Riesgos Inherentes</a:t>
            </a:r>
          </a:p>
          <a:p>
            <a:pPr>
              <a:defRPr lang="es-CO" sz="1400"/>
            </a:pPr>
            <a:r>
              <a:rPr lang="es-CO" sz="1400"/>
              <a:t>Aplicaciones</a:t>
            </a:r>
            <a:r>
              <a:rPr lang="es-CO" sz="1400" baseline="0"/>
              <a:t> Vida, Generales &amp; Affinity</a:t>
            </a:r>
            <a:endParaRPr lang="es-CO" sz="1400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80796150481185"/>
          <c:y val="0.25130796150481427"/>
          <c:w val="0.50065179352581224"/>
          <c:h val="0.72043963254593479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03E-4066-8EE8-31E352F4B45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03E-4066-8EE8-31E352F4B45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103E-4066-8EE8-31E352F4B4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'Aplicaciones Vida, Generales, A'!$U$12:$U$14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'Aplicaciones Vida, Generales, A'!$V$12:$V$14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3E-4066-8EE8-31E352F4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91904"/>
        <c:axId val="139702272"/>
        <c:axId val="139095552"/>
      </c:bar3DChart>
      <c:catAx>
        <c:axId val="139691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702272"/>
        <c:crosses val="autoZero"/>
        <c:auto val="1"/>
        <c:lblAlgn val="ctr"/>
        <c:lblOffset val="100"/>
        <c:noMultiLvlLbl val="0"/>
      </c:catAx>
      <c:valAx>
        <c:axId val="1397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691904"/>
        <c:crosses val="autoZero"/>
        <c:crossBetween val="between"/>
      </c:valAx>
      <c:serAx>
        <c:axId val="139095552"/>
        <c:scaling>
          <c:orientation val="minMax"/>
        </c:scaling>
        <c:delete val="1"/>
        <c:axPos val="b"/>
        <c:majorTickMark val="out"/>
        <c:minorTickMark val="none"/>
        <c:tickLblPos val="none"/>
        <c:crossAx val="139702272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400"/>
            </a:pPr>
            <a:r>
              <a:rPr lang="es-CO" sz="1400"/>
              <a:t>Riesgos con Controles</a:t>
            </a:r>
          </a:p>
          <a:p>
            <a:pPr>
              <a:defRPr lang="es-CO" sz="1400"/>
            </a:pPr>
            <a:r>
              <a:rPr lang="es-CO" sz="1400"/>
              <a:t>Aplicaciones</a:t>
            </a:r>
            <a:r>
              <a:rPr lang="es-CO" sz="1400" baseline="0"/>
              <a:t> Vida, Generales &amp; Affinity</a:t>
            </a:r>
            <a:endParaRPr lang="es-CO" sz="1400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80796150481185"/>
          <c:y val="0.25130796150481444"/>
          <c:w val="0.50065179352581246"/>
          <c:h val="0.72043963254593502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B2F-4D7E-A9DA-F800B27B471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B2F-4D7E-A9DA-F800B27B471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9B2F-4D7E-A9DA-F800B27B4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'Aplicaciones Vida, Generales, A'!$U$39:$U$41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'Aplicaciones Vida, Generales, A'!$V$39:$V$41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F-4D7E-A9DA-F800B27B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747328"/>
        <c:axId val="139749248"/>
        <c:axId val="139723648"/>
      </c:bar3DChart>
      <c:catAx>
        <c:axId val="139747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9749248"/>
        <c:crosses val="autoZero"/>
        <c:auto val="1"/>
        <c:lblAlgn val="ctr"/>
        <c:lblOffset val="100"/>
        <c:noMultiLvlLbl val="0"/>
      </c:catAx>
      <c:valAx>
        <c:axId val="13974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9747328"/>
        <c:crosses val="autoZero"/>
        <c:crossBetween val="between"/>
      </c:valAx>
      <c:serAx>
        <c:axId val="139723648"/>
        <c:scaling>
          <c:orientation val="minMax"/>
        </c:scaling>
        <c:delete val="1"/>
        <c:axPos val="b"/>
        <c:majorTickMark val="out"/>
        <c:minorTickMark val="none"/>
        <c:tickLblPos val="none"/>
        <c:crossAx val="139749248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34E-2"/>
          <c:y val="0.24332794017186338"/>
          <c:w val="0.94166666666666654"/>
          <c:h val="0.75667205982814134"/>
        </c:manualLayout>
      </c:layout>
      <c:pie3DChart>
        <c:varyColors val="1"/>
        <c:ser>
          <c:idx val="0"/>
          <c:order val="0"/>
          <c:explosion val="7"/>
          <c:dPt>
            <c:idx val="1"/>
            <c:bubble3D val="0"/>
            <c:explosion val="13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A0-40E0-ADFD-040CA0C6237D}"/>
              </c:ext>
            </c:extLst>
          </c:dPt>
          <c:dPt>
            <c:idx val="2"/>
            <c:bubble3D val="0"/>
            <c:explosion val="21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A0-40E0-ADFD-040CA0C6237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43A0-40E0-ADFD-040CA0C6237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43A0-40E0-ADFD-040CA0C6237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9-43A0-40E0-ADFD-040CA0C6237D}"/>
              </c:ext>
            </c:extLst>
          </c:dPt>
          <c:dLbls>
            <c:dLbl>
              <c:idx val="0"/>
              <c:layout>
                <c:manualLayout>
                  <c:x val="-5.3774934383202112E-2"/>
                  <c:y val="0.10535001617948438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A0-40E0-ADFD-040CA0C6237D}"/>
                </c:ext>
              </c:extLst>
            </c:dLbl>
            <c:dLbl>
              <c:idx val="1"/>
              <c:layout>
                <c:manualLayout>
                  <c:x val="-0.20833333333333429"/>
                  <c:y val="-8.96411749901125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A0-40E0-ADFD-040CA0C6237D}"/>
                </c:ext>
              </c:extLst>
            </c:dLbl>
            <c:dLbl>
              <c:idx val="2"/>
              <c:layout>
                <c:manualLayout>
                  <c:x val="0.20610892388451438"/>
                  <c:y val="-0.16735806996728139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A0-40E0-ADFD-040CA0C6237D}"/>
                </c:ext>
              </c:extLst>
            </c:dLbl>
            <c:dLbl>
              <c:idx val="3"/>
              <c:layout>
                <c:manualLayout>
                  <c:x val="0.12423512685914319"/>
                  <c:y val="1.22058030417430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A0-40E0-ADFD-040CA0C6237D}"/>
                </c:ext>
              </c:extLst>
            </c:dLbl>
            <c:dLbl>
              <c:idx val="4"/>
              <c:layout>
                <c:manualLayout>
                  <c:x val="0.14060673665791776"/>
                  <c:y val="7.867472045446379E-2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A0-40E0-ADFD-040CA0C6237D}"/>
                </c:ext>
              </c:extLst>
            </c:dLbl>
            <c:dLbl>
              <c:idx val="5"/>
              <c:layout>
                <c:manualLayout>
                  <c:x val="5.8647637795275577E-2"/>
                  <c:y val="0.112730737424945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A0-40E0-ADFD-040CA0C62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'Control Gestion'!$D$7:$D$12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'Control Gestion'!$E$7:$E$12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A0-40E0-ADFD-040CA0C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Analisis</a:t>
            </a:r>
            <a:r>
              <a:rPr lang="es-CO" baseline="0"/>
              <a:t> General de Riesgos Inherentes</a:t>
            </a:r>
            <a:endParaRPr lang="es-CO"/>
          </a:p>
        </c:rich>
      </c:tx>
      <c:overlay val="0"/>
    </c:title>
    <c:autoTitleDeleted val="0"/>
    <c:view3D>
      <c:rotX val="15"/>
      <c:rotY val="110"/>
      <c:rAngAx val="1"/>
    </c:view3D>
    <c:floor>
      <c:thickness val="0"/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63500"/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63500"/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EBCB-42E1-B613-36C0D73E63C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BCB-42E1-B613-36C0D73E63C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EBCB-42E1-B613-36C0D73E63C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7-EBCB-42E1-B613-36C0D73E63C2}"/>
              </c:ext>
            </c:extLst>
          </c:dPt>
          <c:dPt>
            <c:idx val="4"/>
            <c:invertIfNegative val="0"/>
            <c:bubble3D val="0"/>
            <c:spPr>
              <a:solidFill>
                <a:srgbClr val="CC3300"/>
              </a:solidFill>
            </c:spPr>
            <c:extLst>
              <c:ext xmlns:c16="http://schemas.microsoft.com/office/drawing/2014/chart" uri="{C3380CC4-5D6E-409C-BE32-E72D297353CC}">
                <c16:uniqueId val="{00000009-EBCB-42E1-B613-36C0D73E63C2}"/>
              </c:ext>
            </c:extLst>
          </c:dPt>
          <c:dPt>
            <c:idx val="5"/>
            <c:invertIfNegative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B-EBCB-42E1-B613-36C0D73E63C2}"/>
              </c:ext>
            </c:extLst>
          </c:dPt>
          <c:dPt>
            <c:idx val="6"/>
            <c:invertIfNegative val="0"/>
            <c:bubble3D val="0"/>
            <c:spPr>
              <a:solidFill>
                <a:srgbClr val="333333"/>
              </a:solidFill>
            </c:spPr>
            <c:extLst>
              <c:ext xmlns:c16="http://schemas.microsoft.com/office/drawing/2014/chart" uri="{C3380CC4-5D6E-409C-BE32-E72D297353CC}">
                <c16:uniqueId val="{0000000D-EBCB-42E1-B613-36C0D73E63C2}"/>
              </c:ext>
            </c:extLst>
          </c:dPt>
          <c:dPt>
            <c:idx val="7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F-EBCB-42E1-B613-36C0D73E63C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</c:spPr>
            <c:extLst>
              <c:ext xmlns:c16="http://schemas.microsoft.com/office/drawing/2014/chart" uri="{C3380CC4-5D6E-409C-BE32-E72D297353CC}">
                <c16:uniqueId val="{00000011-EBCB-42E1-B613-36C0D73E63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EBCB-42E1-B613-36C0D73E63C2}"/>
              </c:ext>
            </c:extLst>
          </c:dPt>
          <c:dPt>
            <c:idx val="10"/>
            <c:invertIfNegative val="0"/>
            <c:bubble3D val="0"/>
            <c:spPr>
              <a:solidFill>
                <a:srgbClr val="CC00FF"/>
              </a:solidFill>
            </c:spPr>
            <c:extLst>
              <c:ext xmlns:c16="http://schemas.microsoft.com/office/drawing/2014/chart" uri="{C3380CC4-5D6E-409C-BE32-E72D297353CC}">
                <c16:uniqueId val="{00000015-EBCB-42E1-B613-36C0D73E63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EBCB-42E1-B613-36C0D73E6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'Activos informacion'!$J$27:$J$38</c:f>
              <c:strCache>
                <c:ptCount val="12"/>
                <c:pt idx="0">
                  <c:v>Gerencia IT Inaceptable</c:v>
                </c:pt>
                <c:pt idx="1">
                  <c:v>Gerencia IT Moderado</c:v>
                </c:pt>
                <c:pt idx="2">
                  <c:v>Desarrollo &amp; Siniestros Inaceptable</c:v>
                </c:pt>
                <c:pt idx="3">
                  <c:v>Desarrollo &amp; Siniestros Moderado</c:v>
                </c:pt>
                <c:pt idx="4">
                  <c:v>Aplicaciones,Vida, Generales Inaceptable</c:v>
                </c:pt>
                <c:pt idx="5">
                  <c:v>Aplicaciones,Vida, Generales Moderado</c:v>
                </c:pt>
                <c:pt idx="6">
                  <c:v>Control Gestion Inaceptable</c:v>
                </c:pt>
                <c:pt idx="7">
                  <c:v>Control Gestion Moderado</c:v>
                </c:pt>
                <c:pt idx="8">
                  <c:v>Nuevas Tecnologias &amp; Web Inaceptable </c:v>
                </c:pt>
                <c:pt idx="9">
                  <c:v>Nuevas Tecnologias &amp; Web Moderado</c:v>
                </c:pt>
                <c:pt idx="10">
                  <c:v>Infraestructura Inaceptable </c:v>
                </c:pt>
                <c:pt idx="11">
                  <c:v>Infraestructura Moderado</c:v>
                </c:pt>
              </c:strCache>
            </c:strRef>
          </c:cat>
          <c:val>
            <c:numRef>
              <c:f>'Activos informacion'!$K$27:$K$38</c:f>
              <c:numCache>
                <c:formatCode>General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56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BCB-42E1-B613-36C0D73E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84049280"/>
        <c:axId val="84051456"/>
        <c:axId val="0"/>
      </c:bar3DChart>
      <c:catAx>
        <c:axId val="840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CO" sz="700"/>
            </a:pPr>
            <a:endParaRPr lang="es-CO"/>
          </a:p>
        </c:txPr>
        <c:crossAx val="84051456"/>
        <c:crosses val="autoZero"/>
        <c:auto val="1"/>
        <c:lblAlgn val="ctr"/>
        <c:lblOffset val="100"/>
        <c:noMultiLvlLbl val="0"/>
      </c:catAx>
      <c:valAx>
        <c:axId val="840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840492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85000"/>
      </a:schemeClr>
    </a:solidFill>
    <a:scene3d>
      <a:camera prst="orthographicFront"/>
      <a:lightRig rig="threePt" dir="t"/>
    </a:scene3d>
    <a:sp3d prstMaterial="flat">
      <a:bevelT w="44450"/>
      <a:bevelB w="114300" prst="artDeco"/>
    </a:sp3d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3333333333343E-2"/>
          <c:y val="0.20370370370370369"/>
          <c:w val="0.71152909011373866"/>
          <c:h val="0.79629629629629661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5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96B-4A37-B758-3300B724967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96B-4A37-B758-3300B724967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D96B-4A37-B758-3300B7249670}"/>
              </c:ext>
            </c:extLst>
          </c:dPt>
          <c:dLbls>
            <c:dLbl>
              <c:idx val="0"/>
              <c:layout>
                <c:manualLayout>
                  <c:x val="-0.17669991251093692"/>
                  <c:y val="-9.4090113735783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B-4A37-B758-3300B7249670}"/>
                </c:ext>
              </c:extLst>
            </c:dLbl>
            <c:dLbl>
              <c:idx val="1"/>
              <c:layout>
                <c:manualLayout>
                  <c:x val="0.1700847550306212"/>
                  <c:y val="-0.148370880723242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B-4A37-B758-3300B7249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'Control Gestion'!$D$22:$D$24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'Control Gestion'!$E$22:$E$24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B-4A37-B758-3300B724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Activos</a:t>
            </a:r>
            <a:r>
              <a:rPr lang="es-CO" baseline="0"/>
              <a:t> de Información</a:t>
            </a:r>
          </a:p>
          <a:p>
            <a:pPr>
              <a:defRPr lang="es-CO"/>
            </a:pPr>
            <a:r>
              <a:rPr lang="es-CO" baseline="0"/>
              <a:t>Control de Gestion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80796150481185"/>
          <c:y val="0.27802092446777488"/>
          <c:w val="0.65494335083114663"/>
          <c:h val="0.65741360454943165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E19-4992-BFCE-D5DD3F4CD4C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E19-4992-BFCE-D5DD3F4CD4C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BE19-4992-BFCE-D5DD3F4CD4C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BE19-4992-BFCE-D5DD3F4CD4C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BE19-4992-BFCE-D5DD3F4CD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Gestion'!$D$7:$D$12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'Control Gestion'!$E$7:$E$12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19-4992-BFCE-D5DD3F4C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92800"/>
        <c:axId val="140494720"/>
        <c:axId val="139724992"/>
      </c:bar3DChart>
      <c:catAx>
        <c:axId val="1404928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</a:t>
                </a:r>
                <a:r>
                  <a:rPr lang="es-CO" baseline="0"/>
                  <a:t> de información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0494720"/>
        <c:crosses val="autoZero"/>
        <c:auto val="1"/>
        <c:lblAlgn val="ctr"/>
        <c:lblOffset val="100"/>
        <c:noMultiLvlLbl val="0"/>
      </c:catAx>
      <c:valAx>
        <c:axId val="14049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activos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0492800"/>
        <c:crosses val="autoZero"/>
        <c:crossBetween val="between"/>
      </c:valAx>
      <c:serAx>
        <c:axId val="139724992"/>
        <c:scaling>
          <c:orientation val="minMax"/>
        </c:scaling>
        <c:delete val="1"/>
        <c:axPos val="b"/>
        <c:majorTickMark val="out"/>
        <c:minorTickMark val="none"/>
        <c:tickLblPos val="none"/>
        <c:crossAx val="140494720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 Inherentes </a:t>
            </a:r>
          </a:p>
          <a:p>
            <a:pPr>
              <a:defRPr lang="es-CO"/>
            </a:pPr>
            <a:r>
              <a:rPr lang="es-CO"/>
              <a:t>Control de Gestion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BAE9-41CD-A7A7-8BC66A54F0F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AE9-41CD-A7A7-8BC66A54F0F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BAE9-41CD-A7A7-8BC66A54F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Gestion'!$S$4:$S$6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'Control Gestion'!$T$4:$T$6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9-41CD-A7A7-8BC66A54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28256"/>
        <c:axId val="140534528"/>
        <c:axId val="122252800"/>
      </c:bar3DChart>
      <c:catAx>
        <c:axId val="1405282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</a:t>
                </a:r>
                <a:r>
                  <a:rPr lang="es-CO" baseline="0"/>
                  <a:t>a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0534528"/>
        <c:crosses val="autoZero"/>
        <c:auto val="1"/>
        <c:lblAlgn val="ctr"/>
        <c:lblOffset val="100"/>
        <c:noMultiLvlLbl val="0"/>
      </c:catAx>
      <c:valAx>
        <c:axId val="14053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0528256"/>
        <c:crosses val="autoZero"/>
        <c:crossBetween val="between"/>
      </c:valAx>
      <c:serAx>
        <c:axId val="122252800"/>
        <c:scaling>
          <c:orientation val="minMax"/>
        </c:scaling>
        <c:delete val="1"/>
        <c:axPos val="b"/>
        <c:majorTickMark val="out"/>
        <c:minorTickMark val="none"/>
        <c:tickLblPos val="none"/>
        <c:crossAx val="140534528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 con Controles </a:t>
            </a:r>
          </a:p>
          <a:p>
            <a:pPr>
              <a:defRPr lang="es-CO"/>
            </a:pPr>
            <a:r>
              <a:rPr lang="es-CO"/>
              <a:t>Control de Gestion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6CA-4FC2-ADA4-A654B6F8C34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6CA-4FC2-ADA4-A654B6F8C34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D6CA-4FC2-ADA4-A654B6F8C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Gestion'!$S$31:$S$33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'Control Gestion'!$T$31:$T$33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A-4FC2-ADA4-A654B6F8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72160"/>
        <c:axId val="140574080"/>
        <c:axId val="140506432"/>
      </c:bar3DChart>
      <c:catAx>
        <c:axId val="140572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</a:t>
                </a:r>
                <a:r>
                  <a:rPr lang="es-CO" baseline="0"/>
                  <a:t>a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0574080"/>
        <c:crosses val="autoZero"/>
        <c:auto val="1"/>
        <c:lblAlgn val="ctr"/>
        <c:lblOffset val="100"/>
        <c:noMultiLvlLbl val="0"/>
      </c:catAx>
      <c:valAx>
        <c:axId val="1405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0572160"/>
        <c:crosses val="autoZero"/>
        <c:crossBetween val="between"/>
      </c:valAx>
      <c:serAx>
        <c:axId val="140506432"/>
        <c:scaling>
          <c:orientation val="minMax"/>
        </c:scaling>
        <c:delete val="1"/>
        <c:axPos val="b"/>
        <c:majorTickMark val="out"/>
        <c:minorTickMark val="none"/>
        <c:tickLblPos val="none"/>
        <c:crossAx val="140574080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3333333333336"/>
          <c:y val="0.37118164353167232"/>
          <c:w val="0.78888888888888964"/>
          <c:h val="0.6288183564683328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D6F4-4EFF-87F0-8DBFC9249852}"/>
              </c:ext>
            </c:extLst>
          </c:dPt>
          <c:dPt>
            <c:idx val="1"/>
            <c:bubble3D val="0"/>
            <c:explosion val="7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D6F4-4EFF-87F0-8DBFC9249852}"/>
              </c:ext>
            </c:extLst>
          </c:dPt>
          <c:dPt>
            <c:idx val="2"/>
            <c:bubble3D val="0"/>
            <c:explosion val="23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6F4-4EFF-87F0-8DBFC9249852}"/>
              </c:ext>
            </c:extLst>
          </c:dPt>
          <c:dPt>
            <c:idx val="3"/>
            <c:bubble3D val="0"/>
            <c:explosion val="42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D6F4-4EFF-87F0-8DBFC9249852}"/>
              </c:ext>
            </c:extLst>
          </c:dPt>
          <c:dPt>
            <c:idx val="4"/>
            <c:bubble3D val="0"/>
            <c:explosion val="24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D6F4-4EFF-87F0-8DBFC9249852}"/>
              </c:ext>
            </c:extLst>
          </c:dPt>
          <c:dPt>
            <c:idx val="5"/>
            <c:bubble3D val="0"/>
            <c:explosion val="1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B-D6F4-4EFF-87F0-8DBFC92498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F4-4EFF-87F0-8DBFC924985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F4-4EFF-87F0-8DBFC9249852}"/>
                </c:ext>
              </c:extLst>
            </c:dLbl>
            <c:dLbl>
              <c:idx val="2"/>
              <c:layout>
                <c:manualLayout>
                  <c:x val="2.9936570428696452E-2"/>
                  <c:y val="2.828892963722000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F4-4EFF-87F0-8DBFC9249852}"/>
                </c:ext>
              </c:extLst>
            </c:dLbl>
            <c:dLbl>
              <c:idx val="4"/>
              <c:layout>
                <c:manualLayout>
                  <c:x val="0.16282895888013998"/>
                  <c:y val="-0.14963578182864129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F4-4EFF-87F0-8DBFC9249852}"/>
                </c:ext>
              </c:extLst>
            </c:dLbl>
            <c:dLbl>
              <c:idx val="5"/>
              <c:layout>
                <c:manualLayout>
                  <c:x val="-3.0241032370953869E-2"/>
                  <c:y val="-9.73142055873152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Otros
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6F4-4EFF-87F0-8DBFC9249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'Nuevas Tecnologias y Web'!$D$7:$D$12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'Nuevas Tecnologias y Web'!$E$7:$E$12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F4-4EFF-87F0-8DBFC924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1897287839020121"/>
          <c:y val="0.80922194657174762"/>
          <c:w val="0.75324934383202102"/>
          <c:h val="0.18748833479148672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3333333333336"/>
          <c:y val="0.23611111111111124"/>
          <c:w val="0.66152909011373995"/>
          <c:h val="0.7407407407407407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2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605-4298-A9C9-D8A1185EF4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605-4298-A9C9-D8A1185EF45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4605-4298-A9C9-D8A1185EF45B}"/>
              </c:ext>
            </c:extLst>
          </c:dPt>
          <c:dLbls>
            <c:dLbl>
              <c:idx val="0"/>
              <c:layout>
                <c:manualLayout>
                  <c:x val="-0.16479440069991291"/>
                  <c:y val="5.35331000291630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05-4298-A9C9-D8A1185EF45B}"/>
                </c:ext>
              </c:extLst>
            </c:dLbl>
            <c:dLbl>
              <c:idx val="1"/>
              <c:layout>
                <c:manualLayout>
                  <c:x val="0.17697145669291414"/>
                  <c:y val="-0.178006342957131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05-4298-A9C9-D8A1185EF45B}"/>
                </c:ext>
              </c:extLst>
            </c:dLbl>
            <c:dLbl>
              <c:idx val="2"/>
              <c:layout>
                <c:manualLayout>
                  <c:x val="8.8804243219597567E-2"/>
                  <c:y val="0.115728346456693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05-4298-A9C9-D8A1185EF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'Nuevas Tecnologias y Web'!$D$21:$D$23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'Nuevas Tecnologias y Web'!$E$21:$E$23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05-4298-A9C9-D8A1185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Activo</a:t>
            </a:r>
            <a:r>
              <a:rPr lang="es-CO" baseline="0"/>
              <a:t>s de Información</a:t>
            </a:r>
          </a:p>
          <a:p>
            <a:pPr>
              <a:defRPr lang="es-CO"/>
            </a:pPr>
            <a:r>
              <a:rPr lang="es-CO" baseline="0"/>
              <a:t>Nuevas Tecnologías y WEB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89129483814524"/>
          <c:y val="0.259502405949259"/>
          <c:w val="0.60474890638670631"/>
          <c:h val="0.71224518810148763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725-42EA-B30C-3A13CC78226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2725-42EA-B30C-3A13CC78226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2725-42EA-B30C-3A13CC7822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2725-42EA-B30C-3A13CC78226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2725-42EA-B30C-3A13CC78226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2725-42EA-B30C-3A13CC782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'Nuevas Tecnologias y Web'!$D$7:$D$12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'Nuevas Tecnologias y Web'!$E$7:$E$12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25-42EA-B30C-3A13CC78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875264"/>
        <c:axId val="142889728"/>
        <c:axId val="140437696"/>
      </c:bar3DChart>
      <c:catAx>
        <c:axId val="142875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 de Información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2889728"/>
        <c:crosses val="autoZero"/>
        <c:auto val="1"/>
        <c:lblAlgn val="ctr"/>
        <c:lblOffset val="100"/>
        <c:noMultiLvlLbl val="0"/>
      </c:catAx>
      <c:valAx>
        <c:axId val="142889728"/>
        <c:scaling>
          <c:orientation val="minMax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</a:t>
                </a:r>
                <a:r>
                  <a:rPr lang="es-CO" baseline="0"/>
                  <a:t> de Activos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2875264"/>
        <c:crosses val="autoZero"/>
        <c:crossBetween val="between"/>
        <c:majorUnit val="2"/>
        <c:minorUnit val="1"/>
      </c:valAx>
      <c:serAx>
        <c:axId val="140437696"/>
        <c:scaling>
          <c:orientation val="minMax"/>
        </c:scaling>
        <c:delete val="1"/>
        <c:axPos val="b"/>
        <c:majorTickMark val="out"/>
        <c:minorTickMark val="none"/>
        <c:tickLblPos val="none"/>
        <c:crossAx val="142889728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</a:t>
            </a:r>
            <a:r>
              <a:rPr lang="es-CO" baseline="0"/>
              <a:t> Inherentes</a:t>
            </a:r>
          </a:p>
          <a:p>
            <a:pPr>
              <a:defRPr lang="es-CO"/>
            </a:pPr>
            <a:r>
              <a:rPr lang="es-CO" baseline="0"/>
              <a:t>Nuevas TEcnologías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89129483814524"/>
          <c:y val="0.26876166520851558"/>
          <c:w val="0.48656846019247896"/>
          <c:h val="0.70298592884222533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76E-43F7-AAA4-92685ED56B7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776E-43F7-AAA4-92685ED56B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'Nuevas Tecnologias y Web'!$Q$10:$Q$12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'Nuevas Tecnologias y Web'!$R$10:$R$12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E-43F7-AAA4-92685ED5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926592"/>
        <c:axId val="142928512"/>
        <c:axId val="142868480"/>
      </c:bar3DChart>
      <c:catAx>
        <c:axId val="1429265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2928512"/>
        <c:crosses val="autoZero"/>
        <c:auto val="1"/>
        <c:lblAlgn val="ctr"/>
        <c:lblOffset val="100"/>
        <c:noMultiLvlLbl val="0"/>
      </c:catAx>
      <c:valAx>
        <c:axId val="14292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</a:t>
                </a:r>
                <a:r>
                  <a:rPr lang="es-CO" baseline="0"/>
                  <a:t> Riesgos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2926592"/>
        <c:crosses val="autoZero"/>
        <c:crossBetween val="between"/>
      </c:valAx>
      <c:serAx>
        <c:axId val="142868480"/>
        <c:scaling>
          <c:orientation val="minMax"/>
        </c:scaling>
        <c:delete val="1"/>
        <c:axPos val="b"/>
        <c:majorTickMark val="out"/>
        <c:minorTickMark val="none"/>
        <c:tickLblPos val="none"/>
        <c:crossAx val="142928512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</a:t>
            </a:r>
            <a:r>
              <a:rPr lang="es-CO" baseline="0"/>
              <a:t> con Controles</a:t>
            </a:r>
          </a:p>
          <a:p>
            <a:pPr>
              <a:defRPr lang="es-CO"/>
            </a:pPr>
            <a:r>
              <a:rPr lang="es-CO" baseline="0"/>
              <a:t>Nuevas Tecnologías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89129483814524"/>
          <c:y val="0.26876166520851558"/>
          <c:w val="0.48656846019247918"/>
          <c:h val="0.7029859288422251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56B-49A3-A5ED-92B7F3493B9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856B-49A3-A5ED-92B7F3493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'Nuevas Tecnologias y Web'!$Q$37:$Q$39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'Nuevas Tecnologias y Web'!$R$37:$R$39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B-49A3-A5ED-92B7F349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957184"/>
        <c:axId val="142988032"/>
        <c:axId val="142870272"/>
      </c:bar3DChart>
      <c:catAx>
        <c:axId val="142957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2988032"/>
        <c:crosses val="autoZero"/>
        <c:auto val="1"/>
        <c:lblAlgn val="ctr"/>
        <c:lblOffset val="100"/>
        <c:noMultiLvlLbl val="0"/>
      </c:catAx>
      <c:valAx>
        <c:axId val="1429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</a:t>
                </a:r>
                <a:r>
                  <a:rPr lang="es-CO" baseline="0"/>
                  <a:t> Riesgos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2957184"/>
        <c:crosses val="autoZero"/>
        <c:crossBetween val="between"/>
      </c:valAx>
      <c:serAx>
        <c:axId val="142870272"/>
        <c:scaling>
          <c:orientation val="minMax"/>
        </c:scaling>
        <c:delete val="1"/>
        <c:axPos val="b"/>
        <c:majorTickMark val="out"/>
        <c:minorTickMark val="none"/>
        <c:tickLblPos val="none"/>
        <c:crossAx val="142988032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3333333333336"/>
          <c:y val="0.37118164353167232"/>
          <c:w val="0.78888888888888964"/>
          <c:h val="0.6288183564683328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8"/>
            <c:extLst>
              <c:ext xmlns:c16="http://schemas.microsoft.com/office/drawing/2014/chart" uri="{C3380CC4-5D6E-409C-BE32-E72D297353CC}">
                <c16:uniqueId val="{00000000-921E-4862-BCF8-1CD93D594C63}"/>
              </c:ext>
            </c:extLst>
          </c:dPt>
          <c:dPt>
            <c:idx val="1"/>
            <c:bubble3D val="0"/>
            <c:explosion val="77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21E-4862-BCF8-1CD93D594C63}"/>
              </c:ext>
            </c:extLst>
          </c:dPt>
          <c:dPt>
            <c:idx val="2"/>
            <c:bubble3D val="0"/>
            <c:explosion val="23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921E-4862-BCF8-1CD93D594C63}"/>
              </c:ext>
            </c:extLst>
          </c:dPt>
          <c:dPt>
            <c:idx val="3"/>
            <c:bubble3D val="0"/>
            <c:explosion val="42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6-921E-4862-BCF8-1CD93D594C63}"/>
              </c:ext>
            </c:extLst>
          </c:dPt>
          <c:dPt>
            <c:idx val="4"/>
            <c:bubble3D val="0"/>
            <c:explosion val="24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921E-4862-BCF8-1CD93D594C63}"/>
              </c:ext>
            </c:extLst>
          </c:dPt>
          <c:dPt>
            <c:idx val="5"/>
            <c:bubble3D val="0"/>
            <c:explosion val="1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A-921E-4862-BCF8-1CD93D594C63}"/>
              </c:ext>
            </c:extLst>
          </c:dPt>
          <c:dLbls>
            <c:dLbl>
              <c:idx val="0"/>
              <c:layout>
                <c:manualLayout>
                  <c:x val="-0.13710837707786541"/>
                  <c:y val="5.0555690847922823E-2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1E-4862-BCF8-1CD93D594C63}"/>
                </c:ext>
              </c:extLst>
            </c:dLbl>
            <c:dLbl>
              <c:idx val="1"/>
              <c:layout>
                <c:manualLayout>
                  <c:x val="3.9151356080490002E-3"/>
                  <c:y val="-0.20379642613166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E-4862-BCF8-1CD93D594C63}"/>
                </c:ext>
              </c:extLst>
            </c:dLbl>
            <c:dLbl>
              <c:idx val="2"/>
              <c:layout>
                <c:manualLayout>
                  <c:x val="-8.2779965004374345E-2"/>
                  <c:y val="-0.11712963714587223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1E-4862-BCF8-1CD93D594C63}"/>
                </c:ext>
              </c:extLst>
            </c:dLbl>
            <c:dLbl>
              <c:idx val="4"/>
              <c:layout>
                <c:manualLayout>
                  <c:x val="0.15727340332458442"/>
                  <c:y val="-5.3745343687708794E-2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1E-4862-BCF8-1CD93D594C63}"/>
                </c:ext>
              </c:extLst>
            </c:dLbl>
            <c:dLbl>
              <c:idx val="5"/>
              <c:layout>
                <c:manualLayout>
                  <c:x val="-0.28857436570429046"/>
                  <c:y val="6.2503269565531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1E-4862-BCF8-1CD93D594C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Infraestructura!$D$7:$D$12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Infraestructura!$E$7:$E$12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1E-4862-BCF8-1CD93D59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3008398950131314"/>
          <c:y val="0.1973497127292079"/>
          <c:w val="0.75324934383202102"/>
          <c:h val="0.18748833479148672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1111111111112"/>
          <c:y val="0.42129629629629628"/>
          <c:w val="0.68888888888889199"/>
          <c:h val="0.55092592592592549"/>
        </c:manualLayout>
      </c:layout>
      <c:pie3DChart>
        <c:varyColors val="1"/>
        <c:ser>
          <c:idx val="0"/>
          <c:order val="0"/>
          <c:explosion val="38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7BB-4613-A0C9-AFC232DDD71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B7BB-4613-A0C9-AFC232DDD716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7BB-4613-A0C9-AFC232DDD71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B7BB-4613-A0C9-AFC232DDD716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B7BB-4613-A0C9-AFC232DDD716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B7BB-4613-A0C9-AFC232DDD71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BB-4613-A0C9-AFC232DDD7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B-4613-A0C9-AFC232DDD716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BB-4613-A0C9-AFC232DDD716}"/>
                </c:ext>
              </c:extLst>
            </c:dLbl>
            <c:dLbl>
              <c:idx val="4"/>
              <c:layout>
                <c:manualLayout>
                  <c:x val="-0.2108764216972879"/>
                  <c:y val="2.872922134733140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Otros
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7BB-4613-A0C9-AFC232DDD7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BB-4613-A0C9-AFC232DDD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Gerencia!$D$7:$D$12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Gerencia!$E$7:$E$12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BB-4613-A0C9-AFC232DD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2452843394575679"/>
          <c:y val="0.14236694371536987"/>
          <c:w val="0.75324934383202102"/>
          <c:h val="0.18748833479148672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77777777777779E-2"/>
          <c:y val="0.18518518518518606"/>
          <c:w val="0.66705686789151364"/>
          <c:h val="0.81481481481481777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39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C63-4554-BB4E-381407D8D5E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C63-4554-BB4E-381407D8D5E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4C63-4554-BB4E-381407D8D5E0}"/>
              </c:ext>
            </c:extLst>
          </c:dPt>
          <c:dLbls>
            <c:dLbl>
              <c:idx val="0"/>
              <c:layout>
                <c:manualLayout>
                  <c:x val="-0.17989129483814609"/>
                  <c:y val="3.9124744823563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63-4554-BB4E-381407D8D5E0}"/>
                </c:ext>
              </c:extLst>
            </c:dLbl>
            <c:dLbl>
              <c:idx val="2"/>
              <c:layout>
                <c:manualLayout>
                  <c:x val="7.4442475940507916E-2"/>
                  <c:y val="0.114099227179935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63-4554-BB4E-381407D8D5E0}"/>
                </c:ext>
              </c:extLst>
            </c:dLbl>
            <c:dLbl>
              <c:idx val="3"/>
              <c:layout>
                <c:manualLayout>
                  <c:x val="8.4038604549431323E-2"/>
                  <c:y val="1.4711650627004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63-4554-BB4E-381407D8D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Infraestructura!$D$22:$D$25</c:f>
              <c:strCache>
                <c:ptCount val="4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  <c:pt idx="3">
                  <c:v>Sin Clasificar</c:v>
                </c:pt>
              </c:strCache>
            </c:strRef>
          </c:cat>
          <c:val>
            <c:numRef>
              <c:f>Infraestructura!$E$22:$E$25</c:f>
              <c:numCache>
                <c:formatCode>General</c:formatCode>
                <c:ptCount val="4"/>
                <c:pt idx="0">
                  <c:v>53</c:v>
                </c:pt>
                <c:pt idx="1">
                  <c:v>41</c:v>
                </c:pt>
                <c:pt idx="2">
                  <c:v>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63-4554-BB4E-381407D8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400"/>
            </a:pPr>
            <a:r>
              <a:rPr lang="es-CO" sz="1400"/>
              <a:t>Activos de información</a:t>
            </a:r>
          </a:p>
          <a:p>
            <a:pPr>
              <a:defRPr lang="es-CO" sz="1400"/>
            </a:pPr>
            <a:r>
              <a:rPr lang="es-CO" sz="1400"/>
              <a:t>Infraestructura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89129483814524"/>
          <c:y val="8.0011665208515603E-2"/>
          <c:w val="0.60474890638670631"/>
          <c:h val="0.89173592884222486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D92E-443A-813B-AE2E498E7D4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92E-443A-813B-AE2E498E7D4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92E-443A-813B-AE2E498E7D4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D92E-443A-813B-AE2E498E7D4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D92E-443A-813B-AE2E498E7D4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D92E-443A-813B-AE2E498E7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Infraestructura!$D$7:$D$12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Infraestructura!$E$7:$E$12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2E-443A-813B-AE2E498E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57696"/>
        <c:axId val="143759616"/>
        <c:axId val="142977664"/>
      </c:bar3DChart>
      <c:catAx>
        <c:axId val="143757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</a:t>
                </a:r>
                <a:r>
                  <a:rPr lang="es-CO" baseline="0"/>
                  <a:t> de nformación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3759616"/>
        <c:crosses val="autoZero"/>
        <c:auto val="1"/>
        <c:lblAlgn val="ctr"/>
        <c:lblOffset val="100"/>
        <c:noMultiLvlLbl val="0"/>
      </c:catAx>
      <c:valAx>
        <c:axId val="14375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 Activos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3757696"/>
        <c:crosses val="autoZero"/>
        <c:crossBetween val="between"/>
        <c:majorUnit val="10"/>
      </c:valAx>
      <c:serAx>
        <c:axId val="142977664"/>
        <c:scaling>
          <c:orientation val="minMax"/>
        </c:scaling>
        <c:delete val="1"/>
        <c:axPos val="b"/>
        <c:majorTickMark val="out"/>
        <c:minorTickMark val="none"/>
        <c:tickLblPos val="none"/>
        <c:crossAx val="143759616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400"/>
            </a:pPr>
            <a:r>
              <a:rPr lang="es-CO" sz="1400"/>
              <a:t>Riesgos Inherentes Infraestructura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922462817147871"/>
          <c:y val="2.9085739282589691E-2"/>
          <c:w val="0.48656846019247896"/>
          <c:h val="0.942661854768157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9F0-4C0D-8BE6-46D6DFF0C58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9F0-4C0D-8BE6-46D6DFF0C58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89F0-4C0D-8BE6-46D6DFF0C5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Infraestructura!$R$11:$R$13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Infraestructura!$S$11:$S$13</c:f>
              <c:numCache>
                <c:formatCode>General</c:formatCode>
                <c:ptCount val="3"/>
                <c:pt idx="0">
                  <c:v>56</c:v>
                </c:pt>
                <c:pt idx="1">
                  <c:v>63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0-4C0D-8BE6-46D6DFF0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84960"/>
        <c:axId val="143529088"/>
        <c:axId val="143667648"/>
      </c:bar3DChart>
      <c:catAx>
        <c:axId val="1437849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3529088"/>
        <c:crosses val="autoZero"/>
        <c:auto val="1"/>
        <c:lblAlgn val="ctr"/>
        <c:lblOffset val="100"/>
        <c:noMultiLvlLbl val="0"/>
      </c:catAx>
      <c:valAx>
        <c:axId val="1435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3784960"/>
        <c:crosses val="autoZero"/>
        <c:crossBetween val="between"/>
        <c:majorUnit val="10"/>
      </c:valAx>
      <c:serAx>
        <c:axId val="143667648"/>
        <c:scaling>
          <c:orientation val="minMax"/>
        </c:scaling>
        <c:delete val="1"/>
        <c:axPos val="b"/>
        <c:majorTickMark val="out"/>
        <c:minorTickMark val="none"/>
        <c:tickLblPos val="none"/>
        <c:crossAx val="143529088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3175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lang="es-CO" sz="1400"/>
            </a:pPr>
            <a:r>
              <a:rPr lang="es-CO" sz="1400"/>
              <a:t>Riesgos Inherentes Infraestructura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922462817147871"/>
          <c:y val="2.9085739282589691E-2"/>
          <c:w val="0.48656846019247918"/>
          <c:h val="0.94266185476815723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A84-41D4-BF70-0AFE397A66A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A84-41D4-BF70-0AFE397A66A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DA84-41D4-BF70-0AFE397A6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Infraestructura!$R$39:$R$41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Infraestructura!$S$39:$S$41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84-41D4-BF70-0AFE397A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574912"/>
        <c:axId val="143581184"/>
        <c:axId val="143669440"/>
      </c:bar3DChart>
      <c:catAx>
        <c:axId val="1435749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43581184"/>
        <c:crosses val="autoZero"/>
        <c:auto val="1"/>
        <c:lblAlgn val="ctr"/>
        <c:lblOffset val="100"/>
        <c:noMultiLvlLbl val="0"/>
      </c:catAx>
      <c:valAx>
        <c:axId val="14358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Cantidad de Riesgos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43574912"/>
        <c:crosses val="autoZero"/>
        <c:crossBetween val="between"/>
        <c:majorUnit val="20"/>
      </c:valAx>
      <c:serAx>
        <c:axId val="143669440"/>
        <c:scaling>
          <c:orientation val="minMax"/>
        </c:scaling>
        <c:delete val="1"/>
        <c:axPos val="b"/>
        <c:majorTickMark val="out"/>
        <c:minorTickMark val="none"/>
        <c:tickLblPos val="none"/>
        <c:crossAx val="143581184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3175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555555555555455E-2"/>
          <c:y val="0.22685185185185186"/>
          <c:w val="0.64764020122485311"/>
          <c:h val="0.72222222222222221"/>
        </c:manualLayout>
      </c:layout>
      <c:pie3DChart>
        <c:varyColors val="1"/>
        <c:ser>
          <c:idx val="0"/>
          <c:order val="0"/>
          <c:explosion val="15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2E1-4F47-B31B-B9903D99C2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2E1-4F47-B31B-B9903D99C2A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A2E1-4F47-B31B-B9903D99C2A8}"/>
              </c:ext>
            </c:extLst>
          </c:dPt>
          <c:dLbls>
            <c:dLbl>
              <c:idx val="0"/>
              <c:layout>
                <c:manualLayout>
                  <c:x val="-5.4231299212598533E-2"/>
                  <c:y val="0.11382072032662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E1-4F47-B31B-B9903D99C2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Gerencia!$D$22:$D$24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Gerencia!$E$22:$E$24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E1-4F47-B31B-B9903D99C2A8}"/>
            </c:ext>
          </c:extLst>
        </c:ser>
        <c:ser>
          <c:idx val="1"/>
          <c:order val="1"/>
          <c:explosion val="25"/>
          <c:cat>
            <c:strRef>
              <c:f>Gerencia!$D$22:$D$24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Gerencia!$E$22:$E$24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E1-4F47-B31B-B9903D99C2A8}"/>
            </c:ext>
          </c:extLst>
        </c:ser>
        <c:ser>
          <c:idx val="2"/>
          <c:order val="2"/>
          <c:explosion val="25"/>
          <c:cat>
            <c:strRef>
              <c:f>Gerencia!$D$22:$D$24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Gerencia!$E$22:$E$24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E1-4F47-B31B-B9903D99C2A8}"/>
            </c:ext>
          </c:extLst>
        </c:ser>
        <c:ser>
          <c:idx val="3"/>
          <c:order val="3"/>
          <c:explosion val="25"/>
          <c:extLst>
            <c:ext xmlns:c16="http://schemas.microsoft.com/office/drawing/2014/chart" uri="{C3380CC4-5D6E-409C-BE32-E72D297353CC}">
              <c16:uniqueId val="{00000009-A2E1-4F47-B31B-B9903D99C2A8}"/>
            </c:ext>
          </c:extLst>
        </c:ser>
        <c:ser>
          <c:idx val="4"/>
          <c:order val="4"/>
          <c:explosion val="25"/>
          <c:extLst>
            <c:ext xmlns:c16="http://schemas.microsoft.com/office/drawing/2014/chart" uri="{C3380CC4-5D6E-409C-BE32-E72D297353CC}">
              <c16:uniqueId val="{0000000A-A2E1-4F47-B31B-B9903D99C2A8}"/>
            </c:ext>
          </c:extLst>
        </c:ser>
        <c:ser>
          <c:idx val="5"/>
          <c:order val="5"/>
          <c:explosion val="25"/>
          <c:extLst>
            <c:ext xmlns:c16="http://schemas.microsoft.com/office/drawing/2014/chart" uri="{C3380CC4-5D6E-409C-BE32-E72D297353CC}">
              <c16:uniqueId val="{0000000B-A2E1-4F47-B31B-B9903D99C2A8}"/>
            </c:ext>
          </c:extLst>
        </c:ser>
        <c:ser>
          <c:idx val="6"/>
          <c:order val="6"/>
          <c:explosion val="25"/>
          <c:extLst>
            <c:ext xmlns:c16="http://schemas.microsoft.com/office/drawing/2014/chart" uri="{C3380CC4-5D6E-409C-BE32-E72D297353CC}">
              <c16:uniqueId val="{0000000C-A2E1-4F47-B31B-B9903D99C2A8}"/>
            </c:ext>
          </c:extLst>
        </c:ser>
        <c:ser>
          <c:idx val="7"/>
          <c:order val="7"/>
          <c:explosion val="25"/>
          <c:extLst>
            <c:ext xmlns:c16="http://schemas.microsoft.com/office/drawing/2014/chart" uri="{C3380CC4-5D6E-409C-BE32-E72D297353CC}">
              <c16:uniqueId val="{0000000D-A2E1-4F47-B31B-B9903D99C2A8}"/>
            </c:ext>
          </c:extLst>
        </c:ser>
        <c:ser>
          <c:idx val="8"/>
          <c:order val="8"/>
          <c:explosion val="25"/>
          <c:extLst>
            <c:ext xmlns:c16="http://schemas.microsoft.com/office/drawing/2014/chart" uri="{C3380CC4-5D6E-409C-BE32-E72D297353CC}">
              <c16:uniqueId val="{0000000E-A2E1-4F47-B31B-B9903D99C2A8}"/>
            </c:ext>
          </c:extLst>
        </c:ser>
        <c:ser>
          <c:idx val="9"/>
          <c:order val="9"/>
          <c:explosion val="25"/>
          <c:extLst>
            <c:ext xmlns:c16="http://schemas.microsoft.com/office/drawing/2014/chart" uri="{C3380CC4-5D6E-409C-BE32-E72D297353CC}">
              <c16:uniqueId val="{0000000F-A2E1-4F47-B31B-B9903D99C2A8}"/>
            </c:ext>
          </c:extLst>
        </c:ser>
        <c:ser>
          <c:idx val="10"/>
          <c:order val="10"/>
          <c:explosion val="25"/>
          <c:extLst>
            <c:ext xmlns:c16="http://schemas.microsoft.com/office/drawing/2014/chart" uri="{C3380CC4-5D6E-409C-BE32-E72D297353CC}">
              <c16:uniqueId val="{00000010-A2E1-4F47-B31B-B9903D99C2A8}"/>
            </c:ext>
          </c:extLst>
        </c:ser>
        <c:ser>
          <c:idx val="11"/>
          <c:order val="11"/>
          <c:explosion val="25"/>
          <c:extLst>
            <c:ext xmlns:c16="http://schemas.microsoft.com/office/drawing/2014/chart" uri="{C3380CC4-5D6E-409C-BE32-E72D297353CC}">
              <c16:uniqueId val="{00000011-A2E1-4F47-B31B-B9903D99C2A8}"/>
            </c:ext>
          </c:extLst>
        </c:ser>
        <c:ser>
          <c:idx val="12"/>
          <c:order val="12"/>
          <c:explosion val="25"/>
          <c:extLst>
            <c:ext xmlns:c16="http://schemas.microsoft.com/office/drawing/2014/chart" uri="{C3380CC4-5D6E-409C-BE32-E72D297353CC}">
              <c16:uniqueId val="{00000012-A2E1-4F47-B31B-B9903D99C2A8}"/>
            </c:ext>
          </c:extLst>
        </c:ser>
        <c:ser>
          <c:idx val="13"/>
          <c:order val="13"/>
          <c:explosion val="25"/>
          <c:extLst>
            <c:ext xmlns:c16="http://schemas.microsoft.com/office/drawing/2014/chart" uri="{C3380CC4-5D6E-409C-BE32-E72D297353CC}">
              <c16:uniqueId val="{00000013-A2E1-4F47-B31B-B9903D99C2A8}"/>
            </c:ext>
          </c:extLst>
        </c:ser>
        <c:ser>
          <c:idx val="14"/>
          <c:order val="14"/>
          <c:explosion val="25"/>
          <c:extLst>
            <c:ext xmlns:c16="http://schemas.microsoft.com/office/drawing/2014/chart" uri="{C3380CC4-5D6E-409C-BE32-E72D297353CC}">
              <c16:uniqueId val="{00000014-A2E1-4F47-B31B-B9903D99C2A8}"/>
            </c:ext>
          </c:extLst>
        </c:ser>
        <c:ser>
          <c:idx val="15"/>
          <c:order val="15"/>
          <c:explosion val="25"/>
          <c:extLst>
            <c:ext xmlns:c16="http://schemas.microsoft.com/office/drawing/2014/chart" uri="{C3380CC4-5D6E-409C-BE32-E72D297353CC}">
              <c16:uniqueId val="{00000015-A2E1-4F47-B31B-B9903D99C2A8}"/>
            </c:ext>
          </c:extLst>
        </c:ser>
        <c:ser>
          <c:idx val="16"/>
          <c:order val="16"/>
          <c:explosion val="25"/>
          <c:extLst>
            <c:ext xmlns:c16="http://schemas.microsoft.com/office/drawing/2014/chart" uri="{C3380CC4-5D6E-409C-BE32-E72D297353CC}">
              <c16:uniqueId val="{00000016-A2E1-4F47-B31B-B9903D99C2A8}"/>
            </c:ext>
          </c:extLst>
        </c:ser>
        <c:ser>
          <c:idx val="17"/>
          <c:order val="17"/>
          <c:explosion val="25"/>
          <c:extLst>
            <c:ext xmlns:c16="http://schemas.microsoft.com/office/drawing/2014/chart" uri="{C3380CC4-5D6E-409C-BE32-E72D297353CC}">
              <c16:uniqueId val="{00000017-A2E1-4F47-B31B-B9903D99C2A8}"/>
            </c:ext>
          </c:extLst>
        </c:ser>
        <c:ser>
          <c:idx val="18"/>
          <c:order val="18"/>
          <c:explosion val="25"/>
          <c:extLst>
            <c:ext xmlns:c16="http://schemas.microsoft.com/office/drawing/2014/chart" uri="{C3380CC4-5D6E-409C-BE32-E72D297353CC}">
              <c16:uniqueId val="{00000018-A2E1-4F47-B31B-B9903D99C2A8}"/>
            </c:ext>
          </c:extLst>
        </c:ser>
        <c:ser>
          <c:idx val="19"/>
          <c:order val="19"/>
          <c:explosion val="25"/>
          <c:extLst>
            <c:ext xmlns:c16="http://schemas.microsoft.com/office/drawing/2014/chart" uri="{C3380CC4-5D6E-409C-BE32-E72D297353CC}">
              <c16:uniqueId val="{00000019-A2E1-4F47-B31B-B9903D99C2A8}"/>
            </c:ext>
          </c:extLst>
        </c:ser>
        <c:ser>
          <c:idx val="20"/>
          <c:order val="20"/>
          <c:explosion val="25"/>
          <c:extLst>
            <c:ext xmlns:c16="http://schemas.microsoft.com/office/drawing/2014/chart" uri="{C3380CC4-5D6E-409C-BE32-E72D297353CC}">
              <c16:uniqueId val="{0000001A-A2E1-4F47-B31B-B9903D99C2A8}"/>
            </c:ext>
          </c:extLst>
        </c:ser>
        <c:ser>
          <c:idx val="21"/>
          <c:order val="21"/>
          <c:explosion val="25"/>
          <c:extLst>
            <c:ext xmlns:c16="http://schemas.microsoft.com/office/drawing/2014/chart" uri="{C3380CC4-5D6E-409C-BE32-E72D297353CC}">
              <c16:uniqueId val="{0000001B-A2E1-4F47-B31B-B9903D99C2A8}"/>
            </c:ext>
          </c:extLst>
        </c:ser>
        <c:ser>
          <c:idx val="22"/>
          <c:order val="22"/>
          <c:explosion val="25"/>
          <c:extLst>
            <c:ext xmlns:c16="http://schemas.microsoft.com/office/drawing/2014/chart" uri="{C3380CC4-5D6E-409C-BE32-E72D297353CC}">
              <c16:uniqueId val="{0000001C-A2E1-4F47-B31B-B9903D99C2A8}"/>
            </c:ext>
          </c:extLst>
        </c:ser>
        <c:ser>
          <c:idx val="23"/>
          <c:order val="23"/>
          <c:explosion val="25"/>
          <c:extLst>
            <c:ext xmlns:c16="http://schemas.microsoft.com/office/drawing/2014/chart" uri="{C3380CC4-5D6E-409C-BE32-E72D297353CC}">
              <c16:uniqueId val="{0000001D-A2E1-4F47-B31B-B9903D99C2A8}"/>
            </c:ext>
          </c:extLst>
        </c:ser>
        <c:ser>
          <c:idx val="24"/>
          <c:order val="24"/>
          <c:explosion val="25"/>
          <c:extLst>
            <c:ext xmlns:c16="http://schemas.microsoft.com/office/drawing/2014/chart" uri="{C3380CC4-5D6E-409C-BE32-E72D297353CC}">
              <c16:uniqueId val="{0000001E-A2E1-4F47-B31B-B9903D99C2A8}"/>
            </c:ext>
          </c:extLst>
        </c:ser>
        <c:ser>
          <c:idx val="25"/>
          <c:order val="25"/>
          <c:explosion val="25"/>
          <c:extLst>
            <c:ext xmlns:c16="http://schemas.microsoft.com/office/drawing/2014/chart" uri="{C3380CC4-5D6E-409C-BE32-E72D297353CC}">
              <c16:uniqueId val="{0000001F-A2E1-4F47-B31B-B9903D99C2A8}"/>
            </c:ext>
          </c:extLst>
        </c:ser>
        <c:ser>
          <c:idx val="26"/>
          <c:order val="26"/>
          <c:explosion val="25"/>
          <c:extLst>
            <c:ext xmlns:c16="http://schemas.microsoft.com/office/drawing/2014/chart" uri="{C3380CC4-5D6E-409C-BE32-E72D297353CC}">
              <c16:uniqueId val="{00000020-A2E1-4F47-B31B-B9903D99C2A8}"/>
            </c:ext>
          </c:extLst>
        </c:ser>
        <c:ser>
          <c:idx val="27"/>
          <c:order val="27"/>
          <c:explosion val="25"/>
          <c:extLst>
            <c:ext xmlns:c16="http://schemas.microsoft.com/office/drawing/2014/chart" uri="{C3380CC4-5D6E-409C-BE32-E72D297353CC}">
              <c16:uniqueId val="{00000021-A2E1-4F47-B31B-B9903D99C2A8}"/>
            </c:ext>
          </c:extLst>
        </c:ser>
        <c:ser>
          <c:idx val="28"/>
          <c:order val="28"/>
          <c:explosion val="25"/>
          <c:extLst>
            <c:ext xmlns:c16="http://schemas.microsoft.com/office/drawing/2014/chart" uri="{C3380CC4-5D6E-409C-BE32-E72D297353CC}">
              <c16:uniqueId val="{00000022-A2E1-4F47-B31B-B9903D99C2A8}"/>
            </c:ext>
          </c:extLst>
        </c:ser>
        <c:ser>
          <c:idx val="29"/>
          <c:order val="29"/>
          <c:explosion val="25"/>
          <c:extLst>
            <c:ext xmlns:c16="http://schemas.microsoft.com/office/drawing/2014/chart" uri="{C3380CC4-5D6E-409C-BE32-E72D297353CC}">
              <c16:uniqueId val="{00000023-A2E1-4F47-B31B-B9903D99C2A8}"/>
            </c:ext>
          </c:extLst>
        </c:ser>
        <c:ser>
          <c:idx val="30"/>
          <c:order val="30"/>
          <c:explosion val="25"/>
          <c:extLst>
            <c:ext xmlns:c16="http://schemas.microsoft.com/office/drawing/2014/chart" uri="{C3380CC4-5D6E-409C-BE32-E72D297353CC}">
              <c16:uniqueId val="{00000024-A2E1-4F47-B31B-B9903D99C2A8}"/>
            </c:ext>
          </c:extLst>
        </c:ser>
        <c:ser>
          <c:idx val="31"/>
          <c:order val="31"/>
          <c:explosion val="25"/>
          <c:extLst>
            <c:ext xmlns:c16="http://schemas.microsoft.com/office/drawing/2014/chart" uri="{C3380CC4-5D6E-409C-BE32-E72D297353CC}">
              <c16:uniqueId val="{00000025-A2E1-4F47-B31B-B9903D99C2A8}"/>
            </c:ext>
          </c:extLst>
        </c:ser>
        <c:ser>
          <c:idx val="32"/>
          <c:order val="32"/>
          <c:explosion val="25"/>
          <c:extLst>
            <c:ext xmlns:c16="http://schemas.microsoft.com/office/drawing/2014/chart" uri="{C3380CC4-5D6E-409C-BE32-E72D297353CC}">
              <c16:uniqueId val="{00000026-A2E1-4F47-B31B-B9903D99C2A8}"/>
            </c:ext>
          </c:extLst>
        </c:ser>
        <c:ser>
          <c:idx val="33"/>
          <c:order val="33"/>
          <c:explosion val="25"/>
          <c:extLst>
            <c:ext xmlns:c16="http://schemas.microsoft.com/office/drawing/2014/chart" uri="{C3380CC4-5D6E-409C-BE32-E72D297353CC}">
              <c16:uniqueId val="{00000027-A2E1-4F47-B31B-B9903D99C2A8}"/>
            </c:ext>
          </c:extLst>
        </c:ser>
        <c:ser>
          <c:idx val="34"/>
          <c:order val="34"/>
          <c:explosion val="25"/>
          <c:extLst>
            <c:ext xmlns:c16="http://schemas.microsoft.com/office/drawing/2014/chart" uri="{C3380CC4-5D6E-409C-BE32-E72D297353CC}">
              <c16:uniqueId val="{00000028-A2E1-4F47-B31B-B9903D99C2A8}"/>
            </c:ext>
          </c:extLst>
        </c:ser>
        <c:ser>
          <c:idx val="35"/>
          <c:order val="35"/>
          <c:explosion val="25"/>
          <c:extLst>
            <c:ext xmlns:c16="http://schemas.microsoft.com/office/drawing/2014/chart" uri="{C3380CC4-5D6E-409C-BE32-E72D297353CC}">
              <c16:uniqueId val="{00000029-A2E1-4F47-B31B-B9903D99C2A8}"/>
            </c:ext>
          </c:extLst>
        </c:ser>
        <c:ser>
          <c:idx val="36"/>
          <c:order val="36"/>
          <c:explosion val="25"/>
          <c:extLst>
            <c:ext xmlns:c16="http://schemas.microsoft.com/office/drawing/2014/chart" uri="{C3380CC4-5D6E-409C-BE32-E72D297353CC}">
              <c16:uniqueId val="{0000002A-A2E1-4F47-B31B-B9903D99C2A8}"/>
            </c:ext>
          </c:extLst>
        </c:ser>
        <c:ser>
          <c:idx val="37"/>
          <c:order val="37"/>
          <c:explosion val="25"/>
          <c:extLst>
            <c:ext xmlns:c16="http://schemas.microsoft.com/office/drawing/2014/chart" uri="{C3380CC4-5D6E-409C-BE32-E72D297353CC}">
              <c16:uniqueId val="{0000002B-A2E1-4F47-B31B-B9903D99C2A8}"/>
            </c:ext>
          </c:extLst>
        </c:ser>
        <c:ser>
          <c:idx val="38"/>
          <c:order val="38"/>
          <c:explosion val="25"/>
          <c:extLst>
            <c:ext xmlns:c16="http://schemas.microsoft.com/office/drawing/2014/chart" uri="{C3380CC4-5D6E-409C-BE32-E72D297353CC}">
              <c16:uniqueId val="{0000002C-A2E1-4F47-B31B-B9903D99C2A8}"/>
            </c:ext>
          </c:extLst>
        </c:ser>
        <c:ser>
          <c:idx val="39"/>
          <c:order val="39"/>
          <c:explosion val="25"/>
          <c:extLst>
            <c:ext xmlns:c16="http://schemas.microsoft.com/office/drawing/2014/chart" uri="{C3380CC4-5D6E-409C-BE32-E72D297353CC}">
              <c16:uniqueId val="{0000002D-A2E1-4F47-B31B-B9903D99C2A8}"/>
            </c:ext>
          </c:extLst>
        </c:ser>
        <c:ser>
          <c:idx val="40"/>
          <c:order val="40"/>
          <c:explosion val="25"/>
          <c:extLst>
            <c:ext xmlns:c16="http://schemas.microsoft.com/office/drawing/2014/chart" uri="{C3380CC4-5D6E-409C-BE32-E72D297353CC}">
              <c16:uniqueId val="{0000002E-A2E1-4F47-B31B-B9903D99C2A8}"/>
            </c:ext>
          </c:extLst>
        </c:ser>
        <c:ser>
          <c:idx val="41"/>
          <c:order val="41"/>
          <c:explosion val="25"/>
          <c:extLst>
            <c:ext xmlns:c16="http://schemas.microsoft.com/office/drawing/2014/chart" uri="{C3380CC4-5D6E-409C-BE32-E72D297353CC}">
              <c16:uniqueId val="{0000002F-A2E1-4F47-B31B-B9903D99C2A8}"/>
            </c:ext>
          </c:extLst>
        </c:ser>
        <c:ser>
          <c:idx val="42"/>
          <c:order val="42"/>
          <c:explosion val="25"/>
          <c:extLst>
            <c:ext xmlns:c16="http://schemas.microsoft.com/office/drawing/2014/chart" uri="{C3380CC4-5D6E-409C-BE32-E72D297353CC}">
              <c16:uniqueId val="{00000030-A2E1-4F47-B31B-B9903D99C2A8}"/>
            </c:ext>
          </c:extLst>
        </c:ser>
        <c:ser>
          <c:idx val="43"/>
          <c:order val="43"/>
          <c:explosion val="25"/>
          <c:extLst>
            <c:ext xmlns:c16="http://schemas.microsoft.com/office/drawing/2014/chart" uri="{C3380CC4-5D6E-409C-BE32-E72D297353CC}">
              <c16:uniqueId val="{00000031-A2E1-4F47-B31B-B9903D99C2A8}"/>
            </c:ext>
          </c:extLst>
        </c:ser>
        <c:ser>
          <c:idx val="44"/>
          <c:order val="44"/>
          <c:explosion val="25"/>
          <c:extLst>
            <c:ext xmlns:c16="http://schemas.microsoft.com/office/drawing/2014/chart" uri="{C3380CC4-5D6E-409C-BE32-E72D297353CC}">
              <c16:uniqueId val="{00000032-A2E1-4F47-B31B-B9903D99C2A8}"/>
            </c:ext>
          </c:extLst>
        </c:ser>
        <c:ser>
          <c:idx val="45"/>
          <c:order val="45"/>
          <c:explosion val="25"/>
          <c:extLst>
            <c:ext xmlns:c16="http://schemas.microsoft.com/office/drawing/2014/chart" uri="{C3380CC4-5D6E-409C-BE32-E72D297353CC}">
              <c16:uniqueId val="{00000033-A2E1-4F47-B31B-B9903D99C2A8}"/>
            </c:ext>
          </c:extLst>
        </c:ser>
        <c:ser>
          <c:idx val="46"/>
          <c:order val="46"/>
          <c:explosion val="25"/>
          <c:extLst>
            <c:ext xmlns:c16="http://schemas.microsoft.com/office/drawing/2014/chart" uri="{C3380CC4-5D6E-409C-BE32-E72D297353CC}">
              <c16:uniqueId val="{00000034-A2E1-4F47-B31B-B9903D99C2A8}"/>
            </c:ext>
          </c:extLst>
        </c:ser>
        <c:ser>
          <c:idx val="47"/>
          <c:order val="47"/>
          <c:explosion val="25"/>
          <c:extLst>
            <c:ext xmlns:c16="http://schemas.microsoft.com/office/drawing/2014/chart" uri="{C3380CC4-5D6E-409C-BE32-E72D297353CC}">
              <c16:uniqueId val="{00000035-A2E1-4F47-B31B-B9903D99C2A8}"/>
            </c:ext>
          </c:extLst>
        </c:ser>
        <c:ser>
          <c:idx val="48"/>
          <c:order val="48"/>
          <c:explosion val="25"/>
          <c:extLst>
            <c:ext xmlns:c16="http://schemas.microsoft.com/office/drawing/2014/chart" uri="{C3380CC4-5D6E-409C-BE32-E72D297353CC}">
              <c16:uniqueId val="{00000036-A2E1-4F47-B31B-B9903D99C2A8}"/>
            </c:ext>
          </c:extLst>
        </c:ser>
        <c:ser>
          <c:idx val="49"/>
          <c:order val="49"/>
          <c:explosion val="25"/>
          <c:extLst>
            <c:ext xmlns:c16="http://schemas.microsoft.com/office/drawing/2014/chart" uri="{C3380CC4-5D6E-409C-BE32-E72D297353CC}">
              <c16:uniqueId val="{00000037-A2E1-4F47-B31B-B9903D99C2A8}"/>
            </c:ext>
          </c:extLst>
        </c:ser>
        <c:ser>
          <c:idx val="50"/>
          <c:order val="50"/>
          <c:explosion val="25"/>
          <c:extLst>
            <c:ext xmlns:c16="http://schemas.microsoft.com/office/drawing/2014/chart" uri="{C3380CC4-5D6E-409C-BE32-E72D297353CC}">
              <c16:uniqueId val="{00000038-A2E1-4F47-B31B-B9903D99C2A8}"/>
            </c:ext>
          </c:extLst>
        </c:ser>
        <c:ser>
          <c:idx val="51"/>
          <c:order val="51"/>
          <c:explosion val="25"/>
          <c:extLst>
            <c:ext xmlns:c16="http://schemas.microsoft.com/office/drawing/2014/chart" uri="{C3380CC4-5D6E-409C-BE32-E72D297353CC}">
              <c16:uniqueId val="{00000039-A2E1-4F47-B31B-B9903D99C2A8}"/>
            </c:ext>
          </c:extLst>
        </c:ser>
        <c:ser>
          <c:idx val="52"/>
          <c:order val="52"/>
          <c:explosion val="25"/>
          <c:extLst>
            <c:ext xmlns:c16="http://schemas.microsoft.com/office/drawing/2014/chart" uri="{C3380CC4-5D6E-409C-BE32-E72D297353CC}">
              <c16:uniqueId val="{0000003A-A2E1-4F47-B31B-B9903D99C2A8}"/>
            </c:ext>
          </c:extLst>
        </c:ser>
        <c:ser>
          <c:idx val="53"/>
          <c:order val="53"/>
          <c:explosion val="25"/>
          <c:extLst>
            <c:ext xmlns:c16="http://schemas.microsoft.com/office/drawing/2014/chart" uri="{C3380CC4-5D6E-409C-BE32-E72D297353CC}">
              <c16:uniqueId val="{0000003B-A2E1-4F47-B31B-B9903D99C2A8}"/>
            </c:ext>
          </c:extLst>
        </c:ser>
        <c:ser>
          <c:idx val="54"/>
          <c:order val="54"/>
          <c:explosion val="25"/>
          <c:extLst>
            <c:ext xmlns:c16="http://schemas.microsoft.com/office/drawing/2014/chart" uri="{C3380CC4-5D6E-409C-BE32-E72D297353CC}">
              <c16:uniqueId val="{0000003C-A2E1-4F47-B31B-B9903D99C2A8}"/>
            </c:ext>
          </c:extLst>
        </c:ser>
        <c:ser>
          <c:idx val="55"/>
          <c:order val="55"/>
          <c:explosion val="25"/>
          <c:extLst>
            <c:ext xmlns:c16="http://schemas.microsoft.com/office/drawing/2014/chart" uri="{C3380CC4-5D6E-409C-BE32-E72D297353CC}">
              <c16:uniqueId val="{0000003D-A2E1-4F47-B31B-B9903D99C2A8}"/>
            </c:ext>
          </c:extLst>
        </c:ser>
        <c:ser>
          <c:idx val="56"/>
          <c:order val="56"/>
          <c:explosion val="25"/>
          <c:extLst>
            <c:ext xmlns:c16="http://schemas.microsoft.com/office/drawing/2014/chart" uri="{C3380CC4-5D6E-409C-BE32-E72D297353CC}">
              <c16:uniqueId val="{0000003E-A2E1-4F47-B31B-B9903D99C2A8}"/>
            </c:ext>
          </c:extLst>
        </c:ser>
        <c:ser>
          <c:idx val="57"/>
          <c:order val="57"/>
          <c:explosion val="25"/>
          <c:extLst>
            <c:ext xmlns:c16="http://schemas.microsoft.com/office/drawing/2014/chart" uri="{C3380CC4-5D6E-409C-BE32-E72D297353CC}">
              <c16:uniqueId val="{0000003F-A2E1-4F47-B31B-B9903D99C2A8}"/>
            </c:ext>
          </c:extLst>
        </c:ser>
        <c:ser>
          <c:idx val="58"/>
          <c:order val="58"/>
          <c:explosion val="25"/>
          <c:extLst>
            <c:ext xmlns:c16="http://schemas.microsoft.com/office/drawing/2014/chart" uri="{C3380CC4-5D6E-409C-BE32-E72D297353CC}">
              <c16:uniqueId val="{00000040-A2E1-4F47-B31B-B9903D99C2A8}"/>
            </c:ext>
          </c:extLst>
        </c:ser>
        <c:ser>
          <c:idx val="59"/>
          <c:order val="59"/>
          <c:explosion val="25"/>
          <c:extLst>
            <c:ext xmlns:c16="http://schemas.microsoft.com/office/drawing/2014/chart" uri="{C3380CC4-5D6E-409C-BE32-E72D297353CC}">
              <c16:uniqueId val="{00000041-A2E1-4F47-B31B-B9903D99C2A8}"/>
            </c:ext>
          </c:extLst>
        </c:ser>
        <c:ser>
          <c:idx val="60"/>
          <c:order val="60"/>
          <c:explosion val="25"/>
          <c:extLst>
            <c:ext xmlns:c16="http://schemas.microsoft.com/office/drawing/2014/chart" uri="{C3380CC4-5D6E-409C-BE32-E72D297353CC}">
              <c16:uniqueId val="{00000042-A2E1-4F47-B31B-B9903D99C2A8}"/>
            </c:ext>
          </c:extLst>
        </c:ser>
        <c:ser>
          <c:idx val="61"/>
          <c:order val="61"/>
          <c:explosion val="25"/>
          <c:extLst>
            <c:ext xmlns:c16="http://schemas.microsoft.com/office/drawing/2014/chart" uri="{C3380CC4-5D6E-409C-BE32-E72D297353CC}">
              <c16:uniqueId val="{00000043-A2E1-4F47-B31B-B9903D99C2A8}"/>
            </c:ext>
          </c:extLst>
        </c:ser>
        <c:ser>
          <c:idx val="62"/>
          <c:order val="62"/>
          <c:explosion val="25"/>
          <c:extLst>
            <c:ext xmlns:c16="http://schemas.microsoft.com/office/drawing/2014/chart" uri="{C3380CC4-5D6E-409C-BE32-E72D297353CC}">
              <c16:uniqueId val="{00000044-A2E1-4F47-B31B-B9903D99C2A8}"/>
            </c:ext>
          </c:extLst>
        </c:ser>
        <c:ser>
          <c:idx val="63"/>
          <c:order val="63"/>
          <c:explosion val="25"/>
          <c:extLst>
            <c:ext xmlns:c16="http://schemas.microsoft.com/office/drawing/2014/chart" uri="{C3380CC4-5D6E-409C-BE32-E72D297353CC}">
              <c16:uniqueId val="{00000045-A2E1-4F47-B31B-B9903D99C2A8}"/>
            </c:ext>
          </c:extLst>
        </c:ser>
        <c:ser>
          <c:idx val="64"/>
          <c:order val="64"/>
          <c:explosion val="25"/>
          <c:extLst>
            <c:ext xmlns:c16="http://schemas.microsoft.com/office/drawing/2014/chart" uri="{C3380CC4-5D6E-409C-BE32-E72D297353CC}">
              <c16:uniqueId val="{00000046-A2E1-4F47-B31B-B9903D99C2A8}"/>
            </c:ext>
          </c:extLst>
        </c:ser>
        <c:ser>
          <c:idx val="65"/>
          <c:order val="65"/>
          <c:explosion val="25"/>
          <c:extLst>
            <c:ext xmlns:c16="http://schemas.microsoft.com/office/drawing/2014/chart" uri="{C3380CC4-5D6E-409C-BE32-E72D297353CC}">
              <c16:uniqueId val="{00000047-A2E1-4F47-B31B-B9903D99C2A8}"/>
            </c:ext>
          </c:extLst>
        </c:ser>
        <c:ser>
          <c:idx val="66"/>
          <c:order val="66"/>
          <c:explosion val="25"/>
          <c:extLst>
            <c:ext xmlns:c16="http://schemas.microsoft.com/office/drawing/2014/chart" uri="{C3380CC4-5D6E-409C-BE32-E72D297353CC}">
              <c16:uniqueId val="{00000048-A2E1-4F47-B31B-B9903D99C2A8}"/>
            </c:ext>
          </c:extLst>
        </c:ser>
        <c:ser>
          <c:idx val="67"/>
          <c:order val="67"/>
          <c:explosion val="25"/>
          <c:extLst>
            <c:ext xmlns:c16="http://schemas.microsoft.com/office/drawing/2014/chart" uri="{C3380CC4-5D6E-409C-BE32-E72D297353CC}">
              <c16:uniqueId val="{00000049-A2E1-4F47-B31B-B9903D99C2A8}"/>
            </c:ext>
          </c:extLst>
        </c:ser>
        <c:ser>
          <c:idx val="68"/>
          <c:order val="68"/>
          <c:explosion val="25"/>
          <c:extLst>
            <c:ext xmlns:c16="http://schemas.microsoft.com/office/drawing/2014/chart" uri="{C3380CC4-5D6E-409C-BE32-E72D297353CC}">
              <c16:uniqueId val="{0000004A-A2E1-4F47-B31B-B9903D99C2A8}"/>
            </c:ext>
          </c:extLst>
        </c:ser>
        <c:ser>
          <c:idx val="69"/>
          <c:order val="69"/>
          <c:explosion val="25"/>
          <c:extLst>
            <c:ext xmlns:c16="http://schemas.microsoft.com/office/drawing/2014/chart" uri="{C3380CC4-5D6E-409C-BE32-E72D297353CC}">
              <c16:uniqueId val="{0000004B-A2E1-4F47-B31B-B9903D99C2A8}"/>
            </c:ext>
          </c:extLst>
        </c:ser>
        <c:ser>
          <c:idx val="70"/>
          <c:order val="70"/>
          <c:explosion val="25"/>
          <c:extLst>
            <c:ext xmlns:c16="http://schemas.microsoft.com/office/drawing/2014/chart" uri="{C3380CC4-5D6E-409C-BE32-E72D297353CC}">
              <c16:uniqueId val="{0000004C-A2E1-4F47-B31B-B9903D99C2A8}"/>
            </c:ext>
          </c:extLst>
        </c:ser>
        <c:ser>
          <c:idx val="71"/>
          <c:order val="71"/>
          <c:explosion val="25"/>
          <c:extLst>
            <c:ext xmlns:c16="http://schemas.microsoft.com/office/drawing/2014/chart" uri="{C3380CC4-5D6E-409C-BE32-E72D297353CC}">
              <c16:uniqueId val="{0000004D-A2E1-4F47-B31B-B9903D99C2A8}"/>
            </c:ext>
          </c:extLst>
        </c:ser>
        <c:ser>
          <c:idx val="72"/>
          <c:order val="72"/>
          <c:explosion val="25"/>
          <c:extLst>
            <c:ext xmlns:c16="http://schemas.microsoft.com/office/drawing/2014/chart" uri="{C3380CC4-5D6E-409C-BE32-E72D297353CC}">
              <c16:uniqueId val="{0000004E-A2E1-4F47-B31B-B9903D99C2A8}"/>
            </c:ext>
          </c:extLst>
        </c:ser>
        <c:ser>
          <c:idx val="73"/>
          <c:order val="73"/>
          <c:explosion val="25"/>
          <c:extLst>
            <c:ext xmlns:c16="http://schemas.microsoft.com/office/drawing/2014/chart" uri="{C3380CC4-5D6E-409C-BE32-E72D297353CC}">
              <c16:uniqueId val="{0000004F-A2E1-4F47-B31B-B9903D99C2A8}"/>
            </c:ext>
          </c:extLst>
        </c:ser>
        <c:ser>
          <c:idx val="74"/>
          <c:order val="74"/>
          <c:explosion val="25"/>
          <c:extLst>
            <c:ext xmlns:c16="http://schemas.microsoft.com/office/drawing/2014/chart" uri="{C3380CC4-5D6E-409C-BE32-E72D297353CC}">
              <c16:uniqueId val="{00000050-A2E1-4F47-B31B-B9903D99C2A8}"/>
            </c:ext>
          </c:extLst>
        </c:ser>
        <c:ser>
          <c:idx val="75"/>
          <c:order val="75"/>
          <c:explosion val="25"/>
          <c:extLst>
            <c:ext xmlns:c16="http://schemas.microsoft.com/office/drawing/2014/chart" uri="{C3380CC4-5D6E-409C-BE32-E72D297353CC}">
              <c16:uniqueId val="{00000051-A2E1-4F47-B31B-B9903D99C2A8}"/>
            </c:ext>
          </c:extLst>
        </c:ser>
        <c:ser>
          <c:idx val="76"/>
          <c:order val="76"/>
          <c:explosion val="25"/>
          <c:extLst>
            <c:ext xmlns:c16="http://schemas.microsoft.com/office/drawing/2014/chart" uri="{C3380CC4-5D6E-409C-BE32-E72D297353CC}">
              <c16:uniqueId val="{00000052-A2E1-4F47-B31B-B9903D99C2A8}"/>
            </c:ext>
          </c:extLst>
        </c:ser>
        <c:ser>
          <c:idx val="77"/>
          <c:order val="77"/>
          <c:explosion val="25"/>
          <c:extLst>
            <c:ext xmlns:c16="http://schemas.microsoft.com/office/drawing/2014/chart" uri="{C3380CC4-5D6E-409C-BE32-E72D297353CC}">
              <c16:uniqueId val="{00000053-A2E1-4F47-B31B-B9903D99C2A8}"/>
            </c:ext>
          </c:extLst>
        </c:ser>
        <c:ser>
          <c:idx val="78"/>
          <c:order val="78"/>
          <c:explosion val="25"/>
          <c:extLst>
            <c:ext xmlns:c16="http://schemas.microsoft.com/office/drawing/2014/chart" uri="{C3380CC4-5D6E-409C-BE32-E72D297353CC}">
              <c16:uniqueId val="{00000054-A2E1-4F47-B31B-B9903D99C2A8}"/>
            </c:ext>
          </c:extLst>
        </c:ser>
        <c:ser>
          <c:idx val="79"/>
          <c:order val="79"/>
          <c:explosion val="25"/>
          <c:extLst>
            <c:ext xmlns:c16="http://schemas.microsoft.com/office/drawing/2014/chart" uri="{C3380CC4-5D6E-409C-BE32-E72D297353CC}">
              <c16:uniqueId val="{00000055-A2E1-4F47-B31B-B9903D99C2A8}"/>
            </c:ext>
          </c:extLst>
        </c:ser>
        <c:ser>
          <c:idx val="80"/>
          <c:order val="80"/>
          <c:explosion val="25"/>
          <c:extLst>
            <c:ext xmlns:c16="http://schemas.microsoft.com/office/drawing/2014/chart" uri="{C3380CC4-5D6E-409C-BE32-E72D297353CC}">
              <c16:uniqueId val="{00000056-A2E1-4F47-B31B-B9903D99C2A8}"/>
            </c:ext>
          </c:extLst>
        </c:ser>
        <c:ser>
          <c:idx val="81"/>
          <c:order val="81"/>
          <c:explosion val="25"/>
          <c:extLst>
            <c:ext xmlns:c16="http://schemas.microsoft.com/office/drawing/2014/chart" uri="{C3380CC4-5D6E-409C-BE32-E72D297353CC}">
              <c16:uniqueId val="{00000057-A2E1-4F47-B31B-B9903D99C2A8}"/>
            </c:ext>
          </c:extLst>
        </c:ser>
        <c:ser>
          <c:idx val="82"/>
          <c:order val="82"/>
          <c:explosion val="25"/>
          <c:extLst>
            <c:ext xmlns:c16="http://schemas.microsoft.com/office/drawing/2014/chart" uri="{C3380CC4-5D6E-409C-BE32-E72D297353CC}">
              <c16:uniqueId val="{00000058-A2E1-4F47-B31B-B9903D99C2A8}"/>
            </c:ext>
          </c:extLst>
        </c:ser>
        <c:ser>
          <c:idx val="83"/>
          <c:order val="83"/>
          <c:explosion val="25"/>
          <c:extLst>
            <c:ext xmlns:c16="http://schemas.microsoft.com/office/drawing/2014/chart" uri="{C3380CC4-5D6E-409C-BE32-E72D297353CC}">
              <c16:uniqueId val="{00000059-A2E1-4F47-B31B-B9903D99C2A8}"/>
            </c:ext>
          </c:extLst>
        </c:ser>
        <c:ser>
          <c:idx val="84"/>
          <c:order val="84"/>
          <c:explosion val="25"/>
          <c:extLst>
            <c:ext xmlns:c16="http://schemas.microsoft.com/office/drawing/2014/chart" uri="{C3380CC4-5D6E-409C-BE32-E72D297353CC}">
              <c16:uniqueId val="{0000005A-A2E1-4F47-B31B-B9903D99C2A8}"/>
            </c:ext>
          </c:extLst>
        </c:ser>
        <c:ser>
          <c:idx val="85"/>
          <c:order val="85"/>
          <c:explosion val="25"/>
          <c:extLst>
            <c:ext xmlns:c16="http://schemas.microsoft.com/office/drawing/2014/chart" uri="{C3380CC4-5D6E-409C-BE32-E72D297353CC}">
              <c16:uniqueId val="{0000005B-A2E1-4F47-B31B-B9903D99C2A8}"/>
            </c:ext>
          </c:extLst>
        </c:ser>
        <c:ser>
          <c:idx val="86"/>
          <c:order val="86"/>
          <c:explosion val="25"/>
          <c:extLst>
            <c:ext xmlns:c16="http://schemas.microsoft.com/office/drawing/2014/chart" uri="{C3380CC4-5D6E-409C-BE32-E72D297353CC}">
              <c16:uniqueId val="{0000005C-A2E1-4F47-B31B-B9903D99C2A8}"/>
            </c:ext>
          </c:extLst>
        </c:ser>
        <c:ser>
          <c:idx val="87"/>
          <c:order val="87"/>
          <c:explosion val="25"/>
          <c:extLst>
            <c:ext xmlns:c16="http://schemas.microsoft.com/office/drawing/2014/chart" uri="{C3380CC4-5D6E-409C-BE32-E72D297353CC}">
              <c16:uniqueId val="{0000005D-A2E1-4F47-B31B-B9903D99C2A8}"/>
            </c:ext>
          </c:extLst>
        </c:ser>
        <c:ser>
          <c:idx val="88"/>
          <c:order val="88"/>
          <c:explosion val="25"/>
          <c:extLst>
            <c:ext xmlns:c16="http://schemas.microsoft.com/office/drawing/2014/chart" uri="{C3380CC4-5D6E-409C-BE32-E72D297353CC}">
              <c16:uniqueId val="{0000005E-A2E1-4F47-B31B-B9903D99C2A8}"/>
            </c:ext>
          </c:extLst>
        </c:ser>
        <c:ser>
          <c:idx val="89"/>
          <c:order val="89"/>
          <c:explosion val="25"/>
          <c:extLst>
            <c:ext xmlns:c16="http://schemas.microsoft.com/office/drawing/2014/chart" uri="{C3380CC4-5D6E-409C-BE32-E72D297353CC}">
              <c16:uniqueId val="{0000005F-A2E1-4F47-B31B-B9903D99C2A8}"/>
            </c:ext>
          </c:extLst>
        </c:ser>
        <c:ser>
          <c:idx val="90"/>
          <c:order val="90"/>
          <c:explosion val="25"/>
          <c:extLst>
            <c:ext xmlns:c16="http://schemas.microsoft.com/office/drawing/2014/chart" uri="{C3380CC4-5D6E-409C-BE32-E72D297353CC}">
              <c16:uniqueId val="{00000060-A2E1-4F47-B31B-B9903D99C2A8}"/>
            </c:ext>
          </c:extLst>
        </c:ser>
        <c:ser>
          <c:idx val="91"/>
          <c:order val="91"/>
          <c:explosion val="25"/>
          <c:extLst>
            <c:ext xmlns:c16="http://schemas.microsoft.com/office/drawing/2014/chart" uri="{C3380CC4-5D6E-409C-BE32-E72D297353CC}">
              <c16:uniqueId val="{00000061-A2E1-4F47-B31B-B9903D99C2A8}"/>
            </c:ext>
          </c:extLst>
        </c:ser>
        <c:ser>
          <c:idx val="92"/>
          <c:order val="92"/>
          <c:explosion val="25"/>
          <c:extLst>
            <c:ext xmlns:c16="http://schemas.microsoft.com/office/drawing/2014/chart" uri="{C3380CC4-5D6E-409C-BE32-E72D297353CC}">
              <c16:uniqueId val="{00000062-A2E1-4F47-B31B-B9903D99C2A8}"/>
            </c:ext>
          </c:extLst>
        </c:ser>
        <c:ser>
          <c:idx val="93"/>
          <c:order val="93"/>
          <c:explosion val="25"/>
          <c:extLst>
            <c:ext xmlns:c16="http://schemas.microsoft.com/office/drawing/2014/chart" uri="{C3380CC4-5D6E-409C-BE32-E72D297353CC}">
              <c16:uniqueId val="{00000063-A2E1-4F47-B31B-B9903D99C2A8}"/>
            </c:ext>
          </c:extLst>
        </c:ser>
        <c:ser>
          <c:idx val="94"/>
          <c:order val="94"/>
          <c:explosion val="25"/>
          <c:extLst>
            <c:ext xmlns:c16="http://schemas.microsoft.com/office/drawing/2014/chart" uri="{C3380CC4-5D6E-409C-BE32-E72D297353CC}">
              <c16:uniqueId val="{00000064-A2E1-4F47-B31B-B9903D99C2A8}"/>
            </c:ext>
          </c:extLst>
        </c:ser>
        <c:ser>
          <c:idx val="95"/>
          <c:order val="95"/>
          <c:explosion val="25"/>
          <c:extLst>
            <c:ext xmlns:c16="http://schemas.microsoft.com/office/drawing/2014/chart" uri="{C3380CC4-5D6E-409C-BE32-E72D297353CC}">
              <c16:uniqueId val="{00000065-A2E1-4F47-B31B-B9903D99C2A8}"/>
            </c:ext>
          </c:extLst>
        </c:ser>
        <c:ser>
          <c:idx val="96"/>
          <c:order val="96"/>
          <c:explosion val="25"/>
          <c:extLst>
            <c:ext xmlns:c16="http://schemas.microsoft.com/office/drawing/2014/chart" uri="{C3380CC4-5D6E-409C-BE32-E72D297353CC}">
              <c16:uniqueId val="{00000066-A2E1-4F47-B31B-B9903D99C2A8}"/>
            </c:ext>
          </c:extLst>
        </c:ser>
        <c:ser>
          <c:idx val="97"/>
          <c:order val="97"/>
          <c:explosion val="25"/>
          <c:extLst>
            <c:ext xmlns:c16="http://schemas.microsoft.com/office/drawing/2014/chart" uri="{C3380CC4-5D6E-409C-BE32-E72D297353CC}">
              <c16:uniqueId val="{00000067-A2E1-4F47-B31B-B9903D99C2A8}"/>
            </c:ext>
          </c:extLst>
        </c:ser>
        <c:ser>
          <c:idx val="98"/>
          <c:order val="98"/>
          <c:explosion val="25"/>
          <c:extLst>
            <c:ext xmlns:c16="http://schemas.microsoft.com/office/drawing/2014/chart" uri="{C3380CC4-5D6E-409C-BE32-E72D297353CC}">
              <c16:uniqueId val="{00000068-A2E1-4F47-B31B-B9903D99C2A8}"/>
            </c:ext>
          </c:extLst>
        </c:ser>
        <c:ser>
          <c:idx val="99"/>
          <c:order val="99"/>
          <c:explosion val="25"/>
          <c:extLst>
            <c:ext xmlns:c16="http://schemas.microsoft.com/office/drawing/2014/chart" uri="{C3380CC4-5D6E-409C-BE32-E72D297353CC}">
              <c16:uniqueId val="{00000069-A2E1-4F47-B31B-B9903D99C2A8}"/>
            </c:ext>
          </c:extLst>
        </c:ser>
        <c:ser>
          <c:idx val="100"/>
          <c:order val="100"/>
          <c:explosion val="25"/>
          <c:extLst>
            <c:ext xmlns:c16="http://schemas.microsoft.com/office/drawing/2014/chart" uri="{C3380CC4-5D6E-409C-BE32-E72D297353CC}">
              <c16:uniqueId val="{0000006A-A2E1-4F47-B31B-B9903D99C2A8}"/>
            </c:ext>
          </c:extLst>
        </c:ser>
        <c:ser>
          <c:idx val="101"/>
          <c:order val="101"/>
          <c:explosion val="25"/>
          <c:extLst>
            <c:ext xmlns:c16="http://schemas.microsoft.com/office/drawing/2014/chart" uri="{C3380CC4-5D6E-409C-BE32-E72D297353CC}">
              <c16:uniqueId val="{0000006B-A2E1-4F47-B31B-B9903D99C2A8}"/>
            </c:ext>
          </c:extLst>
        </c:ser>
        <c:ser>
          <c:idx val="102"/>
          <c:order val="102"/>
          <c:explosion val="25"/>
          <c:extLst>
            <c:ext xmlns:c16="http://schemas.microsoft.com/office/drawing/2014/chart" uri="{C3380CC4-5D6E-409C-BE32-E72D297353CC}">
              <c16:uniqueId val="{0000006C-A2E1-4F47-B31B-B9903D99C2A8}"/>
            </c:ext>
          </c:extLst>
        </c:ser>
        <c:ser>
          <c:idx val="103"/>
          <c:order val="103"/>
          <c:explosion val="25"/>
          <c:extLst>
            <c:ext xmlns:c16="http://schemas.microsoft.com/office/drawing/2014/chart" uri="{C3380CC4-5D6E-409C-BE32-E72D297353CC}">
              <c16:uniqueId val="{0000006D-A2E1-4F47-B31B-B9903D99C2A8}"/>
            </c:ext>
          </c:extLst>
        </c:ser>
        <c:ser>
          <c:idx val="104"/>
          <c:order val="104"/>
          <c:explosion val="25"/>
          <c:extLst>
            <c:ext xmlns:c16="http://schemas.microsoft.com/office/drawing/2014/chart" uri="{C3380CC4-5D6E-409C-BE32-E72D297353CC}">
              <c16:uniqueId val="{0000006E-A2E1-4F47-B31B-B9903D99C2A8}"/>
            </c:ext>
          </c:extLst>
        </c:ser>
        <c:ser>
          <c:idx val="105"/>
          <c:order val="105"/>
          <c:explosion val="25"/>
          <c:extLst>
            <c:ext xmlns:c16="http://schemas.microsoft.com/office/drawing/2014/chart" uri="{C3380CC4-5D6E-409C-BE32-E72D297353CC}">
              <c16:uniqueId val="{0000006F-A2E1-4F47-B31B-B9903D99C2A8}"/>
            </c:ext>
          </c:extLst>
        </c:ser>
        <c:ser>
          <c:idx val="106"/>
          <c:order val="106"/>
          <c:explosion val="25"/>
          <c:extLst>
            <c:ext xmlns:c16="http://schemas.microsoft.com/office/drawing/2014/chart" uri="{C3380CC4-5D6E-409C-BE32-E72D297353CC}">
              <c16:uniqueId val="{00000070-A2E1-4F47-B31B-B9903D99C2A8}"/>
            </c:ext>
          </c:extLst>
        </c:ser>
        <c:ser>
          <c:idx val="107"/>
          <c:order val="107"/>
          <c:explosion val="25"/>
          <c:extLst>
            <c:ext xmlns:c16="http://schemas.microsoft.com/office/drawing/2014/chart" uri="{C3380CC4-5D6E-409C-BE32-E72D297353CC}">
              <c16:uniqueId val="{00000071-A2E1-4F47-B31B-B9903D99C2A8}"/>
            </c:ext>
          </c:extLst>
        </c:ser>
        <c:ser>
          <c:idx val="108"/>
          <c:order val="108"/>
          <c:explosion val="25"/>
          <c:extLst>
            <c:ext xmlns:c16="http://schemas.microsoft.com/office/drawing/2014/chart" uri="{C3380CC4-5D6E-409C-BE32-E72D297353CC}">
              <c16:uniqueId val="{00000072-A2E1-4F47-B31B-B9903D99C2A8}"/>
            </c:ext>
          </c:extLst>
        </c:ser>
        <c:ser>
          <c:idx val="109"/>
          <c:order val="109"/>
          <c:explosion val="25"/>
          <c:extLst>
            <c:ext xmlns:c16="http://schemas.microsoft.com/office/drawing/2014/chart" uri="{C3380CC4-5D6E-409C-BE32-E72D297353CC}">
              <c16:uniqueId val="{00000073-A2E1-4F47-B31B-B9903D99C2A8}"/>
            </c:ext>
          </c:extLst>
        </c:ser>
        <c:ser>
          <c:idx val="110"/>
          <c:order val="110"/>
          <c:explosion val="25"/>
          <c:extLst>
            <c:ext xmlns:c16="http://schemas.microsoft.com/office/drawing/2014/chart" uri="{C3380CC4-5D6E-409C-BE32-E72D297353CC}">
              <c16:uniqueId val="{00000074-A2E1-4F47-B31B-B9903D99C2A8}"/>
            </c:ext>
          </c:extLst>
        </c:ser>
        <c:ser>
          <c:idx val="111"/>
          <c:order val="111"/>
          <c:explosion val="25"/>
          <c:extLst>
            <c:ext xmlns:c16="http://schemas.microsoft.com/office/drawing/2014/chart" uri="{C3380CC4-5D6E-409C-BE32-E72D297353CC}">
              <c16:uniqueId val="{00000075-A2E1-4F47-B31B-B9903D99C2A8}"/>
            </c:ext>
          </c:extLst>
        </c:ser>
        <c:ser>
          <c:idx val="112"/>
          <c:order val="112"/>
          <c:explosion val="25"/>
          <c:extLst>
            <c:ext xmlns:c16="http://schemas.microsoft.com/office/drawing/2014/chart" uri="{C3380CC4-5D6E-409C-BE32-E72D297353CC}">
              <c16:uniqueId val="{00000076-A2E1-4F47-B31B-B9903D99C2A8}"/>
            </c:ext>
          </c:extLst>
        </c:ser>
        <c:ser>
          <c:idx val="113"/>
          <c:order val="113"/>
          <c:explosion val="25"/>
          <c:extLst>
            <c:ext xmlns:c16="http://schemas.microsoft.com/office/drawing/2014/chart" uri="{C3380CC4-5D6E-409C-BE32-E72D297353CC}">
              <c16:uniqueId val="{00000077-A2E1-4F47-B31B-B9903D99C2A8}"/>
            </c:ext>
          </c:extLst>
        </c:ser>
        <c:ser>
          <c:idx val="114"/>
          <c:order val="114"/>
          <c:explosion val="25"/>
          <c:extLst>
            <c:ext xmlns:c16="http://schemas.microsoft.com/office/drawing/2014/chart" uri="{C3380CC4-5D6E-409C-BE32-E72D297353CC}">
              <c16:uniqueId val="{00000078-A2E1-4F47-B31B-B9903D99C2A8}"/>
            </c:ext>
          </c:extLst>
        </c:ser>
        <c:ser>
          <c:idx val="115"/>
          <c:order val="115"/>
          <c:explosion val="25"/>
          <c:extLst>
            <c:ext xmlns:c16="http://schemas.microsoft.com/office/drawing/2014/chart" uri="{C3380CC4-5D6E-409C-BE32-E72D297353CC}">
              <c16:uniqueId val="{00000079-A2E1-4F47-B31B-B9903D99C2A8}"/>
            </c:ext>
          </c:extLst>
        </c:ser>
        <c:ser>
          <c:idx val="116"/>
          <c:order val="116"/>
          <c:explosion val="25"/>
          <c:extLst>
            <c:ext xmlns:c16="http://schemas.microsoft.com/office/drawing/2014/chart" uri="{C3380CC4-5D6E-409C-BE32-E72D297353CC}">
              <c16:uniqueId val="{0000007A-A2E1-4F47-B31B-B9903D99C2A8}"/>
            </c:ext>
          </c:extLst>
        </c:ser>
        <c:ser>
          <c:idx val="117"/>
          <c:order val="117"/>
          <c:explosion val="25"/>
          <c:extLst>
            <c:ext xmlns:c16="http://schemas.microsoft.com/office/drawing/2014/chart" uri="{C3380CC4-5D6E-409C-BE32-E72D297353CC}">
              <c16:uniqueId val="{0000007B-A2E1-4F47-B31B-B9903D99C2A8}"/>
            </c:ext>
          </c:extLst>
        </c:ser>
        <c:ser>
          <c:idx val="118"/>
          <c:order val="118"/>
          <c:explosion val="25"/>
          <c:extLst>
            <c:ext xmlns:c16="http://schemas.microsoft.com/office/drawing/2014/chart" uri="{C3380CC4-5D6E-409C-BE32-E72D297353CC}">
              <c16:uniqueId val="{0000007C-A2E1-4F47-B31B-B9903D99C2A8}"/>
            </c:ext>
          </c:extLst>
        </c:ser>
        <c:ser>
          <c:idx val="119"/>
          <c:order val="119"/>
          <c:explosion val="25"/>
          <c:extLst>
            <c:ext xmlns:c16="http://schemas.microsoft.com/office/drawing/2014/chart" uri="{C3380CC4-5D6E-409C-BE32-E72D297353CC}">
              <c16:uniqueId val="{0000007D-A2E1-4F47-B31B-B9903D99C2A8}"/>
            </c:ext>
          </c:extLst>
        </c:ser>
        <c:ser>
          <c:idx val="120"/>
          <c:order val="120"/>
          <c:explosion val="25"/>
          <c:extLst>
            <c:ext xmlns:c16="http://schemas.microsoft.com/office/drawing/2014/chart" uri="{C3380CC4-5D6E-409C-BE32-E72D297353CC}">
              <c16:uniqueId val="{0000007E-A2E1-4F47-B31B-B9903D99C2A8}"/>
            </c:ext>
          </c:extLst>
        </c:ser>
        <c:ser>
          <c:idx val="121"/>
          <c:order val="121"/>
          <c:explosion val="25"/>
          <c:extLst>
            <c:ext xmlns:c16="http://schemas.microsoft.com/office/drawing/2014/chart" uri="{C3380CC4-5D6E-409C-BE32-E72D297353CC}">
              <c16:uniqueId val="{0000007F-A2E1-4F47-B31B-B9903D99C2A8}"/>
            </c:ext>
          </c:extLst>
        </c:ser>
        <c:ser>
          <c:idx val="122"/>
          <c:order val="122"/>
          <c:explosion val="25"/>
          <c:extLst>
            <c:ext xmlns:c16="http://schemas.microsoft.com/office/drawing/2014/chart" uri="{C3380CC4-5D6E-409C-BE32-E72D297353CC}">
              <c16:uniqueId val="{00000080-A2E1-4F47-B31B-B9903D99C2A8}"/>
            </c:ext>
          </c:extLst>
        </c:ser>
        <c:ser>
          <c:idx val="123"/>
          <c:order val="123"/>
          <c:explosion val="25"/>
          <c:extLst>
            <c:ext xmlns:c16="http://schemas.microsoft.com/office/drawing/2014/chart" uri="{C3380CC4-5D6E-409C-BE32-E72D297353CC}">
              <c16:uniqueId val="{00000081-A2E1-4F47-B31B-B9903D99C2A8}"/>
            </c:ext>
          </c:extLst>
        </c:ser>
        <c:ser>
          <c:idx val="124"/>
          <c:order val="124"/>
          <c:explosion val="25"/>
          <c:extLst>
            <c:ext xmlns:c16="http://schemas.microsoft.com/office/drawing/2014/chart" uri="{C3380CC4-5D6E-409C-BE32-E72D297353CC}">
              <c16:uniqueId val="{00000082-A2E1-4F47-B31B-B9903D99C2A8}"/>
            </c:ext>
          </c:extLst>
        </c:ser>
        <c:ser>
          <c:idx val="125"/>
          <c:order val="125"/>
          <c:explosion val="25"/>
          <c:extLst>
            <c:ext xmlns:c16="http://schemas.microsoft.com/office/drawing/2014/chart" uri="{C3380CC4-5D6E-409C-BE32-E72D297353CC}">
              <c16:uniqueId val="{00000083-A2E1-4F47-B31B-B9903D99C2A8}"/>
            </c:ext>
          </c:extLst>
        </c:ser>
        <c:ser>
          <c:idx val="126"/>
          <c:order val="126"/>
          <c:explosion val="25"/>
          <c:extLst>
            <c:ext xmlns:c16="http://schemas.microsoft.com/office/drawing/2014/chart" uri="{C3380CC4-5D6E-409C-BE32-E72D297353CC}">
              <c16:uniqueId val="{00000084-A2E1-4F47-B31B-B9903D99C2A8}"/>
            </c:ext>
          </c:extLst>
        </c:ser>
        <c:ser>
          <c:idx val="127"/>
          <c:order val="127"/>
          <c:explosion val="25"/>
          <c:extLst>
            <c:ext xmlns:c16="http://schemas.microsoft.com/office/drawing/2014/chart" uri="{C3380CC4-5D6E-409C-BE32-E72D297353CC}">
              <c16:uniqueId val="{00000085-A2E1-4F47-B31B-B9903D99C2A8}"/>
            </c:ext>
          </c:extLst>
        </c:ser>
        <c:ser>
          <c:idx val="128"/>
          <c:order val="128"/>
          <c:explosion val="25"/>
          <c:extLst>
            <c:ext xmlns:c16="http://schemas.microsoft.com/office/drawing/2014/chart" uri="{C3380CC4-5D6E-409C-BE32-E72D297353CC}">
              <c16:uniqueId val="{00000086-A2E1-4F47-B31B-B9903D99C2A8}"/>
            </c:ext>
          </c:extLst>
        </c:ser>
        <c:ser>
          <c:idx val="129"/>
          <c:order val="129"/>
          <c:explosion val="25"/>
          <c:extLst>
            <c:ext xmlns:c16="http://schemas.microsoft.com/office/drawing/2014/chart" uri="{C3380CC4-5D6E-409C-BE32-E72D297353CC}">
              <c16:uniqueId val="{00000087-A2E1-4F47-B31B-B9903D99C2A8}"/>
            </c:ext>
          </c:extLst>
        </c:ser>
        <c:ser>
          <c:idx val="130"/>
          <c:order val="130"/>
          <c:explosion val="25"/>
          <c:extLst>
            <c:ext xmlns:c16="http://schemas.microsoft.com/office/drawing/2014/chart" uri="{C3380CC4-5D6E-409C-BE32-E72D297353CC}">
              <c16:uniqueId val="{00000088-A2E1-4F47-B31B-B9903D99C2A8}"/>
            </c:ext>
          </c:extLst>
        </c:ser>
        <c:ser>
          <c:idx val="131"/>
          <c:order val="131"/>
          <c:explosion val="25"/>
          <c:extLst>
            <c:ext xmlns:c16="http://schemas.microsoft.com/office/drawing/2014/chart" uri="{C3380CC4-5D6E-409C-BE32-E72D297353CC}">
              <c16:uniqueId val="{00000089-A2E1-4F47-B31B-B9903D99C2A8}"/>
            </c:ext>
          </c:extLst>
        </c:ser>
        <c:ser>
          <c:idx val="132"/>
          <c:order val="132"/>
          <c:explosion val="25"/>
          <c:extLst>
            <c:ext xmlns:c16="http://schemas.microsoft.com/office/drawing/2014/chart" uri="{C3380CC4-5D6E-409C-BE32-E72D297353CC}">
              <c16:uniqueId val="{0000008A-A2E1-4F47-B31B-B9903D99C2A8}"/>
            </c:ext>
          </c:extLst>
        </c:ser>
        <c:ser>
          <c:idx val="133"/>
          <c:order val="133"/>
          <c:explosion val="25"/>
          <c:extLst>
            <c:ext xmlns:c16="http://schemas.microsoft.com/office/drawing/2014/chart" uri="{C3380CC4-5D6E-409C-BE32-E72D297353CC}">
              <c16:uniqueId val="{0000008B-A2E1-4F47-B31B-B9903D99C2A8}"/>
            </c:ext>
          </c:extLst>
        </c:ser>
        <c:ser>
          <c:idx val="134"/>
          <c:order val="134"/>
          <c:explosion val="25"/>
          <c:extLst>
            <c:ext xmlns:c16="http://schemas.microsoft.com/office/drawing/2014/chart" uri="{C3380CC4-5D6E-409C-BE32-E72D297353CC}">
              <c16:uniqueId val="{0000008C-A2E1-4F47-B31B-B9903D99C2A8}"/>
            </c:ext>
          </c:extLst>
        </c:ser>
        <c:ser>
          <c:idx val="135"/>
          <c:order val="135"/>
          <c:explosion val="25"/>
          <c:extLst>
            <c:ext xmlns:c16="http://schemas.microsoft.com/office/drawing/2014/chart" uri="{C3380CC4-5D6E-409C-BE32-E72D297353CC}">
              <c16:uniqueId val="{0000008D-A2E1-4F47-B31B-B9903D99C2A8}"/>
            </c:ext>
          </c:extLst>
        </c:ser>
        <c:ser>
          <c:idx val="136"/>
          <c:order val="136"/>
          <c:explosion val="25"/>
          <c:extLst>
            <c:ext xmlns:c16="http://schemas.microsoft.com/office/drawing/2014/chart" uri="{C3380CC4-5D6E-409C-BE32-E72D297353CC}">
              <c16:uniqueId val="{0000008E-A2E1-4F47-B31B-B9903D99C2A8}"/>
            </c:ext>
          </c:extLst>
        </c:ser>
        <c:ser>
          <c:idx val="137"/>
          <c:order val="137"/>
          <c:explosion val="25"/>
          <c:extLst>
            <c:ext xmlns:c16="http://schemas.microsoft.com/office/drawing/2014/chart" uri="{C3380CC4-5D6E-409C-BE32-E72D297353CC}">
              <c16:uniqueId val="{0000008F-A2E1-4F47-B31B-B9903D99C2A8}"/>
            </c:ext>
          </c:extLst>
        </c:ser>
        <c:ser>
          <c:idx val="138"/>
          <c:order val="138"/>
          <c:explosion val="25"/>
          <c:extLst>
            <c:ext xmlns:c16="http://schemas.microsoft.com/office/drawing/2014/chart" uri="{C3380CC4-5D6E-409C-BE32-E72D297353CC}">
              <c16:uniqueId val="{00000090-A2E1-4F47-B31B-B9903D99C2A8}"/>
            </c:ext>
          </c:extLst>
        </c:ser>
        <c:ser>
          <c:idx val="139"/>
          <c:order val="139"/>
          <c:explosion val="25"/>
          <c:extLst>
            <c:ext xmlns:c16="http://schemas.microsoft.com/office/drawing/2014/chart" uri="{C3380CC4-5D6E-409C-BE32-E72D297353CC}">
              <c16:uniqueId val="{00000091-A2E1-4F47-B31B-B9903D99C2A8}"/>
            </c:ext>
          </c:extLst>
        </c:ser>
        <c:ser>
          <c:idx val="140"/>
          <c:order val="140"/>
          <c:explosion val="25"/>
          <c:extLst>
            <c:ext xmlns:c16="http://schemas.microsoft.com/office/drawing/2014/chart" uri="{C3380CC4-5D6E-409C-BE32-E72D297353CC}">
              <c16:uniqueId val="{00000092-A2E1-4F47-B31B-B9903D99C2A8}"/>
            </c:ext>
          </c:extLst>
        </c:ser>
        <c:ser>
          <c:idx val="141"/>
          <c:order val="141"/>
          <c:explosion val="25"/>
          <c:extLst>
            <c:ext xmlns:c16="http://schemas.microsoft.com/office/drawing/2014/chart" uri="{C3380CC4-5D6E-409C-BE32-E72D297353CC}">
              <c16:uniqueId val="{00000093-A2E1-4F47-B31B-B9903D99C2A8}"/>
            </c:ext>
          </c:extLst>
        </c:ser>
        <c:ser>
          <c:idx val="142"/>
          <c:order val="142"/>
          <c:explosion val="25"/>
          <c:extLst>
            <c:ext xmlns:c16="http://schemas.microsoft.com/office/drawing/2014/chart" uri="{C3380CC4-5D6E-409C-BE32-E72D297353CC}">
              <c16:uniqueId val="{00000094-A2E1-4F47-B31B-B9903D99C2A8}"/>
            </c:ext>
          </c:extLst>
        </c:ser>
        <c:ser>
          <c:idx val="143"/>
          <c:order val="143"/>
          <c:explosion val="25"/>
          <c:extLst>
            <c:ext xmlns:c16="http://schemas.microsoft.com/office/drawing/2014/chart" uri="{C3380CC4-5D6E-409C-BE32-E72D297353CC}">
              <c16:uniqueId val="{00000095-A2E1-4F47-B31B-B9903D99C2A8}"/>
            </c:ext>
          </c:extLst>
        </c:ser>
        <c:ser>
          <c:idx val="144"/>
          <c:order val="144"/>
          <c:explosion val="25"/>
          <c:extLst>
            <c:ext xmlns:c16="http://schemas.microsoft.com/office/drawing/2014/chart" uri="{C3380CC4-5D6E-409C-BE32-E72D297353CC}">
              <c16:uniqueId val="{00000096-A2E1-4F47-B31B-B9903D99C2A8}"/>
            </c:ext>
          </c:extLst>
        </c:ser>
        <c:ser>
          <c:idx val="145"/>
          <c:order val="145"/>
          <c:explosion val="25"/>
          <c:extLst>
            <c:ext xmlns:c16="http://schemas.microsoft.com/office/drawing/2014/chart" uri="{C3380CC4-5D6E-409C-BE32-E72D297353CC}">
              <c16:uniqueId val="{00000097-A2E1-4F47-B31B-B9903D99C2A8}"/>
            </c:ext>
          </c:extLst>
        </c:ser>
        <c:ser>
          <c:idx val="146"/>
          <c:order val="146"/>
          <c:explosion val="25"/>
          <c:extLst>
            <c:ext xmlns:c16="http://schemas.microsoft.com/office/drawing/2014/chart" uri="{C3380CC4-5D6E-409C-BE32-E72D297353CC}">
              <c16:uniqueId val="{00000098-A2E1-4F47-B31B-B9903D99C2A8}"/>
            </c:ext>
          </c:extLst>
        </c:ser>
        <c:ser>
          <c:idx val="147"/>
          <c:order val="147"/>
          <c:explosion val="25"/>
          <c:extLst>
            <c:ext xmlns:c16="http://schemas.microsoft.com/office/drawing/2014/chart" uri="{C3380CC4-5D6E-409C-BE32-E72D297353CC}">
              <c16:uniqueId val="{00000099-A2E1-4F47-B31B-B9903D99C2A8}"/>
            </c:ext>
          </c:extLst>
        </c:ser>
        <c:ser>
          <c:idx val="148"/>
          <c:order val="148"/>
          <c:explosion val="25"/>
          <c:extLst>
            <c:ext xmlns:c16="http://schemas.microsoft.com/office/drawing/2014/chart" uri="{C3380CC4-5D6E-409C-BE32-E72D297353CC}">
              <c16:uniqueId val="{0000009A-A2E1-4F47-B31B-B9903D99C2A8}"/>
            </c:ext>
          </c:extLst>
        </c:ser>
        <c:ser>
          <c:idx val="149"/>
          <c:order val="149"/>
          <c:explosion val="25"/>
          <c:extLst>
            <c:ext xmlns:c16="http://schemas.microsoft.com/office/drawing/2014/chart" uri="{C3380CC4-5D6E-409C-BE32-E72D297353CC}">
              <c16:uniqueId val="{0000009B-A2E1-4F47-B31B-B9903D99C2A8}"/>
            </c:ext>
          </c:extLst>
        </c:ser>
        <c:ser>
          <c:idx val="150"/>
          <c:order val="150"/>
          <c:explosion val="25"/>
          <c:extLst>
            <c:ext xmlns:c16="http://schemas.microsoft.com/office/drawing/2014/chart" uri="{C3380CC4-5D6E-409C-BE32-E72D297353CC}">
              <c16:uniqueId val="{0000009C-A2E1-4F47-B31B-B9903D99C2A8}"/>
            </c:ext>
          </c:extLst>
        </c:ser>
        <c:ser>
          <c:idx val="151"/>
          <c:order val="151"/>
          <c:explosion val="25"/>
          <c:extLst>
            <c:ext xmlns:c16="http://schemas.microsoft.com/office/drawing/2014/chart" uri="{C3380CC4-5D6E-409C-BE32-E72D297353CC}">
              <c16:uniqueId val="{0000009D-A2E1-4F47-B31B-B9903D99C2A8}"/>
            </c:ext>
          </c:extLst>
        </c:ser>
        <c:ser>
          <c:idx val="152"/>
          <c:order val="152"/>
          <c:explosion val="25"/>
          <c:extLst>
            <c:ext xmlns:c16="http://schemas.microsoft.com/office/drawing/2014/chart" uri="{C3380CC4-5D6E-409C-BE32-E72D297353CC}">
              <c16:uniqueId val="{0000009E-A2E1-4F47-B31B-B9903D99C2A8}"/>
            </c:ext>
          </c:extLst>
        </c:ser>
        <c:ser>
          <c:idx val="153"/>
          <c:order val="153"/>
          <c:explosion val="25"/>
          <c:extLst>
            <c:ext xmlns:c16="http://schemas.microsoft.com/office/drawing/2014/chart" uri="{C3380CC4-5D6E-409C-BE32-E72D297353CC}">
              <c16:uniqueId val="{0000009F-A2E1-4F47-B31B-B9903D99C2A8}"/>
            </c:ext>
          </c:extLst>
        </c:ser>
        <c:ser>
          <c:idx val="154"/>
          <c:order val="154"/>
          <c:explosion val="25"/>
          <c:extLst>
            <c:ext xmlns:c16="http://schemas.microsoft.com/office/drawing/2014/chart" uri="{C3380CC4-5D6E-409C-BE32-E72D297353CC}">
              <c16:uniqueId val="{000000A0-A2E1-4F47-B31B-B9903D99C2A8}"/>
            </c:ext>
          </c:extLst>
        </c:ser>
        <c:ser>
          <c:idx val="155"/>
          <c:order val="155"/>
          <c:explosion val="25"/>
          <c:extLst>
            <c:ext xmlns:c16="http://schemas.microsoft.com/office/drawing/2014/chart" uri="{C3380CC4-5D6E-409C-BE32-E72D297353CC}">
              <c16:uniqueId val="{000000A1-A2E1-4F47-B31B-B9903D99C2A8}"/>
            </c:ext>
          </c:extLst>
        </c:ser>
        <c:ser>
          <c:idx val="156"/>
          <c:order val="156"/>
          <c:explosion val="25"/>
          <c:extLst>
            <c:ext xmlns:c16="http://schemas.microsoft.com/office/drawing/2014/chart" uri="{C3380CC4-5D6E-409C-BE32-E72D297353CC}">
              <c16:uniqueId val="{000000A2-A2E1-4F47-B31B-B9903D99C2A8}"/>
            </c:ext>
          </c:extLst>
        </c:ser>
        <c:ser>
          <c:idx val="157"/>
          <c:order val="157"/>
          <c:explosion val="25"/>
          <c:extLst>
            <c:ext xmlns:c16="http://schemas.microsoft.com/office/drawing/2014/chart" uri="{C3380CC4-5D6E-409C-BE32-E72D297353CC}">
              <c16:uniqueId val="{000000A3-A2E1-4F47-B31B-B9903D99C2A8}"/>
            </c:ext>
          </c:extLst>
        </c:ser>
        <c:ser>
          <c:idx val="158"/>
          <c:order val="158"/>
          <c:explosion val="25"/>
          <c:extLst>
            <c:ext xmlns:c16="http://schemas.microsoft.com/office/drawing/2014/chart" uri="{C3380CC4-5D6E-409C-BE32-E72D297353CC}">
              <c16:uniqueId val="{000000A4-A2E1-4F47-B31B-B9903D99C2A8}"/>
            </c:ext>
          </c:extLst>
        </c:ser>
        <c:ser>
          <c:idx val="159"/>
          <c:order val="159"/>
          <c:explosion val="25"/>
          <c:extLst>
            <c:ext xmlns:c16="http://schemas.microsoft.com/office/drawing/2014/chart" uri="{C3380CC4-5D6E-409C-BE32-E72D297353CC}">
              <c16:uniqueId val="{000000A5-A2E1-4F47-B31B-B9903D99C2A8}"/>
            </c:ext>
          </c:extLst>
        </c:ser>
        <c:ser>
          <c:idx val="160"/>
          <c:order val="160"/>
          <c:explosion val="25"/>
          <c:extLst>
            <c:ext xmlns:c16="http://schemas.microsoft.com/office/drawing/2014/chart" uri="{C3380CC4-5D6E-409C-BE32-E72D297353CC}">
              <c16:uniqueId val="{000000A6-A2E1-4F47-B31B-B9903D99C2A8}"/>
            </c:ext>
          </c:extLst>
        </c:ser>
        <c:ser>
          <c:idx val="161"/>
          <c:order val="161"/>
          <c:explosion val="25"/>
          <c:extLst>
            <c:ext xmlns:c16="http://schemas.microsoft.com/office/drawing/2014/chart" uri="{C3380CC4-5D6E-409C-BE32-E72D297353CC}">
              <c16:uniqueId val="{000000A7-A2E1-4F47-B31B-B9903D99C2A8}"/>
            </c:ext>
          </c:extLst>
        </c:ser>
        <c:ser>
          <c:idx val="162"/>
          <c:order val="162"/>
          <c:explosion val="25"/>
          <c:extLst>
            <c:ext xmlns:c16="http://schemas.microsoft.com/office/drawing/2014/chart" uri="{C3380CC4-5D6E-409C-BE32-E72D297353CC}">
              <c16:uniqueId val="{000000A8-A2E1-4F47-B31B-B9903D99C2A8}"/>
            </c:ext>
          </c:extLst>
        </c:ser>
        <c:ser>
          <c:idx val="163"/>
          <c:order val="163"/>
          <c:explosion val="25"/>
          <c:extLst>
            <c:ext xmlns:c16="http://schemas.microsoft.com/office/drawing/2014/chart" uri="{C3380CC4-5D6E-409C-BE32-E72D297353CC}">
              <c16:uniqueId val="{000000A9-A2E1-4F47-B31B-B9903D99C2A8}"/>
            </c:ext>
          </c:extLst>
        </c:ser>
        <c:ser>
          <c:idx val="164"/>
          <c:order val="164"/>
          <c:explosion val="25"/>
          <c:extLst>
            <c:ext xmlns:c16="http://schemas.microsoft.com/office/drawing/2014/chart" uri="{C3380CC4-5D6E-409C-BE32-E72D297353CC}">
              <c16:uniqueId val="{000000AA-A2E1-4F47-B31B-B9903D99C2A8}"/>
            </c:ext>
          </c:extLst>
        </c:ser>
        <c:ser>
          <c:idx val="165"/>
          <c:order val="165"/>
          <c:explosion val="25"/>
          <c:extLst>
            <c:ext xmlns:c16="http://schemas.microsoft.com/office/drawing/2014/chart" uri="{C3380CC4-5D6E-409C-BE32-E72D297353CC}">
              <c16:uniqueId val="{000000AB-A2E1-4F47-B31B-B9903D99C2A8}"/>
            </c:ext>
          </c:extLst>
        </c:ser>
        <c:ser>
          <c:idx val="166"/>
          <c:order val="166"/>
          <c:explosion val="25"/>
          <c:extLst>
            <c:ext xmlns:c16="http://schemas.microsoft.com/office/drawing/2014/chart" uri="{C3380CC4-5D6E-409C-BE32-E72D297353CC}">
              <c16:uniqueId val="{000000AC-A2E1-4F47-B31B-B9903D99C2A8}"/>
            </c:ext>
          </c:extLst>
        </c:ser>
        <c:ser>
          <c:idx val="167"/>
          <c:order val="167"/>
          <c:explosion val="25"/>
          <c:extLst>
            <c:ext xmlns:c16="http://schemas.microsoft.com/office/drawing/2014/chart" uri="{C3380CC4-5D6E-409C-BE32-E72D297353CC}">
              <c16:uniqueId val="{000000AD-A2E1-4F47-B31B-B9903D99C2A8}"/>
            </c:ext>
          </c:extLst>
        </c:ser>
        <c:ser>
          <c:idx val="168"/>
          <c:order val="168"/>
          <c:explosion val="25"/>
          <c:extLst>
            <c:ext xmlns:c16="http://schemas.microsoft.com/office/drawing/2014/chart" uri="{C3380CC4-5D6E-409C-BE32-E72D297353CC}">
              <c16:uniqueId val="{000000AE-A2E1-4F47-B31B-B9903D99C2A8}"/>
            </c:ext>
          </c:extLst>
        </c:ser>
        <c:ser>
          <c:idx val="169"/>
          <c:order val="169"/>
          <c:explosion val="25"/>
          <c:extLst>
            <c:ext xmlns:c16="http://schemas.microsoft.com/office/drawing/2014/chart" uri="{C3380CC4-5D6E-409C-BE32-E72D297353CC}">
              <c16:uniqueId val="{000000AF-A2E1-4F47-B31B-B9903D99C2A8}"/>
            </c:ext>
          </c:extLst>
        </c:ser>
        <c:ser>
          <c:idx val="170"/>
          <c:order val="170"/>
          <c:explosion val="25"/>
          <c:extLst>
            <c:ext xmlns:c16="http://schemas.microsoft.com/office/drawing/2014/chart" uri="{C3380CC4-5D6E-409C-BE32-E72D297353CC}">
              <c16:uniqueId val="{000000B0-A2E1-4F47-B31B-B9903D99C2A8}"/>
            </c:ext>
          </c:extLst>
        </c:ser>
        <c:ser>
          <c:idx val="171"/>
          <c:order val="171"/>
          <c:explosion val="25"/>
          <c:extLst>
            <c:ext xmlns:c16="http://schemas.microsoft.com/office/drawing/2014/chart" uri="{C3380CC4-5D6E-409C-BE32-E72D297353CC}">
              <c16:uniqueId val="{000000B1-A2E1-4F47-B31B-B9903D99C2A8}"/>
            </c:ext>
          </c:extLst>
        </c:ser>
        <c:ser>
          <c:idx val="172"/>
          <c:order val="172"/>
          <c:explosion val="25"/>
          <c:extLst>
            <c:ext xmlns:c16="http://schemas.microsoft.com/office/drawing/2014/chart" uri="{C3380CC4-5D6E-409C-BE32-E72D297353CC}">
              <c16:uniqueId val="{000000B2-A2E1-4F47-B31B-B9903D99C2A8}"/>
            </c:ext>
          </c:extLst>
        </c:ser>
        <c:ser>
          <c:idx val="173"/>
          <c:order val="173"/>
          <c:explosion val="25"/>
          <c:extLst>
            <c:ext xmlns:c16="http://schemas.microsoft.com/office/drawing/2014/chart" uri="{C3380CC4-5D6E-409C-BE32-E72D297353CC}">
              <c16:uniqueId val="{000000B3-A2E1-4F47-B31B-B9903D99C2A8}"/>
            </c:ext>
          </c:extLst>
        </c:ser>
        <c:ser>
          <c:idx val="174"/>
          <c:order val="174"/>
          <c:explosion val="25"/>
          <c:extLst>
            <c:ext xmlns:c16="http://schemas.microsoft.com/office/drawing/2014/chart" uri="{C3380CC4-5D6E-409C-BE32-E72D297353CC}">
              <c16:uniqueId val="{000000B4-A2E1-4F47-B31B-B9903D99C2A8}"/>
            </c:ext>
          </c:extLst>
        </c:ser>
        <c:ser>
          <c:idx val="175"/>
          <c:order val="175"/>
          <c:explosion val="25"/>
          <c:extLst>
            <c:ext xmlns:c16="http://schemas.microsoft.com/office/drawing/2014/chart" uri="{C3380CC4-5D6E-409C-BE32-E72D297353CC}">
              <c16:uniqueId val="{000000B5-A2E1-4F47-B31B-B9903D99C2A8}"/>
            </c:ext>
          </c:extLst>
        </c:ser>
        <c:ser>
          <c:idx val="176"/>
          <c:order val="176"/>
          <c:explosion val="25"/>
          <c:extLst>
            <c:ext xmlns:c16="http://schemas.microsoft.com/office/drawing/2014/chart" uri="{C3380CC4-5D6E-409C-BE32-E72D297353CC}">
              <c16:uniqueId val="{000000B6-A2E1-4F47-B31B-B9903D99C2A8}"/>
            </c:ext>
          </c:extLst>
        </c:ser>
        <c:ser>
          <c:idx val="177"/>
          <c:order val="177"/>
          <c:explosion val="25"/>
          <c:extLst>
            <c:ext xmlns:c16="http://schemas.microsoft.com/office/drawing/2014/chart" uri="{C3380CC4-5D6E-409C-BE32-E72D297353CC}">
              <c16:uniqueId val="{000000B7-A2E1-4F47-B31B-B9903D99C2A8}"/>
            </c:ext>
          </c:extLst>
        </c:ser>
        <c:ser>
          <c:idx val="178"/>
          <c:order val="178"/>
          <c:explosion val="25"/>
          <c:extLst>
            <c:ext xmlns:c16="http://schemas.microsoft.com/office/drawing/2014/chart" uri="{C3380CC4-5D6E-409C-BE32-E72D297353CC}">
              <c16:uniqueId val="{000000B8-A2E1-4F47-B31B-B9903D99C2A8}"/>
            </c:ext>
          </c:extLst>
        </c:ser>
        <c:ser>
          <c:idx val="179"/>
          <c:order val="179"/>
          <c:explosion val="25"/>
          <c:extLst>
            <c:ext xmlns:c16="http://schemas.microsoft.com/office/drawing/2014/chart" uri="{C3380CC4-5D6E-409C-BE32-E72D297353CC}">
              <c16:uniqueId val="{000000B9-A2E1-4F47-B31B-B9903D99C2A8}"/>
            </c:ext>
          </c:extLst>
        </c:ser>
        <c:ser>
          <c:idx val="180"/>
          <c:order val="180"/>
          <c:explosion val="25"/>
          <c:extLst>
            <c:ext xmlns:c16="http://schemas.microsoft.com/office/drawing/2014/chart" uri="{C3380CC4-5D6E-409C-BE32-E72D297353CC}">
              <c16:uniqueId val="{000000BA-A2E1-4F47-B31B-B9903D99C2A8}"/>
            </c:ext>
          </c:extLst>
        </c:ser>
        <c:ser>
          <c:idx val="181"/>
          <c:order val="181"/>
          <c:explosion val="25"/>
          <c:extLst>
            <c:ext xmlns:c16="http://schemas.microsoft.com/office/drawing/2014/chart" uri="{C3380CC4-5D6E-409C-BE32-E72D297353CC}">
              <c16:uniqueId val="{000000BB-A2E1-4F47-B31B-B9903D99C2A8}"/>
            </c:ext>
          </c:extLst>
        </c:ser>
        <c:ser>
          <c:idx val="182"/>
          <c:order val="182"/>
          <c:explosion val="25"/>
          <c:extLst>
            <c:ext xmlns:c16="http://schemas.microsoft.com/office/drawing/2014/chart" uri="{C3380CC4-5D6E-409C-BE32-E72D297353CC}">
              <c16:uniqueId val="{000000BC-A2E1-4F47-B31B-B9903D99C2A8}"/>
            </c:ext>
          </c:extLst>
        </c:ser>
        <c:ser>
          <c:idx val="183"/>
          <c:order val="183"/>
          <c:explosion val="25"/>
          <c:extLst>
            <c:ext xmlns:c16="http://schemas.microsoft.com/office/drawing/2014/chart" uri="{C3380CC4-5D6E-409C-BE32-E72D297353CC}">
              <c16:uniqueId val="{000000BD-A2E1-4F47-B31B-B9903D99C2A8}"/>
            </c:ext>
          </c:extLst>
        </c:ser>
        <c:ser>
          <c:idx val="184"/>
          <c:order val="184"/>
          <c:explosion val="25"/>
          <c:extLst>
            <c:ext xmlns:c16="http://schemas.microsoft.com/office/drawing/2014/chart" uri="{C3380CC4-5D6E-409C-BE32-E72D297353CC}">
              <c16:uniqueId val="{000000BE-A2E1-4F47-B31B-B9903D99C2A8}"/>
            </c:ext>
          </c:extLst>
        </c:ser>
        <c:ser>
          <c:idx val="185"/>
          <c:order val="185"/>
          <c:explosion val="25"/>
          <c:extLst>
            <c:ext xmlns:c16="http://schemas.microsoft.com/office/drawing/2014/chart" uri="{C3380CC4-5D6E-409C-BE32-E72D297353CC}">
              <c16:uniqueId val="{000000BF-A2E1-4F47-B31B-B9903D99C2A8}"/>
            </c:ext>
          </c:extLst>
        </c:ser>
        <c:ser>
          <c:idx val="186"/>
          <c:order val="186"/>
          <c:explosion val="25"/>
          <c:extLst>
            <c:ext xmlns:c16="http://schemas.microsoft.com/office/drawing/2014/chart" uri="{C3380CC4-5D6E-409C-BE32-E72D297353CC}">
              <c16:uniqueId val="{000000C0-A2E1-4F47-B31B-B9903D99C2A8}"/>
            </c:ext>
          </c:extLst>
        </c:ser>
        <c:ser>
          <c:idx val="187"/>
          <c:order val="187"/>
          <c:explosion val="25"/>
          <c:extLst>
            <c:ext xmlns:c16="http://schemas.microsoft.com/office/drawing/2014/chart" uri="{C3380CC4-5D6E-409C-BE32-E72D297353CC}">
              <c16:uniqueId val="{000000C1-A2E1-4F47-B31B-B9903D99C2A8}"/>
            </c:ext>
          </c:extLst>
        </c:ser>
        <c:ser>
          <c:idx val="188"/>
          <c:order val="188"/>
          <c:explosion val="25"/>
          <c:extLst>
            <c:ext xmlns:c16="http://schemas.microsoft.com/office/drawing/2014/chart" uri="{C3380CC4-5D6E-409C-BE32-E72D297353CC}">
              <c16:uniqueId val="{000000C2-A2E1-4F47-B31B-B9903D99C2A8}"/>
            </c:ext>
          </c:extLst>
        </c:ser>
        <c:ser>
          <c:idx val="189"/>
          <c:order val="189"/>
          <c:explosion val="25"/>
          <c:extLst>
            <c:ext xmlns:c16="http://schemas.microsoft.com/office/drawing/2014/chart" uri="{C3380CC4-5D6E-409C-BE32-E72D297353CC}">
              <c16:uniqueId val="{000000C3-A2E1-4F47-B31B-B9903D99C2A8}"/>
            </c:ext>
          </c:extLst>
        </c:ser>
        <c:ser>
          <c:idx val="190"/>
          <c:order val="190"/>
          <c:explosion val="25"/>
          <c:extLst>
            <c:ext xmlns:c16="http://schemas.microsoft.com/office/drawing/2014/chart" uri="{C3380CC4-5D6E-409C-BE32-E72D297353CC}">
              <c16:uniqueId val="{000000C4-A2E1-4F47-B31B-B9903D99C2A8}"/>
            </c:ext>
          </c:extLst>
        </c:ser>
        <c:ser>
          <c:idx val="191"/>
          <c:order val="191"/>
          <c:explosion val="25"/>
          <c:extLst>
            <c:ext xmlns:c16="http://schemas.microsoft.com/office/drawing/2014/chart" uri="{C3380CC4-5D6E-409C-BE32-E72D297353CC}">
              <c16:uniqueId val="{000000C5-A2E1-4F47-B31B-B9903D99C2A8}"/>
            </c:ext>
          </c:extLst>
        </c:ser>
        <c:ser>
          <c:idx val="192"/>
          <c:order val="192"/>
          <c:explosion val="25"/>
          <c:extLst>
            <c:ext xmlns:c16="http://schemas.microsoft.com/office/drawing/2014/chart" uri="{C3380CC4-5D6E-409C-BE32-E72D297353CC}">
              <c16:uniqueId val="{000000C6-A2E1-4F47-B31B-B9903D99C2A8}"/>
            </c:ext>
          </c:extLst>
        </c:ser>
        <c:ser>
          <c:idx val="193"/>
          <c:order val="193"/>
          <c:explosion val="25"/>
          <c:extLst>
            <c:ext xmlns:c16="http://schemas.microsoft.com/office/drawing/2014/chart" uri="{C3380CC4-5D6E-409C-BE32-E72D297353CC}">
              <c16:uniqueId val="{000000C7-A2E1-4F47-B31B-B9903D99C2A8}"/>
            </c:ext>
          </c:extLst>
        </c:ser>
        <c:ser>
          <c:idx val="194"/>
          <c:order val="194"/>
          <c:explosion val="25"/>
          <c:extLst>
            <c:ext xmlns:c16="http://schemas.microsoft.com/office/drawing/2014/chart" uri="{C3380CC4-5D6E-409C-BE32-E72D297353CC}">
              <c16:uniqueId val="{000000C8-A2E1-4F47-B31B-B9903D99C2A8}"/>
            </c:ext>
          </c:extLst>
        </c:ser>
        <c:ser>
          <c:idx val="195"/>
          <c:order val="195"/>
          <c:explosion val="25"/>
          <c:extLst>
            <c:ext xmlns:c16="http://schemas.microsoft.com/office/drawing/2014/chart" uri="{C3380CC4-5D6E-409C-BE32-E72D297353CC}">
              <c16:uniqueId val="{000000C9-A2E1-4F47-B31B-B9903D99C2A8}"/>
            </c:ext>
          </c:extLst>
        </c:ser>
        <c:ser>
          <c:idx val="196"/>
          <c:order val="196"/>
          <c:explosion val="25"/>
          <c:extLst>
            <c:ext xmlns:c16="http://schemas.microsoft.com/office/drawing/2014/chart" uri="{C3380CC4-5D6E-409C-BE32-E72D297353CC}">
              <c16:uniqueId val="{000000CA-A2E1-4F47-B31B-B9903D99C2A8}"/>
            </c:ext>
          </c:extLst>
        </c:ser>
        <c:ser>
          <c:idx val="197"/>
          <c:order val="197"/>
          <c:explosion val="25"/>
          <c:extLst>
            <c:ext xmlns:c16="http://schemas.microsoft.com/office/drawing/2014/chart" uri="{C3380CC4-5D6E-409C-BE32-E72D297353CC}">
              <c16:uniqueId val="{000000CB-A2E1-4F47-B31B-B9903D99C2A8}"/>
            </c:ext>
          </c:extLst>
        </c:ser>
        <c:ser>
          <c:idx val="198"/>
          <c:order val="198"/>
          <c:explosion val="25"/>
          <c:extLst>
            <c:ext xmlns:c16="http://schemas.microsoft.com/office/drawing/2014/chart" uri="{C3380CC4-5D6E-409C-BE32-E72D297353CC}">
              <c16:uniqueId val="{000000CC-A2E1-4F47-B31B-B9903D99C2A8}"/>
            </c:ext>
          </c:extLst>
        </c:ser>
        <c:ser>
          <c:idx val="199"/>
          <c:order val="199"/>
          <c:explosion val="25"/>
          <c:extLst>
            <c:ext xmlns:c16="http://schemas.microsoft.com/office/drawing/2014/chart" uri="{C3380CC4-5D6E-409C-BE32-E72D297353CC}">
              <c16:uniqueId val="{000000CD-A2E1-4F47-B31B-B9903D99C2A8}"/>
            </c:ext>
          </c:extLst>
        </c:ser>
        <c:ser>
          <c:idx val="200"/>
          <c:order val="200"/>
          <c:explosion val="25"/>
          <c:extLst>
            <c:ext xmlns:c16="http://schemas.microsoft.com/office/drawing/2014/chart" uri="{C3380CC4-5D6E-409C-BE32-E72D297353CC}">
              <c16:uniqueId val="{000000CE-A2E1-4F47-B31B-B9903D99C2A8}"/>
            </c:ext>
          </c:extLst>
        </c:ser>
        <c:ser>
          <c:idx val="201"/>
          <c:order val="201"/>
          <c:explosion val="25"/>
          <c:extLst>
            <c:ext xmlns:c16="http://schemas.microsoft.com/office/drawing/2014/chart" uri="{C3380CC4-5D6E-409C-BE32-E72D297353CC}">
              <c16:uniqueId val="{000000CF-A2E1-4F47-B31B-B9903D99C2A8}"/>
            </c:ext>
          </c:extLst>
        </c:ser>
        <c:ser>
          <c:idx val="202"/>
          <c:order val="202"/>
          <c:explosion val="25"/>
          <c:extLst>
            <c:ext xmlns:c16="http://schemas.microsoft.com/office/drawing/2014/chart" uri="{C3380CC4-5D6E-409C-BE32-E72D297353CC}">
              <c16:uniqueId val="{000000D0-A2E1-4F47-B31B-B9903D99C2A8}"/>
            </c:ext>
          </c:extLst>
        </c:ser>
        <c:ser>
          <c:idx val="203"/>
          <c:order val="203"/>
          <c:explosion val="25"/>
          <c:extLst>
            <c:ext xmlns:c16="http://schemas.microsoft.com/office/drawing/2014/chart" uri="{C3380CC4-5D6E-409C-BE32-E72D297353CC}">
              <c16:uniqueId val="{000000D1-A2E1-4F47-B31B-B9903D99C2A8}"/>
            </c:ext>
          </c:extLst>
        </c:ser>
        <c:ser>
          <c:idx val="204"/>
          <c:order val="204"/>
          <c:explosion val="25"/>
          <c:extLst>
            <c:ext xmlns:c16="http://schemas.microsoft.com/office/drawing/2014/chart" uri="{C3380CC4-5D6E-409C-BE32-E72D297353CC}">
              <c16:uniqueId val="{000000D2-A2E1-4F47-B31B-B9903D99C2A8}"/>
            </c:ext>
          </c:extLst>
        </c:ser>
        <c:ser>
          <c:idx val="205"/>
          <c:order val="205"/>
          <c:explosion val="25"/>
          <c:extLst>
            <c:ext xmlns:c16="http://schemas.microsoft.com/office/drawing/2014/chart" uri="{C3380CC4-5D6E-409C-BE32-E72D297353CC}">
              <c16:uniqueId val="{000000D3-A2E1-4F47-B31B-B9903D99C2A8}"/>
            </c:ext>
          </c:extLst>
        </c:ser>
        <c:ser>
          <c:idx val="206"/>
          <c:order val="206"/>
          <c:explosion val="25"/>
          <c:extLst>
            <c:ext xmlns:c16="http://schemas.microsoft.com/office/drawing/2014/chart" uri="{C3380CC4-5D6E-409C-BE32-E72D297353CC}">
              <c16:uniqueId val="{000000D4-A2E1-4F47-B31B-B9903D99C2A8}"/>
            </c:ext>
          </c:extLst>
        </c:ser>
        <c:ser>
          <c:idx val="207"/>
          <c:order val="207"/>
          <c:explosion val="25"/>
          <c:extLst>
            <c:ext xmlns:c16="http://schemas.microsoft.com/office/drawing/2014/chart" uri="{C3380CC4-5D6E-409C-BE32-E72D297353CC}">
              <c16:uniqueId val="{000000D5-A2E1-4F47-B31B-B9903D99C2A8}"/>
            </c:ext>
          </c:extLst>
        </c:ser>
        <c:ser>
          <c:idx val="208"/>
          <c:order val="208"/>
          <c:explosion val="25"/>
          <c:extLst>
            <c:ext xmlns:c16="http://schemas.microsoft.com/office/drawing/2014/chart" uri="{C3380CC4-5D6E-409C-BE32-E72D297353CC}">
              <c16:uniqueId val="{000000D6-A2E1-4F47-B31B-B9903D99C2A8}"/>
            </c:ext>
          </c:extLst>
        </c:ser>
        <c:ser>
          <c:idx val="209"/>
          <c:order val="209"/>
          <c:explosion val="25"/>
          <c:extLst>
            <c:ext xmlns:c16="http://schemas.microsoft.com/office/drawing/2014/chart" uri="{C3380CC4-5D6E-409C-BE32-E72D297353CC}">
              <c16:uniqueId val="{000000D7-A2E1-4F47-B31B-B9903D99C2A8}"/>
            </c:ext>
          </c:extLst>
        </c:ser>
        <c:ser>
          <c:idx val="210"/>
          <c:order val="210"/>
          <c:explosion val="25"/>
          <c:extLst>
            <c:ext xmlns:c16="http://schemas.microsoft.com/office/drawing/2014/chart" uri="{C3380CC4-5D6E-409C-BE32-E72D297353CC}">
              <c16:uniqueId val="{000000D8-A2E1-4F47-B31B-B9903D99C2A8}"/>
            </c:ext>
          </c:extLst>
        </c:ser>
        <c:ser>
          <c:idx val="211"/>
          <c:order val="211"/>
          <c:explosion val="25"/>
          <c:extLst>
            <c:ext xmlns:c16="http://schemas.microsoft.com/office/drawing/2014/chart" uri="{C3380CC4-5D6E-409C-BE32-E72D297353CC}">
              <c16:uniqueId val="{000000D9-A2E1-4F47-B31B-B9903D99C2A8}"/>
            </c:ext>
          </c:extLst>
        </c:ser>
        <c:ser>
          <c:idx val="212"/>
          <c:order val="212"/>
          <c:explosion val="25"/>
          <c:extLst>
            <c:ext xmlns:c16="http://schemas.microsoft.com/office/drawing/2014/chart" uri="{C3380CC4-5D6E-409C-BE32-E72D297353CC}">
              <c16:uniqueId val="{000000DA-A2E1-4F47-B31B-B9903D99C2A8}"/>
            </c:ext>
          </c:extLst>
        </c:ser>
        <c:ser>
          <c:idx val="213"/>
          <c:order val="213"/>
          <c:explosion val="25"/>
          <c:extLst>
            <c:ext xmlns:c16="http://schemas.microsoft.com/office/drawing/2014/chart" uri="{C3380CC4-5D6E-409C-BE32-E72D297353CC}">
              <c16:uniqueId val="{000000DB-A2E1-4F47-B31B-B9903D99C2A8}"/>
            </c:ext>
          </c:extLst>
        </c:ser>
        <c:ser>
          <c:idx val="214"/>
          <c:order val="214"/>
          <c:explosion val="25"/>
          <c:extLst>
            <c:ext xmlns:c16="http://schemas.microsoft.com/office/drawing/2014/chart" uri="{C3380CC4-5D6E-409C-BE32-E72D297353CC}">
              <c16:uniqueId val="{000000DC-A2E1-4F47-B31B-B9903D99C2A8}"/>
            </c:ext>
          </c:extLst>
        </c:ser>
        <c:ser>
          <c:idx val="215"/>
          <c:order val="215"/>
          <c:explosion val="25"/>
          <c:extLst>
            <c:ext xmlns:c16="http://schemas.microsoft.com/office/drawing/2014/chart" uri="{C3380CC4-5D6E-409C-BE32-E72D297353CC}">
              <c16:uniqueId val="{000000DD-A2E1-4F47-B31B-B9903D99C2A8}"/>
            </c:ext>
          </c:extLst>
        </c:ser>
        <c:ser>
          <c:idx val="216"/>
          <c:order val="216"/>
          <c:explosion val="25"/>
          <c:extLst>
            <c:ext xmlns:c16="http://schemas.microsoft.com/office/drawing/2014/chart" uri="{C3380CC4-5D6E-409C-BE32-E72D297353CC}">
              <c16:uniqueId val="{000000DE-A2E1-4F47-B31B-B9903D99C2A8}"/>
            </c:ext>
          </c:extLst>
        </c:ser>
        <c:ser>
          <c:idx val="217"/>
          <c:order val="217"/>
          <c:explosion val="25"/>
          <c:extLst>
            <c:ext xmlns:c16="http://schemas.microsoft.com/office/drawing/2014/chart" uri="{C3380CC4-5D6E-409C-BE32-E72D297353CC}">
              <c16:uniqueId val="{000000DF-A2E1-4F47-B31B-B9903D99C2A8}"/>
            </c:ext>
          </c:extLst>
        </c:ser>
        <c:ser>
          <c:idx val="218"/>
          <c:order val="218"/>
          <c:explosion val="25"/>
          <c:extLst>
            <c:ext xmlns:c16="http://schemas.microsoft.com/office/drawing/2014/chart" uri="{C3380CC4-5D6E-409C-BE32-E72D297353CC}">
              <c16:uniqueId val="{000000E0-A2E1-4F47-B31B-B9903D99C2A8}"/>
            </c:ext>
          </c:extLst>
        </c:ser>
        <c:ser>
          <c:idx val="219"/>
          <c:order val="219"/>
          <c:explosion val="25"/>
          <c:extLst>
            <c:ext xmlns:c16="http://schemas.microsoft.com/office/drawing/2014/chart" uri="{C3380CC4-5D6E-409C-BE32-E72D297353CC}">
              <c16:uniqueId val="{000000E1-A2E1-4F47-B31B-B9903D99C2A8}"/>
            </c:ext>
          </c:extLst>
        </c:ser>
        <c:ser>
          <c:idx val="220"/>
          <c:order val="220"/>
          <c:explosion val="25"/>
          <c:extLst>
            <c:ext xmlns:c16="http://schemas.microsoft.com/office/drawing/2014/chart" uri="{C3380CC4-5D6E-409C-BE32-E72D297353CC}">
              <c16:uniqueId val="{000000E2-A2E1-4F47-B31B-B9903D99C2A8}"/>
            </c:ext>
          </c:extLst>
        </c:ser>
        <c:ser>
          <c:idx val="221"/>
          <c:order val="221"/>
          <c:explosion val="25"/>
          <c:extLst>
            <c:ext xmlns:c16="http://schemas.microsoft.com/office/drawing/2014/chart" uri="{C3380CC4-5D6E-409C-BE32-E72D297353CC}">
              <c16:uniqueId val="{000000E3-A2E1-4F47-B31B-B9903D99C2A8}"/>
            </c:ext>
          </c:extLst>
        </c:ser>
        <c:ser>
          <c:idx val="222"/>
          <c:order val="222"/>
          <c:explosion val="25"/>
          <c:extLst>
            <c:ext xmlns:c16="http://schemas.microsoft.com/office/drawing/2014/chart" uri="{C3380CC4-5D6E-409C-BE32-E72D297353CC}">
              <c16:uniqueId val="{000000E4-A2E1-4F47-B31B-B9903D99C2A8}"/>
            </c:ext>
          </c:extLst>
        </c:ser>
        <c:ser>
          <c:idx val="223"/>
          <c:order val="223"/>
          <c:explosion val="25"/>
          <c:extLst>
            <c:ext xmlns:c16="http://schemas.microsoft.com/office/drawing/2014/chart" uri="{C3380CC4-5D6E-409C-BE32-E72D297353CC}">
              <c16:uniqueId val="{000000E5-A2E1-4F47-B31B-B9903D99C2A8}"/>
            </c:ext>
          </c:extLst>
        </c:ser>
        <c:ser>
          <c:idx val="224"/>
          <c:order val="224"/>
          <c:explosion val="25"/>
          <c:extLst>
            <c:ext xmlns:c16="http://schemas.microsoft.com/office/drawing/2014/chart" uri="{C3380CC4-5D6E-409C-BE32-E72D297353CC}">
              <c16:uniqueId val="{000000E6-A2E1-4F47-B31B-B9903D99C2A8}"/>
            </c:ext>
          </c:extLst>
        </c:ser>
        <c:ser>
          <c:idx val="225"/>
          <c:order val="225"/>
          <c:explosion val="25"/>
          <c:extLst>
            <c:ext xmlns:c16="http://schemas.microsoft.com/office/drawing/2014/chart" uri="{C3380CC4-5D6E-409C-BE32-E72D297353CC}">
              <c16:uniqueId val="{000000E7-A2E1-4F47-B31B-B9903D99C2A8}"/>
            </c:ext>
          </c:extLst>
        </c:ser>
        <c:ser>
          <c:idx val="226"/>
          <c:order val="226"/>
          <c:explosion val="25"/>
          <c:extLst>
            <c:ext xmlns:c16="http://schemas.microsoft.com/office/drawing/2014/chart" uri="{C3380CC4-5D6E-409C-BE32-E72D297353CC}">
              <c16:uniqueId val="{000000E8-A2E1-4F47-B31B-B9903D99C2A8}"/>
            </c:ext>
          </c:extLst>
        </c:ser>
        <c:ser>
          <c:idx val="227"/>
          <c:order val="227"/>
          <c:explosion val="25"/>
          <c:extLst>
            <c:ext xmlns:c16="http://schemas.microsoft.com/office/drawing/2014/chart" uri="{C3380CC4-5D6E-409C-BE32-E72D297353CC}">
              <c16:uniqueId val="{000000E9-A2E1-4F47-B31B-B9903D99C2A8}"/>
            </c:ext>
          </c:extLst>
        </c:ser>
        <c:ser>
          <c:idx val="228"/>
          <c:order val="228"/>
          <c:explosion val="25"/>
          <c:extLst>
            <c:ext xmlns:c16="http://schemas.microsoft.com/office/drawing/2014/chart" uri="{C3380CC4-5D6E-409C-BE32-E72D297353CC}">
              <c16:uniqueId val="{000000EA-A2E1-4F47-B31B-B9903D99C2A8}"/>
            </c:ext>
          </c:extLst>
        </c:ser>
        <c:ser>
          <c:idx val="229"/>
          <c:order val="229"/>
          <c:explosion val="25"/>
          <c:extLst>
            <c:ext xmlns:c16="http://schemas.microsoft.com/office/drawing/2014/chart" uri="{C3380CC4-5D6E-409C-BE32-E72D297353CC}">
              <c16:uniqueId val="{000000EB-A2E1-4F47-B31B-B9903D99C2A8}"/>
            </c:ext>
          </c:extLst>
        </c:ser>
        <c:ser>
          <c:idx val="230"/>
          <c:order val="230"/>
          <c:explosion val="25"/>
          <c:extLst>
            <c:ext xmlns:c16="http://schemas.microsoft.com/office/drawing/2014/chart" uri="{C3380CC4-5D6E-409C-BE32-E72D297353CC}">
              <c16:uniqueId val="{000000EC-A2E1-4F47-B31B-B9903D99C2A8}"/>
            </c:ext>
          </c:extLst>
        </c:ser>
        <c:ser>
          <c:idx val="231"/>
          <c:order val="231"/>
          <c:explosion val="25"/>
          <c:extLst>
            <c:ext xmlns:c16="http://schemas.microsoft.com/office/drawing/2014/chart" uri="{C3380CC4-5D6E-409C-BE32-E72D297353CC}">
              <c16:uniqueId val="{000000ED-A2E1-4F47-B31B-B9903D99C2A8}"/>
            </c:ext>
          </c:extLst>
        </c:ser>
        <c:ser>
          <c:idx val="232"/>
          <c:order val="232"/>
          <c:explosion val="25"/>
          <c:extLst>
            <c:ext xmlns:c16="http://schemas.microsoft.com/office/drawing/2014/chart" uri="{C3380CC4-5D6E-409C-BE32-E72D297353CC}">
              <c16:uniqueId val="{000000EE-A2E1-4F47-B31B-B9903D99C2A8}"/>
            </c:ext>
          </c:extLst>
        </c:ser>
        <c:ser>
          <c:idx val="233"/>
          <c:order val="233"/>
          <c:explosion val="25"/>
          <c:extLst>
            <c:ext xmlns:c16="http://schemas.microsoft.com/office/drawing/2014/chart" uri="{C3380CC4-5D6E-409C-BE32-E72D297353CC}">
              <c16:uniqueId val="{000000EF-A2E1-4F47-B31B-B9903D99C2A8}"/>
            </c:ext>
          </c:extLst>
        </c:ser>
        <c:ser>
          <c:idx val="234"/>
          <c:order val="234"/>
          <c:explosion val="25"/>
          <c:extLst>
            <c:ext xmlns:c16="http://schemas.microsoft.com/office/drawing/2014/chart" uri="{C3380CC4-5D6E-409C-BE32-E72D297353CC}">
              <c16:uniqueId val="{000000F0-A2E1-4F47-B31B-B9903D99C2A8}"/>
            </c:ext>
          </c:extLst>
        </c:ser>
        <c:ser>
          <c:idx val="235"/>
          <c:order val="235"/>
          <c:explosion val="25"/>
          <c:extLst>
            <c:ext xmlns:c16="http://schemas.microsoft.com/office/drawing/2014/chart" uri="{C3380CC4-5D6E-409C-BE32-E72D297353CC}">
              <c16:uniqueId val="{000000F1-A2E1-4F47-B31B-B9903D99C2A8}"/>
            </c:ext>
          </c:extLst>
        </c:ser>
        <c:ser>
          <c:idx val="236"/>
          <c:order val="236"/>
          <c:explosion val="25"/>
          <c:extLst>
            <c:ext xmlns:c16="http://schemas.microsoft.com/office/drawing/2014/chart" uri="{C3380CC4-5D6E-409C-BE32-E72D297353CC}">
              <c16:uniqueId val="{000000F2-A2E1-4F47-B31B-B9903D99C2A8}"/>
            </c:ext>
          </c:extLst>
        </c:ser>
        <c:ser>
          <c:idx val="237"/>
          <c:order val="237"/>
          <c:explosion val="25"/>
          <c:extLst>
            <c:ext xmlns:c16="http://schemas.microsoft.com/office/drawing/2014/chart" uri="{C3380CC4-5D6E-409C-BE32-E72D297353CC}">
              <c16:uniqueId val="{000000F3-A2E1-4F47-B31B-B9903D99C2A8}"/>
            </c:ext>
          </c:extLst>
        </c:ser>
        <c:ser>
          <c:idx val="238"/>
          <c:order val="238"/>
          <c:explosion val="25"/>
          <c:extLst>
            <c:ext xmlns:c16="http://schemas.microsoft.com/office/drawing/2014/chart" uri="{C3380CC4-5D6E-409C-BE32-E72D297353CC}">
              <c16:uniqueId val="{000000F4-A2E1-4F47-B31B-B9903D99C2A8}"/>
            </c:ext>
          </c:extLst>
        </c:ser>
        <c:ser>
          <c:idx val="239"/>
          <c:order val="239"/>
          <c:explosion val="25"/>
          <c:extLst>
            <c:ext xmlns:c16="http://schemas.microsoft.com/office/drawing/2014/chart" uri="{C3380CC4-5D6E-409C-BE32-E72D297353CC}">
              <c16:uniqueId val="{000000F5-A2E1-4F47-B31B-B9903D99C2A8}"/>
            </c:ext>
          </c:extLst>
        </c:ser>
        <c:ser>
          <c:idx val="240"/>
          <c:order val="240"/>
          <c:explosion val="25"/>
          <c:extLst>
            <c:ext xmlns:c16="http://schemas.microsoft.com/office/drawing/2014/chart" uri="{C3380CC4-5D6E-409C-BE32-E72D297353CC}">
              <c16:uniqueId val="{000000F6-A2E1-4F47-B31B-B9903D99C2A8}"/>
            </c:ext>
          </c:extLst>
        </c:ser>
        <c:ser>
          <c:idx val="241"/>
          <c:order val="241"/>
          <c:explosion val="25"/>
          <c:extLst>
            <c:ext xmlns:c16="http://schemas.microsoft.com/office/drawing/2014/chart" uri="{C3380CC4-5D6E-409C-BE32-E72D297353CC}">
              <c16:uniqueId val="{000000F7-A2E1-4F47-B31B-B9903D99C2A8}"/>
            </c:ext>
          </c:extLst>
        </c:ser>
        <c:ser>
          <c:idx val="242"/>
          <c:order val="242"/>
          <c:explosion val="25"/>
          <c:extLst>
            <c:ext xmlns:c16="http://schemas.microsoft.com/office/drawing/2014/chart" uri="{C3380CC4-5D6E-409C-BE32-E72D297353CC}">
              <c16:uniqueId val="{000000F8-A2E1-4F47-B31B-B9903D99C2A8}"/>
            </c:ext>
          </c:extLst>
        </c:ser>
        <c:ser>
          <c:idx val="243"/>
          <c:order val="243"/>
          <c:explosion val="25"/>
          <c:extLst>
            <c:ext xmlns:c16="http://schemas.microsoft.com/office/drawing/2014/chart" uri="{C3380CC4-5D6E-409C-BE32-E72D297353CC}">
              <c16:uniqueId val="{000000F9-A2E1-4F47-B31B-B9903D99C2A8}"/>
            </c:ext>
          </c:extLst>
        </c:ser>
        <c:ser>
          <c:idx val="244"/>
          <c:order val="244"/>
          <c:explosion val="25"/>
          <c:extLst>
            <c:ext xmlns:c16="http://schemas.microsoft.com/office/drawing/2014/chart" uri="{C3380CC4-5D6E-409C-BE32-E72D297353CC}">
              <c16:uniqueId val="{000000FA-A2E1-4F47-B31B-B9903D99C2A8}"/>
            </c:ext>
          </c:extLst>
        </c:ser>
        <c:ser>
          <c:idx val="245"/>
          <c:order val="245"/>
          <c:explosion val="25"/>
          <c:extLst>
            <c:ext xmlns:c16="http://schemas.microsoft.com/office/drawing/2014/chart" uri="{C3380CC4-5D6E-409C-BE32-E72D297353CC}">
              <c16:uniqueId val="{000000FB-A2E1-4F47-B31B-B9903D99C2A8}"/>
            </c:ext>
          </c:extLst>
        </c:ser>
        <c:ser>
          <c:idx val="246"/>
          <c:order val="246"/>
          <c:explosion val="25"/>
          <c:extLst>
            <c:ext xmlns:c16="http://schemas.microsoft.com/office/drawing/2014/chart" uri="{C3380CC4-5D6E-409C-BE32-E72D297353CC}">
              <c16:uniqueId val="{000000FC-A2E1-4F47-B31B-B9903D99C2A8}"/>
            </c:ext>
          </c:extLst>
        </c:ser>
        <c:ser>
          <c:idx val="247"/>
          <c:order val="247"/>
          <c:explosion val="25"/>
          <c:extLst>
            <c:ext xmlns:c16="http://schemas.microsoft.com/office/drawing/2014/chart" uri="{C3380CC4-5D6E-409C-BE32-E72D297353CC}">
              <c16:uniqueId val="{000000FD-A2E1-4F47-B31B-B9903D99C2A8}"/>
            </c:ext>
          </c:extLst>
        </c:ser>
        <c:ser>
          <c:idx val="248"/>
          <c:order val="248"/>
          <c:explosion val="25"/>
          <c:extLst>
            <c:ext xmlns:c16="http://schemas.microsoft.com/office/drawing/2014/chart" uri="{C3380CC4-5D6E-409C-BE32-E72D297353CC}">
              <c16:uniqueId val="{000000FE-A2E1-4F47-B31B-B9903D99C2A8}"/>
            </c:ext>
          </c:extLst>
        </c:ser>
        <c:ser>
          <c:idx val="249"/>
          <c:order val="249"/>
          <c:explosion val="25"/>
          <c:extLst>
            <c:ext xmlns:c16="http://schemas.microsoft.com/office/drawing/2014/chart" uri="{C3380CC4-5D6E-409C-BE32-E72D297353CC}">
              <c16:uniqueId val="{000000FF-A2E1-4F47-B31B-B9903D99C2A8}"/>
            </c:ext>
          </c:extLst>
        </c:ser>
        <c:ser>
          <c:idx val="250"/>
          <c:order val="250"/>
          <c:explosion val="25"/>
          <c:extLst>
            <c:ext xmlns:c16="http://schemas.microsoft.com/office/drawing/2014/chart" uri="{C3380CC4-5D6E-409C-BE32-E72D297353CC}">
              <c16:uniqueId val="{00000100-A2E1-4F47-B31B-B9903D99C2A8}"/>
            </c:ext>
          </c:extLst>
        </c:ser>
        <c:ser>
          <c:idx val="251"/>
          <c:order val="251"/>
          <c:explosion val="25"/>
          <c:extLst>
            <c:ext xmlns:c16="http://schemas.microsoft.com/office/drawing/2014/chart" uri="{C3380CC4-5D6E-409C-BE32-E72D297353CC}">
              <c16:uniqueId val="{00000101-A2E1-4F47-B31B-B9903D99C2A8}"/>
            </c:ext>
          </c:extLst>
        </c:ser>
        <c:ser>
          <c:idx val="252"/>
          <c:order val="252"/>
          <c:explosion val="25"/>
          <c:extLst>
            <c:ext xmlns:c16="http://schemas.microsoft.com/office/drawing/2014/chart" uri="{C3380CC4-5D6E-409C-BE32-E72D297353CC}">
              <c16:uniqueId val="{00000102-A2E1-4F47-B31B-B9903D99C2A8}"/>
            </c:ext>
          </c:extLst>
        </c:ser>
        <c:ser>
          <c:idx val="253"/>
          <c:order val="253"/>
          <c:explosion val="25"/>
          <c:extLst>
            <c:ext xmlns:c16="http://schemas.microsoft.com/office/drawing/2014/chart" uri="{C3380CC4-5D6E-409C-BE32-E72D297353CC}">
              <c16:uniqueId val="{00000103-A2E1-4F47-B31B-B9903D99C2A8}"/>
            </c:ext>
          </c:extLst>
        </c:ser>
        <c:ser>
          <c:idx val="254"/>
          <c:order val="254"/>
          <c:explosion val="25"/>
          <c:extLst>
            <c:ext xmlns:c16="http://schemas.microsoft.com/office/drawing/2014/chart" uri="{C3380CC4-5D6E-409C-BE32-E72D297353CC}">
              <c16:uniqueId val="{00000104-A2E1-4F47-B31B-B9903D99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3930686789151367"/>
          <c:y val="0.38831291921843447"/>
          <c:w val="0.11902646544182049"/>
          <c:h val="0.25115157480314959"/>
        </c:manualLayout>
      </c:layout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view3D>
      <c:rotX val="15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18131265103789E-2"/>
          <c:y val="0.26988193365461666"/>
          <c:w val="0.88492562095454763"/>
          <c:h val="0.6561159855018126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D52-4D1C-B9F2-7D0518DAF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D52-4D1C-B9F2-7D0518DAF8D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CD52-4D1C-B9F2-7D0518DAF8D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CD52-4D1C-B9F2-7D0518DAF8D7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CD52-4D1C-B9F2-7D0518DAF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Gerencia!$D$7:$D$12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Gerencia!$E$7:$E$12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52-4D1C-B9F2-7D0518DA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32704"/>
        <c:axId val="123034240"/>
        <c:axId val="137529984"/>
      </c:bar3DChart>
      <c:catAx>
        <c:axId val="1230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O" sz="800"/>
            </a:pPr>
            <a:endParaRPr lang="es-CO"/>
          </a:p>
        </c:txPr>
        <c:crossAx val="123034240"/>
        <c:crossesAt val="0"/>
        <c:auto val="1"/>
        <c:lblAlgn val="ctr"/>
        <c:lblOffset val="100"/>
        <c:noMultiLvlLbl val="0"/>
      </c:catAx>
      <c:valAx>
        <c:axId val="123034240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es-CO"/>
            </a:pPr>
            <a:endParaRPr lang="es-CO"/>
          </a:p>
        </c:txPr>
        <c:crossAx val="123032704"/>
        <c:crosses val="autoZero"/>
        <c:crossBetween val="between"/>
        <c:majorUnit val="1"/>
        <c:minorUnit val="0.1"/>
      </c:valAx>
      <c:serAx>
        <c:axId val="137529984"/>
        <c:scaling>
          <c:orientation val="minMax"/>
        </c:scaling>
        <c:delete val="1"/>
        <c:axPos val="b"/>
        <c:majorTickMark val="out"/>
        <c:minorTickMark val="none"/>
        <c:tickLblPos val="none"/>
        <c:crossAx val="123034240"/>
        <c:crossesAt val="0"/>
      </c:serAx>
    </c:plotArea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 inherentes</a:t>
            </a:r>
            <a:r>
              <a:rPr lang="es-CO" baseline="0"/>
              <a:t> Gerencia IT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FC3E-4D75-BB1E-BE748BC2DBB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C3E-4D75-BB1E-BE748BC2DBB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FC3E-4D75-BB1E-BE748BC2D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Gerencia!$W$3:$W$5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Gerencia!$X$3:$X$5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3E-4D75-BB1E-BE748BC2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68256"/>
        <c:axId val="137974144"/>
        <c:axId val="123053376"/>
      </c:bar3DChart>
      <c:catAx>
        <c:axId val="1379682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7974144"/>
        <c:crosses val="autoZero"/>
        <c:auto val="1"/>
        <c:lblAlgn val="ctr"/>
        <c:lblOffset val="100"/>
        <c:noMultiLvlLbl val="0"/>
      </c:catAx>
      <c:valAx>
        <c:axId val="13797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7968256"/>
        <c:crosses val="autoZero"/>
        <c:crossBetween val="between"/>
      </c:valAx>
      <c:serAx>
        <c:axId val="123053376"/>
        <c:scaling>
          <c:orientation val="minMax"/>
        </c:scaling>
        <c:delete val="1"/>
        <c:axPos val="b"/>
        <c:majorTickMark val="none"/>
        <c:minorTickMark val="none"/>
        <c:tickLblPos val="none"/>
        <c:crossAx val="137974144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scene3d>
      <a:camera prst="orthographicFront"/>
      <a:lightRig rig="threePt" dir="t"/>
    </a:scene3d>
    <a:sp3d prstMaterial="dkEdge">
      <a:bevelT w="31750" h="381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Activos de Información</a:t>
            </a:r>
          </a:p>
          <a:p>
            <a:pPr>
              <a:defRPr lang="es-CO"/>
            </a:pPr>
            <a:r>
              <a:rPr lang="es-CO"/>
              <a:t>Gerencia</a:t>
            </a:r>
            <a:r>
              <a:rPr lang="es-CO" baseline="0"/>
              <a:t> IT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80796150481185"/>
          <c:y val="0.26876166520851558"/>
          <c:w val="0.61883223972003498"/>
          <c:h val="0.70298592884222544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378-40A6-ABEC-DB3882C1B07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378-40A6-ABEC-DB3882C1B07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378-40A6-ABEC-DB3882C1B07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E378-40A6-ABEC-DB3882C1B07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E378-40A6-ABEC-DB3882C1B07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E378-40A6-ABEC-DB3882C1B0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Gerencia!$D$7:$D$12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Gerencia!$E$7:$E$12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8-40A6-ABEC-DB3882C1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62944"/>
        <c:axId val="138569216"/>
        <c:axId val="123054272"/>
      </c:bar3DChart>
      <c:catAx>
        <c:axId val="1385629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Activos de Información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8569216"/>
        <c:crosses val="autoZero"/>
        <c:auto val="1"/>
        <c:lblAlgn val="ctr"/>
        <c:lblOffset val="100"/>
        <c:noMultiLvlLbl val="0"/>
      </c:catAx>
      <c:valAx>
        <c:axId val="13856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 de activos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8562944"/>
        <c:crosses val="autoZero"/>
        <c:crossBetween val="between"/>
      </c:valAx>
      <c:serAx>
        <c:axId val="123054272"/>
        <c:scaling>
          <c:orientation val="minMax"/>
        </c:scaling>
        <c:delete val="1"/>
        <c:axPos val="b"/>
        <c:majorTickMark val="out"/>
        <c:minorTickMark val="none"/>
        <c:tickLblPos val="none"/>
        <c:crossAx val="138569216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scene3d>
      <a:camera prst="orthographicFront"/>
      <a:lightRig rig="threePt" dir="t"/>
    </a:scene3d>
    <a:sp3d prstMaterial="dkEdge">
      <a:bevelT w="12700"/>
      <a:bevelB w="114300" prst="artDeco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rPr lang="es-CO"/>
              <a:t>Riesgos</a:t>
            </a:r>
            <a:r>
              <a:rPr lang="es-CO" baseline="0"/>
              <a:t> con Controles</a:t>
            </a:r>
          </a:p>
          <a:p>
            <a:pPr>
              <a:defRPr lang="es-CO"/>
            </a:pPr>
            <a:r>
              <a:rPr lang="es-CO" baseline="0"/>
              <a:t>Gerencia IT</a:t>
            </a:r>
            <a:endParaRPr lang="es-CO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F9D-4D36-B104-B051EA3182A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F9D-4D36-B104-B051EA3182A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7F9D-4D36-B104-B051EA318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Gerencia!$W$30:$W$32</c:f>
              <c:strCache>
                <c:ptCount val="3"/>
                <c:pt idx="0">
                  <c:v>Inaceptable o Importante</c:v>
                </c:pt>
                <c:pt idx="1">
                  <c:v>Moderado</c:v>
                </c:pt>
                <c:pt idx="2">
                  <c:v>Aceptable o Tolerable</c:v>
                </c:pt>
              </c:strCache>
            </c:strRef>
          </c:cat>
          <c:val>
            <c:numRef>
              <c:f>Gerencia!$X$30:$X$32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D-4D36-B104-B051EA31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627904"/>
        <c:axId val="137634176"/>
        <c:axId val="138563584"/>
      </c:bar3DChart>
      <c:catAx>
        <c:axId val="137627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Zona de RIesgos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crossAx val="137634176"/>
        <c:crosses val="autoZero"/>
        <c:auto val="1"/>
        <c:lblAlgn val="ctr"/>
        <c:lblOffset val="100"/>
        <c:noMultiLvlLbl val="0"/>
      </c:catAx>
      <c:valAx>
        <c:axId val="13763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CO"/>
                </a:pPr>
                <a:r>
                  <a:rPr lang="es-CO"/>
                  <a:t>NUmero</a:t>
                </a:r>
                <a:r>
                  <a:rPr lang="es-CO" baseline="0"/>
                  <a:t> de RIesgos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CO"/>
            </a:pPr>
            <a:endParaRPr lang="es-CO"/>
          </a:p>
        </c:txPr>
        <c:crossAx val="137627904"/>
        <c:crosses val="autoZero"/>
        <c:crossBetween val="between"/>
      </c:valAx>
      <c:serAx>
        <c:axId val="138563584"/>
        <c:scaling>
          <c:orientation val="minMax"/>
        </c:scaling>
        <c:delete val="1"/>
        <c:axPos val="b"/>
        <c:majorTickMark val="none"/>
        <c:minorTickMark val="none"/>
        <c:tickLblPos val="none"/>
        <c:crossAx val="137634176"/>
        <c:crosses val="autoZero"/>
      </c:serAx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scene3d>
      <a:camera prst="orthographicFront"/>
      <a:lightRig rig="threePt" dir="t"/>
    </a:scene3d>
    <a:sp3d prstMaterial="dkEdge">
      <a:bevelT w="31750" h="38100"/>
      <a:bevelB w="114300" prst="artDeco"/>
    </a:sp3d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33333333333336"/>
          <c:y val="0.2524603602631863"/>
          <c:w val="0.78888888888888964"/>
          <c:h val="0.6288183564683328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F1C7-4AFD-8201-D97BE413E369}"/>
              </c:ext>
            </c:extLst>
          </c:dPt>
          <c:dPt>
            <c:idx val="1"/>
            <c:bubble3D val="0"/>
            <c:explosion val="7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F1C7-4AFD-8201-D97BE413E369}"/>
              </c:ext>
            </c:extLst>
          </c:dPt>
          <c:dPt>
            <c:idx val="2"/>
            <c:bubble3D val="0"/>
            <c:explosion val="23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F1C7-4AFD-8201-D97BE413E369}"/>
              </c:ext>
            </c:extLst>
          </c:dPt>
          <c:dPt>
            <c:idx val="3"/>
            <c:bubble3D val="0"/>
            <c:explosion val="42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F1C7-4AFD-8201-D97BE413E369}"/>
              </c:ext>
            </c:extLst>
          </c:dPt>
          <c:dPt>
            <c:idx val="4"/>
            <c:bubble3D val="0"/>
            <c:explosion val="24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F1C7-4AFD-8201-D97BE413E369}"/>
              </c:ext>
            </c:extLst>
          </c:dPt>
          <c:dPt>
            <c:idx val="5"/>
            <c:bubble3D val="0"/>
            <c:explosion val="17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B-F1C7-4AFD-8201-D97BE413E36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C7-4AFD-8201-D97BE413E36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C7-4AFD-8201-D97BE413E3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C7-4AFD-8201-D97BE413E369}"/>
                </c:ext>
              </c:extLst>
            </c:dLbl>
            <c:dLbl>
              <c:idx val="4"/>
              <c:layout>
                <c:manualLayout>
                  <c:x val="0.15727340332458442"/>
                  <c:y val="-5.3745343687708794E-2"/>
                </c:manualLayout>
              </c:layout>
              <c:spPr/>
              <c:txPr>
                <a:bodyPr/>
                <a:lstStyle/>
                <a:p>
                  <a:pPr>
                    <a:defRPr lang="es-CO" sz="800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C7-4AFD-8201-D97BE413E369}"/>
                </c:ext>
              </c:extLst>
            </c:dLbl>
            <c:dLbl>
              <c:idx val="5"/>
              <c:layout>
                <c:manualLayout>
                  <c:x val="-0.28857436570429046"/>
                  <c:y val="6.25032695655311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Otros
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1C7-4AFD-8201-D97BE413E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800"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'Desarrollo y Siniestros'!$D$7:$D$12</c:f>
              <c:strCache>
                <c:ptCount val="6"/>
                <c:pt idx="0">
                  <c:v>Hardware</c:v>
                </c:pt>
                <c:pt idx="1">
                  <c:v>Infraestructura</c:v>
                </c:pt>
                <c:pt idx="2">
                  <c:v>Información</c:v>
                </c:pt>
                <c:pt idx="3">
                  <c:v>Personas</c:v>
                </c:pt>
                <c:pt idx="4">
                  <c:v>Software</c:v>
                </c:pt>
                <c:pt idx="5">
                  <c:v>Servicios</c:v>
                </c:pt>
              </c:strCache>
            </c:strRef>
          </c:cat>
          <c:val>
            <c:numRef>
              <c:f>'Desarrollo y Siniestros'!$E$7:$E$12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C7-4AFD-8201-D97BE413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12175065616797948"/>
          <c:y val="0.78639089634344106"/>
          <c:w val="0.75324934383202102"/>
          <c:h val="0.18748833479148672"/>
        </c:manualLayout>
      </c:layout>
      <c:overlay val="0"/>
      <c:txPr>
        <a:bodyPr/>
        <a:lstStyle/>
        <a:p>
          <a:pPr>
            <a:defRPr lang="es-CO" sz="800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31</xdr:row>
      <xdr:rowOff>52387</xdr:rowOff>
    </xdr:from>
    <xdr:to>
      <xdr:col>6</xdr:col>
      <xdr:colOff>381000</xdr:colOff>
      <xdr:row>48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228599</xdr:colOff>
      <xdr:row>39</xdr:row>
      <xdr:rowOff>38099</xdr:rowOff>
    </xdr:from>
    <xdr:to>
      <xdr:col>12</xdr:col>
      <xdr:colOff>428624</xdr:colOff>
      <xdr:row>60</xdr:row>
      <xdr:rowOff>47625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4762</xdr:rowOff>
    </xdr:from>
    <xdr:to>
      <xdr:col>14</xdr:col>
      <xdr:colOff>171450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28</xdr:row>
      <xdr:rowOff>47625</xdr:rowOff>
    </xdr:from>
    <xdr:to>
      <xdr:col>9</xdr:col>
      <xdr:colOff>180975</xdr:colOff>
      <xdr:row>45</xdr:row>
      <xdr:rowOff>38100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20</xdr:row>
      <xdr:rowOff>76200</xdr:rowOff>
    </xdr:from>
    <xdr:to>
      <xdr:col>17</xdr:col>
      <xdr:colOff>266700</xdr:colOff>
      <xdr:row>37</xdr:row>
      <xdr:rowOff>57150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161925</xdr:colOff>
      <xdr:row>18</xdr:row>
      <xdr:rowOff>76200</xdr:rowOff>
    </xdr:from>
    <xdr:to>
      <xdr:col>28</xdr:col>
      <xdr:colOff>28575</xdr:colOff>
      <xdr:row>34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1352550</xdr:colOff>
      <xdr:row>43</xdr:row>
      <xdr:rowOff>66675</xdr:rowOff>
    </xdr:from>
    <xdr:to>
      <xdr:col>25</xdr:col>
      <xdr:colOff>352425</xdr:colOff>
      <xdr:row>60</xdr:row>
      <xdr:rowOff>57150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Aplicaciones  Vida, Generales, Affinity</a:t>
          </a:r>
          <a:endParaRPr lang="es-CO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0.24583</cdr:x>
      <cdr:y>0.01389</cdr:y>
    </cdr:from>
    <cdr:to>
      <cdr:x>0.75296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3950" y="38100"/>
          <a:ext cx="2318567" cy="457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Criticidad</a:t>
          </a:r>
          <a:r>
            <a:rPr lang="es-CO" sz="1100" b="1" baseline="0"/>
            <a:t> Activos de Información</a:t>
          </a:r>
        </a:p>
        <a:p xmlns:a="http://schemas.openxmlformats.org/drawingml/2006/main">
          <a:pPr algn="ctr"/>
          <a:r>
            <a:rPr lang="es-CO" sz="1100" b="1" baseline="0"/>
            <a:t>Aplicaciones  Vida, Generales, Affinity</a:t>
          </a:r>
          <a:endParaRPr lang="es-CO" sz="11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138112</xdr:rowOff>
    </xdr:from>
    <xdr:to>
      <xdr:col>13</xdr:col>
      <xdr:colOff>219075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25</xdr:row>
      <xdr:rowOff>123825</xdr:rowOff>
    </xdr:from>
    <xdr:to>
      <xdr:col>7</xdr:col>
      <xdr:colOff>323850</xdr:colOff>
      <xdr:row>42</xdr:row>
      <xdr:rowOff>114300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21</xdr:row>
      <xdr:rowOff>38100</xdr:rowOff>
    </xdr:from>
    <xdr:to>
      <xdr:col>16</xdr:col>
      <xdr:colOff>400050</xdr:colOff>
      <xdr:row>38</xdr:row>
      <xdr:rowOff>19050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9</xdr:row>
      <xdr:rowOff>28575</xdr:rowOff>
    </xdr:from>
    <xdr:to>
      <xdr:col>27</xdr:col>
      <xdr:colOff>352425</xdr:colOff>
      <xdr:row>25</xdr:row>
      <xdr:rowOff>133350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895350</xdr:colOff>
      <xdr:row>35</xdr:row>
      <xdr:rowOff>76200</xdr:rowOff>
    </xdr:from>
    <xdr:to>
      <xdr:col>24</xdr:col>
      <xdr:colOff>457200</xdr:colOff>
      <xdr:row>52</xdr:row>
      <xdr:rowOff>66675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Control de Gestion</a:t>
          </a:r>
          <a:endParaRPr lang="es-CO" sz="11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0.26667</cdr:x>
      <cdr:y>0.01736</cdr:y>
    </cdr:from>
    <cdr:to>
      <cdr:x>0.72084</cdr:x>
      <cdr:y>0.1793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47625"/>
          <a:ext cx="2076465" cy="444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Control de Gestion</a:t>
          </a:r>
          <a:endParaRPr lang="es-CO" sz="1100" b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4762</xdr:rowOff>
    </xdr:from>
    <xdr:to>
      <xdr:col>14</xdr:col>
      <xdr:colOff>171450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133350</xdr:rowOff>
    </xdr:from>
    <xdr:to>
      <xdr:col>6</xdr:col>
      <xdr:colOff>142875</xdr:colOff>
      <xdr:row>42</xdr:row>
      <xdr:rowOff>123825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21</xdr:row>
      <xdr:rowOff>28575</xdr:rowOff>
    </xdr:from>
    <xdr:to>
      <xdr:col>14</xdr:col>
      <xdr:colOff>466725</xdr:colOff>
      <xdr:row>38</xdr:row>
      <xdr:rowOff>9525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16</xdr:row>
      <xdr:rowOff>0</xdr:rowOff>
    </xdr:from>
    <xdr:to>
      <xdr:col>24</xdr:col>
      <xdr:colOff>600075</xdr:colOff>
      <xdr:row>31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1266825</xdr:colOff>
      <xdr:row>41</xdr:row>
      <xdr:rowOff>57150</xdr:rowOff>
    </xdr:from>
    <xdr:to>
      <xdr:col>23</xdr:col>
      <xdr:colOff>295275</xdr:colOff>
      <xdr:row>58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Nuevas Tecnología y WEB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0.26667</cdr:x>
      <cdr:y>0.01389</cdr:y>
    </cdr:from>
    <cdr:to>
      <cdr:x>0.72084</cdr:x>
      <cdr:y>0.17583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38100"/>
          <a:ext cx="2076465" cy="444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 baseline="0"/>
            <a:t>Criticidad Activos de Información</a:t>
          </a:r>
        </a:p>
        <a:p xmlns:a="http://schemas.openxmlformats.org/drawingml/2006/main">
          <a:pPr algn="ctr"/>
          <a:r>
            <a:rPr lang="es-CO" sz="1100" b="1" baseline="0"/>
            <a:t>Nuevas Tecnología y WEB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138112</xdr:rowOff>
    </xdr:from>
    <xdr:to>
      <xdr:col>13</xdr:col>
      <xdr:colOff>219075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26</xdr:row>
      <xdr:rowOff>133350</xdr:rowOff>
    </xdr:from>
    <xdr:to>
      <xdr:col>6</xdr:col>
      <xdr:colOff>504825</xdr:colOff>
      <xdr:row>43</xdr:row>
      <xdr:rowOff>123825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142875</xdr:rowOff>
    </xdr:from>
    <xdr:to>
      <xdr:col>15</xdr:col>
      <xdr:colOff>304800</xdr:colOff>
      <xdr:row>36</xdr:row>
      <xdr:rowOff>104775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95250</xdr:colOff>
      <xdr:row>17</xdr:row>
      <xdr:rowOff>0</xdr:rowOff>
    </xdr:from>
    <xdr:to>
      <xdr:col>26</xdr:col>
      <xdr:colOff>400050</xdr:colOff>
      <xdr:row>33</xdr:row>
      <xdr:rowOff>123825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1438275</xdr:colOff>
      <xdr:row>43</xdr:row>
      <xdr:rowOff>114300</xdr:rowOff>
    </xdr:from>
    <xdr:to>
      <xdr:col>24</xdr:col>
      <xdr:colOff>457200</xdr:colOff>
      <xdr:row>60</xdr:row>
      <xdr:rowOff>104775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0.27153</cdr:x>
      <cdr:y>0.04282</cdr:y>
    </cdr:from>
    <cdr:to>
      <cdr:x>0.7257</cdr:x>
      <cdr:y>0.20476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1425" y="117475"/>
          <a:ext cx="2076465" cy="444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IT</a:t>
          </a:r>
          <a:endParaRPr lang="es-CO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Infraestructura</a:t>
          </a:r>
          <a:endParaRPr lang="es-CO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0.24583</cdr:x>
      <cdr:y>0.01736</cdr:y>
    </cdr:from>
    <cdr:to>
      <cdr:x>0.75296</cdr:x>
      <cdr:y>0.18403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23950" y="47625"/>
          <a:ext cx="2318567" cy="457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Criticidad</a:t>
          </a:r>
          <a:r>
            <a:rPr lang="es-CO" sz="1100" b="1" baseline="0"/>
            <a:t> Activos de Información</a:t>
          </a:r>
        </a:p>
        <a:p xmlns:a="http://schemas.openxmlformats.org/drawingml/2006/main">
          <a:pPr algn="ctr"/>
          <a:r>
            <a:rPr lang="es-CO" sz="1100" b="1" baseline="0"/>
            <a:t>Infraestructura</a:t>
          </a:r>
          <a:endParaRPr lang="es-CO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138112</xdr:rowOff>
    </xdr:from>
    <xdr:to>
      <xdr:col>13</xdr:col>
      <xdr:colOff>219075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26</xdr:row>
      <xdr:rowOff>66675</xdr:rowOff>
    </xdr:from>
    <xdr:to>
      <xdr:col>9</xdr:col>
      <xdr:colOff>390525</xdr:colOff>
      <xdr:row>43</xdr:row>
      <xdr:rowOff>57150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476251</xdr:colOff>
      <xdr:row>61</xdr:row>
      <xdr:rowOff>95250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6</xdr:row>
      <xdr:rowOff>9525</xdr:rowOff>
    </xdr:from>
    <xdr:to>
      <xdr:col>31</xdr:col>
      <xdr:colOff>161925</xdr:colOff>
      <xdr:row>22</xdr:row>
      <xdr:rowOff>123825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523875</xdr:colOff>
      <xdr:row>26</xdr:row>
      <xdr:rowOff>152400</xdr:rowOff>
    </xdr:from>
    <xdr:to>
      <xdr:col>18</xdr:col>
      <xdr:colOff>219075</xdr:colOff>
      <xdr:row>43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142875</xdr:colOff>
      <xdr:row>34</xdr:row>
      <xdr:rowOff>95250</xdr:rowOff>
    </xdr:from>
    <xdr:to>
      <xdr:col>31</xdr:col>
      <xdr:colOff>76200</xdr:colOff>
      <xdr:row>51</xdr:row>
      <xdr:rowOff>85725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 baseline="0"/>
            <a:t>Gerencia IT</a:t>
          </a:r>
          <a:endParaRPr lang="es-CO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0.2625</cdr:x>
      <cdr:y>0.01389</cdr:y>
    </cdr:from>
    <cdr:to>
      <cdr:x>0.73333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0150" y="38100"/>
          <a:ext cx="2152635" cy="457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Criticidad</a:t>
          </a:r>
          <a:r>
            <a:rPr lang="es-CO" sz="1100" b="1" baseline="0"/>
            <a:t> Activos de Información</a:t>
          </a:r>
        </a:p>
        <a:p xmlns:a="http://schemas.openxmlformats.org/drawingml/2006/main">
          <a:pPr algn="ctr"/>
          <a:r>
            <a:rPr lang="es-CO" sz="1100" b="1" baseline="0"/>
            <a:t>Gerencia IT</a:t>
          </a:r>
          <a:endParaRPr lang="es-CO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0.32931</cdr:x>
      <cdr:y>0.01434</cdr:y>
    </cdr:from>
    <cdr:to>
      <cdr:x>0.66997</cdr:x>
      <cdr:y>0.15719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0844" y="40827"/>
          <a:ext cx="1966307" cy="406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Tipos de</a:t>
          </a:r>
          <a:r>
            <a:rPr lang="es-CO" sz="1100" b="1" baseline="0"/>
            <a:t> Activos de Información</a:t>
          </a:r>
        </a:p>
        <a:p xmlns:a="http://schemas.openxmlformats.org/drawingml/2006/main">
          <a:pPr algn="ctr"/>
          <a:r>
            <a:rPr lang="es-CO" sz="1100" b="1" baseline="0"/>
            <a:t>Gerencia IT</a:t>
          </a:r>
          <a:endParaRPr lang="es-CO" sz="1100" b="1"/>
        </a:p>
      </cdr:txBody>
    </cdr:sp>
  </cdr:relSizeAnchor>
  <cdr:relSizeAnchor xmlns:cdr="http://schemas.openxmlformats.org/drawingml/2006/chartDrawing">
    <cdr:from>
      <cdr:x>0.0248</cdr:x>
      <cdr:y>0.13712</cdr:y>
    </cdr:from>
    <cdr:to>
      <cdr:x>0.07389</cdr:x>
      <cdr:y>0.4896</cdr:y>
    </cdr:to>
    <cdr:sp macro="" textlink="">
      <cdr:nvSpPr>
        <cdr:cNvPr id="3" name="2 CuadroTexto"/>
        <cdr:cNvSpPr txBox="1"/>
      </cdr:nvSpPr>
      <cdr:spPr>
        <a:xfrm xmlns:a="http://schemas.openxmlformats.org/drawingml/2006/main" rot="16200000">
          <a:off x="-311085" y="797529"/>
          <a:ext cx="1003840" cy="189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800">
              <a:solidFill>
                <a:schemeClr val="bg1">
                  <a:lumMod val="65000"/>
                </a:schemeClr>
              </a:solidFill>
            </a:rPr>
            <a:t>Numero de activos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138112</xdr:rowOff>
    </xdr:from>
    <xdr:to>
      <xdr:col>13</xdr:col>
      <xdr:colOff>219075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25</xdr:row>
      <xdr:rowOff>85725</xdr:rowOff>
    </xdr:from>
    <xdr:to>
      <xdr:col>10</xdr:col>
      <xdr:colOff>266700</xdr:colOff>
      <xdr:row>42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19</xdr:row>
      <xdr:rowOff>57150</xdr:rowOff>
    </xdr:from>
    <xdr:to>
      <xdr:col>18</xdr:col>
      <xdr:colOff>200025</xdr:colOff>
      <xdr:row>36</xdr:row>
      <xdr:rowOff>19050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9</xdr:row>
      <xdr:rowOff>47625</xdr:rowOff>
    </xdr:from>
    <xdr:to>
      <xdr:col>28</xdr:col>
      <xdr:colOff>523875</xdr:colOff>
      <xdr:row>25</xdr:row>
      <xdr:rowOff>152400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1562100</xdr:colOff>
      <xdr:row>37</xdr:row>
      <xdr:rowOff>19050</xdr:rowOff>
    </xdr:from>
    <xdr:to>
      <xdr:col>26</xdr:col>
      <xdr:colOff>314325</xdr:colOff>
      <xdr:row>54</xdr:row>
      <xdr:rowOff>9525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0.02257</cdr:y>
    </cdr:from>
    <cdr:to>
      <cdr:x>0.725</cdr:x>
      <cdr:y>0.18229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0" y="61913"/>
          <a:ext cx="20764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/>
            <a:t>Tipos</a:t>
          </a:r>
          <a:r>
            <a:rPr lang="es-CO" sz="1100" b="1" baseline="0"/>
            <a:t> de Activos de Información</a:t>
          </a:r>
        </a:p>
        <a:p xmlns:a="http://schemas.openxmlformats.org/drawingml/2006/main">
          <a:pPr algn="ctr"/>
          <a:r>
            <a:rPr lang="es-CO" sz="1100" b="1"/>
            <a:t>Desarrollo &amp; Siniestros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0.24375</cdr:x>
      <cdr:y>0.01042</cdr:y>
    </cdr:from>
    <cdr:to>
      <cdr:x>0.75087</cdr:x>
      <cdr:y>0.17709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425" y="28575"/>
          <a:ext cx="2318567" cy="457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100" b="1"/>
            <a:t>Criticidad</a:t>
          </a:r>
          <a:r>
            <a:rPr lang="es-CO" sz="1100" b="1" baseline="0"/>
            <a:t> Activos de Información</a:t>
          </a:r>
        </a:p>
        <a:p xmlns:a="http://schemas.openxmlformats.org/drawingml/2006/main">
          <a:pPr algn="ctr"/>
          <a:r>
            <a:rPr lang="es-CO" sz="1100" b="1"/>
            <a:t>Desarrollo &amp; Siniestros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Roberto Prieto Puentes" id="{F10AF225-60DD-46E9-8F44-F34C090167DB}" userId="3eae425946e95728" providerId="Windows Live"/>
  <person displayName="Angel Roberto Prieto" id="{EEC348E8-5F77-4E26-BE6E-63342065C6AB}" userId="Angel Roberto Prie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1-05-06T00:00:48.37" personId="{F10AF225-60DD-46E9-8F44-F34C090167DB}" id="{AE80E877-EF7A-45E3-8278-1BB2260FF2BC}">
    <text>Datos y/o conocimiento representado</text>
  </threadedComment>
  <threadedComment ref="E9" dT="2021-05-06T20:24:29.77" personId="{EEC348E8-5F77-4E26-BE6E-63342065C6AB}" id="{0D3676F6-E13B-4F58-A525-79D6DDE1310E}">
    <text>REPOSITORIO, CONTENEDOR, ACTIVO SOPORTE</text>
  </threadedComment>
  <threadedComment ref="F9" dT="2021-05-07T15:50:00.11" personId="{EEC348E8-5F77-4E26-BE6E-63342065C6AB}" id="{B4DF8D39-DF7A-4EDA-BB41-EBDA96CC4035}">
    <text>CONTENEDOR, REPOSITORIO, ACTIVO SOPORTE</text>
  </threadedComment>
  <threadedComment ref="H9" dT="2021-05-06T20:27:30.39" personId="{EEC348E8-5F77-4E26-BE6E-63342065C6AB}" id="{5746A101-8386-4FCB-8084-B469625C2E4E}">
    <text>FUNCIONALIDAD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B1:BG176"/>
  <sheetViews>
    <sheetView showGridLines="0" tabSelected="1" topLeftCell="A12" zoomScale="85" zoomScaleNormal="85" workbookViewId="0">
      <selection activeCell="D11" sqref="D11:D17"/>
    </sheetView>
  </sheetViews>
  <sheetFormatPr baseColWidth="10" defaultColWidth="9.85546875" defaultRowHeight="36" customHeight="1" x14ac:dyDescent="0.2"/>
  <cols>
    <col min="1" max="1" width="3.85546875" style="2" customWidth="1"/>
    <col min="2" max="2" width="8.28515625" style="2" customWidth="1"/>
    <col min="3" max="3" width="19.140625" style="2" customWidth="1"/>
    <col min="4" max="4" width="36.28515625" style="2" customWidth="1"/>
    <col min="5" max="5" width="36.140625" style="2" customWidth="1"/>
    <col min="6" max="6" width="22.28515625" style="2" customWidth="1"/>
    <col min="7" max="7" width="26.7109375" style="2" bestFit="1" customWidth="1"/>
    <col min="8" max="8" width="46.140625" style="48" customWidth="1"/>
    <col min="9" max="9" width="23.7109375" style="48" customWidth="1"/>
    <col min="10" max="10" width="49.42578125" style="48" customWidth="1"/>
    <col min="11" max="11" width="34" style="48" customWidth="1"/>
    <col min="12" max="12" width="28.28515625" style="2" customWidth="1"/>
    <col min="13" max="13" width="24.5703125" style="2" customWidth="1"/>
    <col min="14" max="14" width="20.140625" style="2" customWidth="1"/>
    <col min="15" max="21" width="11.7109375" style="2" customWidth="1"/>
    <col min="22" max="23" width="21.42578125" style="2" customWidth="1"/>
    <col min="24" max="24" width="22.42578125" style="2" customWidth="1"/>
    <col min="25" max="25" width="20.7109375" style="2" customWidth="1"/>
    <col min="26" max="26" width="22.5703125" style="2" customWidth="1"/>
    <col min="27" max="27" width="84.140625" style="2" customWidth="1"/>
    <col min="28" max="29" width="35.42578125" style="105" customWidth="1"/>
    <col min="30" max="30" width="29.42578125" style="2" customWidth="1"/>
    <col min="31" max="35" width="25.85546875" style="2" customWidth="1"/>
    <col min="36" max="36" width="9.85546875" style="2"/>
    <col min="37" max="38" width="22.140625" style="2" customWidth="1"/>
    <col min="39" max="39" width="15" style="2" bestFit="1" customWidth="1"/>
    <col min="40" max="40" width="48.28515625" style="2" customWidth="1"/>
    <col min="41" max="41" width="42.42578125" style="2" bestFit="1" customWidth="1"/>
    <col min="42" max="16384" width="9.85546875" style="2"/>
  </cols>
  <sheetData>
    <row r="1" spans="2:59" ht="25.5" customHeight="1" x14ac:dyDescent="0.2"/>
    <row r="2" spans="2:59" s="146" customFormat="1" ht="36" customHeight="1" x14ac:dyDescent="0.25">
      <c r="B2" s="199"/>
      <c r="C2" s="199"/>
      <c r="D2" s="199"/>
      <c r="E2" s="200" t="s">
        <v>271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139" t="s">
        <v>273</v>
      </c>
      <c r="AB2" s="140"/>
      <c r="AC2" s="141"/>
      <c r="AD2" s="142"/>
      <c r="AE2" s="142"/>
      <c r="AF2" s="142"/>
      <c r="AG2" s="142"/>
      <c r="AH2" s="142"/>
      <c r="AI2" s="142"/>
      <c r="AJ2" s="142"/>
      <c r="AK2" s="142"/>
      <c r="AL2" s="143"/>
      <c r="AM2" s="144"/>
      <c r="AN2" s="144"/>
      <c r="AO2" s="144"/>
      <c r="AP2" s="144"/>
      <c r="AQ2" s="144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</row>
    <row r="3" spans="2:59" s="146" customFormat="1" ht="36" customHeight="1" x14ac:dyDescent="0.25">
      <c r="B3" s="199"/>
      <c r="C3" s="199"/>
      <c r="D3" s="199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147" t="s">
        <v>272</v>
      </c>
      <c r="AB3" s="140"/>
      <c r="AC3" s="141"/>
      <c r="AD3" s="142"/>
      <c r="AE3" s="142"/>
      <c r="AF3" s="142"/>
      <c r="AG3" s="142"/>
      <c r="AH3" s="142"/>
      <c r="AI3" s="142"/>
      <c r="AJ3" s="142"/>
      <c r="AK3" s="142"/>
      <c r="AL3" s="142"/>
      <c r="AM3" s="144"/>
      <c r="AN3" s="144"/>
      <c r="AO3" s="144"/>
      <c r="AP3" s="144"/>
      <c r="AQ3" s="144"/>
      <c r="AR3" s="145"/>
      <c r="AS3" s="145"/>
      <c r="AT3" s="145"/>
      <c r="AU3" s="145"/>
    </row>
    <row r="4" spans="2:59" s="146" customFormat="1" ht="36" customHeight="1" x14ac:dyDescent="0.25">
      <c r="B4" s="199"/>
      <c r="C4" s="199"/>
      <c r="D4" s="199"/>
      <c r="E4" s="201" t="s">
        <v>227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139" t="s">
        <v>274</v>
      </c>
      <c r="AB4" s="140"/>
      <c r="AC4" s="141"/>
      <c r="AD4" s="142"/>
      <c r="AE4" s="142"/>
      <c r="AF4" s="142"/>
      <c r="AG4" s="142"/>
      <c r="AH4" s="142"/>
      <c r="AI4" s="142"/>
      <c r="AJ4" s="142"/>
      <c r="AK4" s="142"/>
      <c r="AL4" s="142"/>
      <c r="AM4" s="144"/>
      <c r="AN4" s="144"/>
      <c r="AO4" s="144"/>
      <c r="AP4" s="144"/>
      <c r="AQ4" s="144"/>
      <c r="AR4" s="145"/>
      <c r="AS4" s="145"/>
      <c r="AT4" s="145"/>
      <c r="AU4" s="145"/>
    </row>
    <row r="5" spans="2:59" s="146" customFormat="1" ht="11.25" customHeight="1" x14ac:dyDescent="0.25">
      <c r="J5" s="148"/>
      <c r="X5" s="148"/>
      <c r="AB5" s="149"/>
      <c r="AC5" s="141"/>
      <c r="AD5" s="142"/>
      <c r="AE5" s="142"/>
      <c r="AF5" s="142"/>
      <c r="AG5" s="142"/>
      <c r="AH5" s="142"/>
      <c r="AI5" s="142"/>
      <c r="AJ5" s="142"/>
      <c r="AK5" s="142"/>
      <c r="AL5" s="142"/>
      <c r="AM5" s="144"/>
      <c r="AN5" s="144"/>
      <c r="AO5" s="144"/>
      <c r="AP5" s="144"/>
      <c r="AQ5" s="144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</row>
    <row r="6" spans="2:59" s="146" customFormat="1" ht="36" customHeight="1" x14ac:dyDescent="0.25">
      <c r="B6" s="209" t="s">
        <v>270</v>
      </c>
      <c r="C6" s="209"/>
      <c r="D6" s="209"/>
      <c r="E6" s="209"/>
      <c r="F6" s="210"/>
      <c r="G6" s="211"/>
      <c r="H6" s="212"/>
      <c r="J6" s="148"/>
      <c r="X6" s="148"/>
      <c r="AB6" s="149"/>
      <c r="AC6" s="141"/>
      <c r="AD6" s="142"/>
      <c r="AE6" s="142"/>
      <c r="AF6" s="142"/>
      <c r="AG6" s="142"/>
      <c r="AH6" s="142"/>
      <c r="AI6" s="142"/>
      <c r="AJ6" s="142"/>
      <c r="AK6" s="142"/>
      <c r="AL6" s="142"/>
      <c r="AM6" s="144"/>
      <c r="AN6" s="144"/>
      <c r="AO6" s="144"/>
      <c r="AP6" s="144"/>
      <c r="AQ6" s="144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</row>
    <row r="7" spans="2:59" customFormat="1" ht="11.25" customHeight="1" thickBot="1" x14ac:dyDescent="0.3">
      <c r="J7" s="72"/>
      <c r="X7" s="72"/>
      <c r="AB7" s="47"/>
      <c r="AC7" s="107"/>
      <c r="AD7" s="73"/>
      <c r="AE7" s="73"/>
      <c r="AF7" s="73"/>
      <c r="AG7" s="73"/>
      <c r="AH7" s="73"/>
      <c r="AI7" s="73"/>
      <c r="AJ7" s="73"/>
      <c r="AK7" s="73"/>
      <c r="AL7" s="73"/>
      <c r="AM7" s="106"/>
      <c r="AN7" s="106"/>
      <c r="AO7" s="106"/>
      <c r="AP7" s="106"/>
      <c r="AQ7" s="106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</row>
    <row r="8" spans="2:59" s="1" customFormat="1" ht="36" customHeight="1" thickTop="1" thickBot="1" x14ac:dyDescent="0.3">
      <c r="B8" s="206" t="s">
        <v>0</v>
      </c>
      <c r="C8" s="207"/>
      <c r="D8" s="207"/>
      <c r="E8" s="207"/>
      <c r="F8" s="207"/>
      <c r="G8" s="207"/>
      <c r="H8" s="207"/>
      <c r="I8" s="207"/>
      <c r="J8" s="207"/>
      <c r="K8" s="208"/>
      <c r="L8" s="136" t="s">
        <v>98</v>
      </c>
      <c r="M8" s="202" t="s">
        <v>155</v>
      </c>
      <c r="N8" s="203"/>
      <c r="O8" s="203"/>
      <c r="P8" s="203"/>
      <c r="Q8" s="203"/>
      <c r="R8" s="203"/>
      <c r="S8" s="203"/>
      <c r="T8" s="203"/>
      <c r="U8" s="203"/>
      <c r="V8" s="204" t="s">
        <v>156</v>
      </c>
      <c r="W8" s="205"/>
      <c r="X8" s="205"/>
      <c r="Y8" s="205"/>
      <c r="Z8" s="136" t="s">
        <v>98</v>
      </c>
      <c r="AA8" s="136" t="s">
        <v>154</v>
      </c>
      <c r="AB8" s="108"/>
      <c r="AC8" s="107"/>
      <c r="AD8" s="73"/>
      <c r="AE8" s="73"/>
      <c r="AF8" s="73"/>
      <c r="AG8" s="73"/>
      <c r="AH8" s="73"/>
      <c r="AI8" s="73"/>
      <c r="AJ8" s="73"/>
      <c r="AK8" s="73"/>
      <c r="AL8" s="73"/>
      <c r="AM8" s="106"/>
      <c r="AN8" s="106"/>
      <c r="AO8" s="106"/>
      <c r="AP8" s="106"/>
      <c r="AQ8" s="106"/>
      <c r="AR8" s="71"/>
      <c r="AS8" s="71"/>
      <c r="AT8" s="71"/>
    </row>
    <row r="9" spans="2:59" s="1" customFormat="1" ht="64.150000000000006" customHeight="1" thickTop="1" x14ac:dyDescent="0.25">
      <c r="B9" s="185" t="s">
        <v>2</v>
      </c>
      <c r="C9" s="189" t="s">
        <v>275</v>
      </c>
      <c r="D9" s="190"/>
      <c r="E9" s="192" t="s">
        <v>3</v>
      </c>
      <c r="F9" s="197" t="s">
        <v>158</v>
      </c>
      <c r="G9" s="198"/>
      <c r="H9" s="192" t="s">
        <v>4</v>
      </c>
      <c r="I9" s="195" t="s">
        <v>282</v>
      </c>
      <c r="J9" s="196"/>
      <c r="K9" s="194" t="s">
        <v>99</v>
      </c>
      <c r="L9" s="187" t="s">
        <v>101</v>
      </c>
      <c r="M9" s="189" t="s">
        <v>86</v>
      </c>
      <c r="N9" s="191"/>
      <c r="O9" s="190"/>
      <c r="P9" s="189" t="s">
        <v>90</v>
      </c>
      <c r="Q9" s="191"/>
      <c r="R9" s="190"/>
      <c r="S9" s="189" t="s">
        <v>91</v>
      </c>
      <c r="T9" s="191"/>
      <c r="U9" s="190"/>
      <c r="V9" s="187" t="s">
        <v>8</v>
      </c>
      <c r="W9" s="187" t="s">
        <v>7</v>
      </c>
      <c r="X9" s="187" t="s">
        <v>6</v>
      </c>
      <c r="Y9" s="187" t="s">
        <v>93</v>
      </c>
      <c r="Z9" s="213" t="s">
        <v>100</v>
      </c>
      <c r="AA9" s="189" t="s">
        <v>226</v>
      </c>
      <c r="AB9" s="109"/>
      <c r="AC9" s="107"/>
      <c r="AD9" s="73"/>
      <c r="AE9" s="73"/>
      <c r="AF9" s="73"/>
      <c r="AG9" s="73"/>
      <c r="AH9" s="73"/>
      <c r="AI9" s="73"/>
      <c r="AJ9" s="73"/>
      <c r="AK9" s="73"/>
      <c r="AL9" s="73"/>
      <c r="AM9" s="106"/>
      <c r="AN9" s="106"/>
      <c r="AO9" s="106"/>
      <c r="AP9" s="106"/>
      <c r="AQ9" s="106"/>
      <c r="AR9" s="71"/>
      <c r="AS9" s="71"/>
      <c r="AT9" s="71"/>
    </row>
    <row r="10" spans="2:59" s="1" customFormat="1" ht="63.6" customHeight="1" x14ac:dyDescent="0.25">
      <c r="B10" s="186"/>
      <c r="C10" s="122" t="s">
        <v>283</v>
      </c>
      <c r="D10" s="123" t="s">
        <v>10</v>
      </c>
      <c r="E10" s="193"/>
      <c r="F10" s="180" t="s">
        <v>217</v>
      </c>
      <c r="G10" s="180" t="s">
        <v>5</v>
      </c>
      <c r="H10" s="193" t="s">
        <v>9</v>
      </c>
      <c r="I10" s="181" t="s">
        <v>137</v>
      </c>
      <c r="J10" s="181" t="s">
        <v>148</v>
      </c>
      <c r="K10" s="194"/>
      <c r="L10" s="188"/>
      <c r="M10" s="124" t="s">
        <v>88</v>
      </c>
      <c r="N10" s="124" t="s">
        <v>87</v>
      </c>
      <c r="O10" s="124" t="s">
        <v>89</v>
      </c>
      <c r="P10" s="124" t="s">
        <v>88</v>
      </c>
      <c r="Q10" s="124" t="s">
        <v>87</v>
      </c>
      <c r="R10" s="124" t="s">
        <v>89</v>
      </c>
      <c r="S10" s="124" t="s">
        <v>88</v>
      </c>
      <c r="T10" s="124" t="s">
        <v>87</v>
      </c>
      <c r="U10" s="124" t="s">
        <v>89</v>
      </c>
      <c r="V10" s="188"/>
      <c r="W10" s="188"/>
      <c r="X10" s="188"/>
      <c r="Y10" s="188"/>
      <c r="Z10" s="214"/>
      <c r="AA10" s="220"/>
      <c r="AB10" s="109"/>
      <c r="AC10" s="107"/>
      <c r="AD10" s="73"/>
      <c r="AE10" s="73"/>
      <c r="AF10" s="73"/>
      <c r="AG10" s="73"/>
      <c r="AH10" s="73"/>
      <c r="AI10" s="73"/>
      <c r="AJ10" s="73"/>
      <c r="AK10" s="73"/>
      <c r="AL10" s="73"/>
      <c r="AM10" s="106"/>
      <c r="AN10" s="106"/>
      <c r="AO10" s="106"/>
      <c r="AP10" s="106"/>
      <c r="AQ10" s="106"/>
      <c r="AR10" s="71"/>
      <c r="AS10" s="71"/>
      <c r="AT10" s="71"/>
    </row>
    <row r="11" spans="2:59" s="140" customFormat="1" ht="55.9" customHeight="1" x14ac:dyDescent="0.25">
      <c r="B11" s="150">
        <v>1</v>
      </c>
      <c r="C11" s="240" t="s">
        <v>285</v>
      </c>
      <c r="D11" s="240" t="s">
        <v>289</v>
      </c>
      <c r="E11" s="151" t="s">
        <v>290</v>
      </c>
      <c r="F11" s="152" t="s">
        <v>177</v>
      </c>
      <c r="G11" s="152" t="s">
        <v>180</v>
      </c>
      <c r="H11" s="151" t="s">
        <v>291</v>
      </c>
      <c r="I11" s="153"/>
      <c r="J11" s="153" t="s">
        <v>300</v>
      </c>
      <c r="K11" s="153" t="s">
        <v>298</v>
      </c>
      <c r="L11" s="154" t="s">
        <v>135</v>
      </c>
      <c r="M11" s="182" t="s">
        <v>95</v>
      </c>
      <c r="N11" s="182" t="s">
        <v>95</v>
      </c>
      <c r="O11" s="182" t="s">
        <v>95</v>
      </c>
      <c r="P11" s="182" t="s">
        <v>130</v>
      </c>
      <c r="Q11" s="182" t="s">
        <v>130</v>
      </c>
      <c r="R11" s="182" t="s">
        <v>130</v>
      </c>
      <c r="S11" s="182" t="s">
        <v>96</v>
      </c>
      <c r="T11" s="182" t="s">
        <v>96</v>
      </c>
      <c r="U11" s="182" t="s">
        <v>130</v>
      </c>
      <c r="V11" s="183">
        <f t="shared" ref="V11" ca="1" si="0">MAX(INDIRECT(M11),INDIRECT(N11),INDIRECT(O11))</f>
        <v>5</v>
      </c>
      <c r="W11" s="183">
        <f t="shared" ref="W11" ca="1" si="1">MAX(INDIRECT(P11),INDIRECT(Q11),INDIRECT(R11))</f>
        <v>1</v>
      </c>
      <c r="X11" s="183">
        <f t="shared" ref="X11" ca="1" si="2">MAX(INDIRECT(S11),INDIRECT(T11),INDIRECT(U11))</f>
        <v>2</v>
      </c>
      <c r="Y11" s="184">
        <f t="shared" ref="Y11" ca="1" si="3">SUM(V11:X11)/3</f>
        <v>2.6666666666666665</v>
      </c>
      <c r="Z11" s="183" t="str">
        <f t="shared" ref="Z11" ca="1" si="4">IF(Y11=0,"NA",IF(AND(Y11&gt;0,Y11&lt;=2),"Bajo",IF(AND(Y11&gt;2,Y11&lt;3.5),"Medio",IF(AND(Y11&gt;=3.5,Y11&lt;4.5),"Alto",IF(Y11&gt;=4.5,"Critico")))))</f>
        <v>Medio</v>
      </c>
      <c r="AA11" s="153" t="str">
        <f ca="1">VLOOKUP(Z11,$AE$173:$AF$176,2,0)</f>
        <v>Activo que requiere obligatoriamente tratamiento y definición de estrategia de control basada en el Anexo A NTC-ISO/IEC 27001:2013, su IMPORTANCIA es Media frente a la (CID)</v>
      </c>
      <c r="AB11" s="155"/>
      <c r="AC11" s="141"/>
      <c r="AD11" s="142"/>
      <c r="AE11" s="142"/>
      <c r="AF11" s="142"/>
      <c r="AG11" s="142"/>
      <c r="AH11" s="142"/>
      <c r="AI11" s="142"/>
      <c r="AJ11" s="142"/>
      <c r="AK11" s="142"/>
      <c r="AL11" s="142"/>
      <c r="AM11" s="144"/>
      <c r="AN11" s="144"/>
      <c r="AO11" s="144"/>
      <c r="AP11" s="144"/>
      <c r="AQ11" s="144"/>
      <c r="AR11" s="145"/>
      <c r="AS11" s="145"/>
      <c r="AT11" s="145"/>
    </row>
    <row r="12" spans="2:59" s="140" customFormat="1" ht="55.9" customHeight="1" x14ac:dyDescent="0.25">
      <c r="B12" s="150">
        <f>B11+1</f>
        <v>2</v>
      </c>
      <c r="C12" s="241"/>
      <c r="D12" s="241"/>
      <c r="E12" s="151"/>
      <c r="F12" s="152" t="s">
        <v>182</v>
      </c>
      <c r="G12" s="152" t="s">
        <v>162</v>
      </c>
      <c r="H12" s="151"/>
      <c r="I12" s="153"/>
      <c r="J12" s="153"/>
      <c r="K12" s="153"/>
      <c r="L12" s="154" t="s">
        <v>134</v>
      </c>
      <c r="M12" s="182" t="s">
        <v>95</v>
      </c>
      <c r="N12" s="182" t="s">
        <v>95</v>
      </c>
      <c r="O12" s="182" t="s">
        <v>95</v>
      </c>
      <c r="P12" s="182" t="s">
        <v>130</v>
      </c>
      <c r="Q12" s="182" t="s">
        <v>130</v>
      </c>
      <c r="R12" s="182" t="s">
        <v>130</v>
      </c>
      <c r="S12" s="182" t="s">
        <v>96</v>
      </c>
      <c r="T12" s="182" t="s">
        <v>96</v>
      </c>
      <c r="U12" s="182" t="s">
        <v>130</v>
      </c>
      <c r="V12" s="183">
        <f t="shared" ref="V12:V45" ca="1" si="5">MAX(INDIRECT(M12),INDIRECT(N12),INDIRECT(O12))</f>
        <v>5</v>
      </c>
      <c r="W12" s="183">
        <f t="shared" ref="W12:W45" ca="1" si="6">MAX(INDIRECT(P12),INDIRECT(Q12),INDIRECT(R12))</f>
        <v>1</v>
      </c>
      <c r="X12" s="183">
        <f t="shared" ref="X12:X45" ca="1" si="7">MAX(INDIRECT(S12),INDIRECT(T12),INDIRECT(U12))</f>
        <v>2</v>
      </c>
      <c r="Y12" s="184">
        <f t="shared" ref="Y12:Y45" ca="1" si="8">SUM(V12:X12)/3</f>
        <v>2.6666666666666665</v>
      </c>
      <c r="Z12" s="183" t="str">
        <f t="shared" ref="Z12:Z45" ca="1" si="9">IF(Y12=0,"NA",IF(AND(Y12&gt;0,Y12&lt;=2),"Bajo",IF(AND(Y12&gt;2,Y12&lt;3.5),"Medio",IF(AND(Y12&gt;=3.5,Y12&lt;4.5),"Alto",IF(Y12&gt;=4.5,"Critico")))))</f>
        <v>Medio</v>
      </c>
      <c r="AA12" s="153" t="str">
        <f ca="1">VLOOKUP(Z12,$AE$173:$AF$176,2,0)</f>
        <v>Activo que requiere obligatoriamente tratamiento y definición de estrategia de control basada en el Anexo A NTC-ISO/IEC 27001:2013, su IMPORTANCIA es Media frente a la (CID)</v>
      </c>
      <c r="AB12" s="155"/>
      <c r="AC12" s="141"/>
      <c r="AD12" s="142"/>
      <c r="AE12" s="142"/>
      <c r="AF12" s="142"/>
      <c r="AG12" s="142"/>
      <c r="AH12" s="142"/>
      <c r="AI12" s="142"/>
      <c r="AJ12" s="142"/>
      <c r="AK12" s="142"/>
      <c r="AL12" s="142"/>
      <c r="AM12" s="144"/>
      <c r="AN12" s="144"/>
      <c r="AO12" s="144"/>
      <c r="AP12" s="144"/>
      <c r="AQ12" s="144"/>
      <c r="AR12" s="145"/>
      <c r="AS12" s="145"/>
      <c r="AT12" s="145"/>
    </row>
    <row r="13" spans="2:59" s="140" customFormat="1" ht="55.9" customHeight="1" x14ac:dyDescent="0.25">
      <c r="B13" s="150">
        <f t="shared" ref="B13:B45" si="10">B12+1</f>
        <v>3</v>
      </c>
      <c r="C13" s="241"/>
      <c r="D13" s="241"/>
      <c r="E13" s="151"/>
      <c r="F13" s="152" t="s">
        <v>160</v>
      </c>
      <c r="G13" s="152" t="s">
        <v>162</v>
      </c>
      <c r="H13" s="151"/>
      <c r="I13" s="153"/>
      <c r="J13" s="153"/>
      <c r="K13" s="153"/>
      <c r="L13" s="154" t="s">
        <v>134</v>
      </c>
      <c r="M13" s="182" t="s">
        <v>95</v>
      </c>
      <c r="N13" s="182" t="s">
        <v>95</v>
      </c>
      <c r="O13" s="182" t="s">
        <v>95</v>
      </c>
      <c r="P13" s="182" t="s">
        <v>130</v>
      </c>
      <c r="Q13" s="182" t="s">
        <v>130</v>
      </c>
      <c r="R13" s="182" t="s">
        <v>130</v>
      </c>
      <c r="S13" s="182" t="s">
        <v>96</v>
      </c>
      <c r="T13" s="182" t="s">
        <v>96</v>
      </c>
      <c r="U13" s="182" t="s">
        <v>130</v>
      </c>
      <c r="V13" s="183">
        <f t="shared" ca="1" si="5"/>
        <v>5</v>
      </c>
      <c r="W13" s="183">
        <f t="shared" ca="1" si="6"/>
        <v>1</v>
      </c>
      <c r="X13" s="183">
        <f t="shared" ca="1" si="7"/>
        <v>2</v>
      </c>
      <c r="Y13" s="184">
        <f t="shared" ca="1" si="8"/>
        <v>2.6666666666666665</v>
      </c>
      <c r="Z13" s="183" t="str">
        <f t="shared" ca="1" si="9"/>
        <v>Medio</v>
      </c>
      <c r="AA13" s="153" t="str">
        <f ca="1">VLOOKUP(Z13,$AE$173:$AF$176,2,0)</f>
        <v>Activo que requiere obligatoriamente tratamiento y definición de estrategia de control basada en el Anexo A NTC-ISO/IEC 27001:2013, su IMPORTANCIA es Media frente a la (CID)</v>
      </c>
      <c r="AB13" s="155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44"/>
      <c r="AN13" s="144"/>
      <c r="AO13" s="144"/>
      <c r="AP13" s="144"/>
      <c r="AQ13" s="144"/>
      <c r="AR13" s="145"/>
      <c r="AS13" s="145"/>
      <c r="AT13" s="145"/>
    </row>
    <row r="14" spans="2:59" s="140" customFormat="1" ht="55.9" customHeight="1" x14ac:dyDescent="0.25">
      <c r="B14" s="150">
        <v>2</v>
      </c>
      <c r="C14" s="241"/>
      <c r="D14" s="241"/>
      <c r="E14" s="151"/>
      <c r="F14" s="152" t="s">
        <v>160</v>
      </c>
      <c r="G14" s="152" t="s">
        <v>162</v>
      </c>
      <c r="H14" s="151"/>
      <c r="I14" s="153"/>
      <c r="J14" s="153"/>
      <c r="K14" s="153"/>
      <c r="L14" s="154" t="s">
        <v>134</v>
      </c>
      <c r="M14" s="182" t="s">
        <v>95</v>
      </c>
      <c r="N14" s="182" t="s">
        <v>95</v>
      </c>
      <c r="O14" s="182" t="s">
        <v>95</v>
      </c>
      <c r="P14" s="182" t="s">
        <v>130</v>
      </c>
      <c r="Q14" s="182" t="s">
        <v>130</v>
      </c>
      <c r="R14" s="182" t="s">
        <v>130</v>
      </c>
      <c r="S14" s="182" t="s">
        <v>96</v>
      </c>
      <c r="T14" s="182" t="s">
        <v>96</v>
      </c>
      <c r="U14" s="182" t="s">
        <v>130</v>
      </c>
      <c r="V14" s="183">
        <f t="shared" ca="1" si="5"/>
        <v>5</v>
      </c>
      <c r="W14" s="183">
        <f t="shared" ca="1" si="6"/>
        <v>1</v>
      </c>
      <c r="X14" s="183">
        <f t="shared" ca="1" si="7"/>
        <v>2</v>
      </c>
      <c r="Y14" s="184">
        <f t="shared" ca="1" si="8"/>
        <v>2.6666666666666665</v>
      </c>
      <c r="Z14" s="183" t="str">
        <f t="shared" ca="1" si="9"/>
        <v>Medio</v>
      </c>
      <c r="AA14" s="153" t="str">
        <f t="shared" ref="AA14:AA16" ca="1" si="11">VLOOKUP(Z14,$AE$173:$AF$176,2,0)</f>
        <v>Activo que requiere obligatoriamente tratamiento y definición de estrategia de control basada en el Anexo A NTC-ISO/IEC 27001:2013, su IMPORTANCIA es Media frente a la (CID)</v>
      </c>
      <c r="AB14" s="155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44"/>
      <c r="AN14" s="144"/>
      <c r="AO14" s="144"/>
      <c r="AP14" s="144"/>
      <c r="AQ14" s="144"/>
      <c r="AR14" s="145"/>
      <c r="AS14" s="145"/>
      <c r="AT14" s="145"/>
    </row>
    <row r="15" spans="2:59" s="140" customFormat="1" ht="55.9" customHeight="1" x14ac:dyDescent="0.25">
      <c r="B15" s="150">
        <f t="shared" ref="B15" si="12">B14+1</f>
        <v>3</v>
      </c>
      <c r="C15" s="241"/>
      <c r="D15" s="241"/>
      <c r="E15" s="151"/>
      <c r="F15" s="152" t="s">
        <v>160</v>
      </c>
      <c r="G15" s="152" t="s">
        <v>162</v>
      </c>
      <c r="H15" s="151"/>
      <c r="I15" s="153"/>
      <c r="J15" s="153"/>
      <c r="K15" s="153"/>
      <c r="L15" s="154" t="s">
        <v>135</v>
      </c>
      <c r="M15" s="182" t="s">
        <v>95</v>
      </c>
      <c r="N15" s="182" t="s">
        <v>95</v>
      </c>
      <c r="O15" s="182" t="s">
        <v>95</v>
      </c>
      <c r="P15" s="182" t="s">
        <v>130</v>
      </c>
      <c r="Q15" s="182" t="s">
        <v>130</v>
      </c>
      <c r="R15" s="182" t="s">
        <v>130</v>
      </c>
      <c r="S15" s="182" t="s">
        <v>96</v>
      </c>
      <c r="T15" s="182" t="s">
        <v>96</v>
      </c>
      <c r="U15" s="182" t="s">
        <v>130</v>
      </c>
      <c r="V15" s="183">
        <f t="shared" ca="1" si="5"/>
        <v>5</v>
      </c>
      <c r="W15" s="183">
        <f t="shared" ca="1" si="6"/>
        <v>1</v>
      </c>
      <c r="X15" s="183">
        <f t="shared" ca="1" si="7"/>
        <v>2</v>
      </c>
      <c r="Y15" s="184">
        <f t="shared" ca="1" si="8"/>
        <v>2.6666666666666665</v>
      </c>
      <c r="Z15" s="183" t="str">
        <f t="shared" ca="1" si="9"/>
        <v>Medio</v>
      </c>
      <c r="AA15" s="153" t="str">
        <f t="shared" ca="1" si="11"/>
        <v>Activo que requiere obligatoriamente tratamiento y definición de estrategia de control basada en el Anexo A NTC-ISO/IEC 27001:2013, su IMPORTANCIA es Media frente a la (CID)</v>
      </c>
      <c r="AB15" s="155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44"/>
      <c r="AN15" s="144"/>
      <c r="AO15" s="144"/>
      <c r="AP15" s="144"/>
      <c r="AQ15" s="144"/>
      <c r="AR15" s="145"/>
      <c r="AS15" s="145"/>
      <c r="AT15" s="145"/>
    </row>
    <row r="16" spans="2:59" s="140" customFormat="1" ht="55.9" customHeight="1" x14ac:dyDescent="0.25">
      <c r="B16" s="150">
        <f t="shared" si="10"/>
        <v>4</v>
      </c>
      <c r="C16" s="241"/>
      <c r="D16" s="241"/>
      <c r="E16" s="151"/>
      <c r="F16" s="152" t="s">
        <v>160</v>
      </c>
      <c r="G16" s="152" t="s">
        <v>162</v>
      </c>
      <c r="H16" s="151"/>
      <c r="I16" s="153"/>
      <c r="J16" s="153"/>
      <c r="K16" s="153"/>
      <c r="L16" s="154" t="s">
        <v>135</v>
      </c>
      <c r="M16" s="182" t="s">
        <v>95</v>
      </c>
      <c r="N16" s="182" t="s">
        <v>95</v>
      </c>
      <c r="O16" s="182" t="s">
        <v>95</v>
      </c>
      <c r="P16" s="182" t="s">
        <v>130</v>
      </c>
      <c r="Q16" s="182" t="s">
        <v>130</v>
      </c>
      <c r="R16" s="182" t="s">
        <v>130</v>
      </c>
      <c r="S16" s="182" t="s">
        <v>96</v>
      </c>
      <c r="T16" s="182" t="s">
        <v>96</v>
      </c>
      <c r="U16" s="182" t="s">
        <v>130</v>
      </c>
      <c r="V16" s="183">
        <f t="shared" ca="1" si="5"/>
        <v>5</v>
      </c>
      <c r="W16" s="183">
        <f t="shared" ca="1" si="6"/>
        <v>1</v>
      </c>
      <c r="X16" s="183">
        <f t="shared" ca="1" si="7"/>
        <v>2</v>
      </c>
      <c r="Y16" s="184">
        <f t="shared" ca="1" si="8"/>
        <v>2.6666666666666665</v>
      </c>
      <c r="Z16" s="183" t="str">
        <f t="shared" ca="1" si="9"/>
        <v>Medio</v>
      </c>
      <c r="AA16" s="153" t="str">
        <f t="shared" ca="1" si="11"/>
        <v>Activo que requiere obligatoriamente tratamiento y definición de estrategia de control basada en el Anexo A NTC-ISO/IEC 27001:2013, su IMPORTANCIA es Media frente a la (CID)</v>
      </c>
      <c r="AB16" s="155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44"/>
      <c r="AN16" s="144"/>
      <c r="AO16" s="144"/>
      <c r="AP16" s="144"/>
      <c r="AQ16" s="144"/>
      <c r="AR16" s="145"/>
      <c r="AS16" s="145"/>
      <c r="AT16" s="145"/>
    </row>
    <row r="17" spans="2:46" s="140" customFormat="1" ht="55.9" customHeight="1" x14ac:dyDescent="0.25">
      <c r="B17" s="150">
        <v>3</v>
      </c>
      <c r="C17" s="241"/>
      <c r="D17" s="242"/>
      <c r="E17" s="151"/>
      <c r="F17" s="152" t="s">
        <v>160</v>
      </c>
      <c r="G17" s="152" t="s">
        <v>162</v>
      </c>
      <c r="H17" s="151"/>
      <c r="I17" s="153"/>
      <c r="J17" s="153"/>
      <c r="K17" s="153"/>
      <c r="L17" s="154" t="s">
        <v>135</v>
      </c>
      <c r="M17" s="182" t="s">
        <v>95</v>
      </c>
      <c r="N17" s="182" t="s">
        <v>95</v>
      </c>
      <c r="O17" s="182" t="s">
        <v>95</v>
      </c>
      <c r="P17" s="182" t="s">
        <v>130</v>
      </c>
      <c r="Q17" s="182" t="s">
        <v>130</v>
      </c>
      <c r="R17" s="182" t="s">
        <v>130</v>
      </c>
      <c r="S17" s="182" t="s">
        <v>96</v>
      </c>
      <c r="T17" s="182" t="s">
        <v>96</v>
      </c>
      <c r="U17" s="182" t="s">
        <v>130</v>
      </c>
      <c r="V17" s="183">
        <f t="shared" ca="1" si="5"/>
        <v>5</v>
      </c>
      <c r="W17" s="183">
        <f t="shared" ca="1" si="6"/>
        <v>1</v>
      </c>
      <c r="X17" s="183">
        <f t="shared" ca="1" si="7"/>
        <v>2</v>
      </c>
      <c r="Y17" s="184">
        <f t="shared" ca="1" si="8"/>
        <v>2.6666666666666665</v>
      </c>
      <c r="Z17" s="183" t="str">
        <f t="shared" ca="1" si="9"/>
        <v>Medio</v>
      </c>
      <c r="AA17" s="153" t="str">
        <f t="shared" ref="AA17:AA45" ca="1" si="13">VLOOKUP(Z17,$AE$173:$AF$176,2,0)</f>
        <v>Activo que requiere obligatoriamente tratamiento y definición de estrategia de control basada en el Anexo A NTC-ISO/IEC 27001:2013, su IMPORTANCIA es Media frente a la (CID)</v>
      </c>
      <c r="AB17" s="155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4"/>
      <c r="AN17" s="144"/>
      <c r="AO17" s="144"/>
      <c r="AP17" s="144"/>
      <c r="AQ17" s="144"/>
      <c r="AR17" s="145"/>
      <c r="AS17" s="145"/>
      <c r="AT17" s="145"/>
    </row>
    <row r="18" spans="2:46" s="140" customFormat="1" ht="55.9" customHeight="1" x14ac:dyDescent="0.25">
      <c r="B18" s="150">
        <f t="shared" ref="B18" si="14">B17+1</f>
        <v>4</v>
      </c>
      <c r="C18" s="241"/>
      <c r="D18" s="243" t="s">
        <v>292</v>
      </c>
      <c r="E18" s="151" t="s">
        <v>293</v>
      </c>
      <c r="F18" s="152" t="s">
        <v>182</v>
      </c>
      <c r="G18" s="152" t="s">
        <v>185</v>
      </c>
      <c r="H18" s="151" t="s">
        <v>294</v>
      </c>
      <c r="I18" s="153" t="s">
        <v>296</v>
      </c>
      <c r="J18" s="153" t="s">
        <v>295</v>
      </c>
      <c r="K18" s="153" t="s">
        <v>297</v>
      </c>
      <c r="L18" s="154" t="s">
        <v>135</v>
      </c>
      <c r="M18" s="182" t="s">
        <v>95</v>
      </c>
      <c r="N18" s="182" t="s">
        <v>95</v>
      </c>
      <c r="O18" s="182" t="s">
        <v>95</v>
      </c>
      <c r="P18" s="182" t="s">
        <v>130</v>
      </c>
      <c r="Q18" s="182" t="s">
        <v>130</v>
      </c>
      <c r="R18" s="182" t="s">
        <v>130</v>
      </c>
      <c r="S18" s="182" t="s">
        <v>96</v>
      </c>
      <c r="T18" s="182" t="s">
        <v>96</v>
      </c>
      <c r="U18" s="182" t="s">
        <v>130</v>
      </c>
      <c r="V18" s="183">
        <f t="shared" ca="1" si="5"/>
        <v>5</v>
      </c>
      <c r="W18" s="183">
        <f t="shared" ca="1" si="6"/>
        <v>1</v>
      </c>
      <c r="X18" s="183">
        <f t="shared" ca="1" si="7"/>
        <v>2</v>
      </c>
      <c r="Y18" s="184">
        <f t="shared" ca="1" si="8"/>
        <v>2.6666666666666665</v>
      </c>
      <c r="Z18" s="183" t="str">
        <f t="shared" ca="1" si="9"/>
        <v>Medio</v>
      </c>
      <c r="AA18" s="153" t="str">
        <f t="shared" ca="1" si="13"/>
        <v>Activo que requiere obligatoriamente tratamiento y definición de estrategia de control basada en el Anexo A NTC-ISO/IEC 27001:2013, su IMPORTANCIA es Media frente a la (CID)</v>
      </c>
      <c r="AB18" s="155"/>
      <c r="AC18" s="141"/>
      <c r="AD18" s="142"/>
      <c r="AE18" s="142"/>
      <c r="AF18" s="142"/>
      <c r="AG18" s="142"/>
      <c r="AH18" s="142"/>
      <c r="AI18" s="142"/>
      <c r="AJ18" s="142"/>
      <c r="AK18" s="142"/>
      <c r="AL18" s="142"/>
      <c r="AM18" s="144"/>
      <c r="AN18" s="144"/>
      <c r="AO18" s="144"/>
      <c r="AP18" s="144"/>
      <c r="AQ18" s="144"/>
      <c r="AR18" s="145"/>
      <c r="AS18" s="145"/>
      <c r="AT18" s="145"/>
    </row>
    <row r="19" spans="2:46" s="140" customFormat="1" ht="55.9" customHeight="1" x14ac:dyDescent="0.25">
      <c r="B19" s="150">
        <f t="shared" si="10"/>
        <v>5</v>
      </c>
      <c r="C19" s="241"/>
      <c r="D19" s="244"/>
      <c r="E19" s="151"/>
      <c r="F19" s="152" t="s">
        <v>177</v>
      </c>
      <c r="G19" s="152" t="s">
        <v>178</v>
      </c>
      <c r="H19" s="151"/>
      <c r="I19" s="153"/>
      <c r="J19" s="153"/>
      <c r="K19" s="153"/>
      <c r="L19" s="154" t="s">
        <v>135</v>
      </c>
      <c r="M19" s="182" t="s">
        <v>95</v>
      </c>
      <c r="N19" s="182" t="s">
        <v>95</v>
      </c>
      <c r="O19" s="182" t="s">
        <v>95</v>
      </c>
      <c r="P19" s="182" t="s">
        <v>130</v>
      </c>
      <c r="Q19" s="182" t="s">
        <v>130</v>
      </c>
      <c r="R19" s="182" t="s">
        <v>130</v>
      </c>
      <c r="S19" s="182" t="s">
        <v>96</v>
      </c>
      <c r="T19" s="182" t="s">
        <v>96</v>
      </c>
      <c r="U19" s="182" t="s">
        <v>130</v>
      </c>
      <c r="V19" s="183">
        <f t="shared" ca="1" si="5"/>
        <v>5</v>
      </c>
      <c r="W19" s="183">
        <f t="shared" ca="1" si="6"/>
        <v>1</v>
      </c>
      <c r="X19" s="183">
        <f t="shared" ca="1" si="7"/>
        <v>2</v>
      </c>
      <c r="Y19" s="184">
        <f t="shared" ca="1" si="8"/>
        <v>2.6666666666666665</v>
      </c>
      <c r="Z19" s="183" t="str">
        <f t="shared" ca="1" si="9"/>
        <v>Medio</v>
      </c>
      <c r="AA19" s="153" t="str">
        <f t="shared" ca="1" si="13"/>
        <v>Activo que requiere obligatoriamente tratamiento y definición de estrategia de control basada en el Anexo A NTC-ISO/IEC 27001:2013, su IMPORTANCIA es Media frente a la (CID)</v>
      </c>
      <c r="AB19" s="155"/>
      <c r="AC19" s="141"/>
      <c r="AD19" s="142"/>
      <c r="AE19" s="142"/>
      <c r="AF19" s="142"/>
      <c r="AG19" s="142"/>
      <c r="AH19" s="142"/>
      <c r="AI19" s="142"/>
      <c r="AJ19" s="142"/>
      <c r="AK19" s="142"/>
      <c r="AL19" s="142"/>
      <c r="AM19" s="144"/>
      <c r="AN19" s="144"/>
      <c r="AO19" s="144"/>
      <c r="AP19" s="144"/>
      <c r="AQ19" s="144"/>
      <c r="AR19" s="145"/>
      <c r="AS19" s="145"/>
      <c r="AT19" s="145"/>
    </row>
    <row r="20" spans="2:46" s="140" customFormat="1" ht="55.9" customHeight="1" x14ac:dyDescent="0.25">
      <c r="B20" s="150">
        <v>4</v>
      </c>
      <c r="C20" s="241"/>
      <c r="D20" s="243" t="s">
        <v>249</v>
      </c>
      <c r="E20" s="151" t="s">
        <v>247</v>
      </c>
      <c r="F20" s="152" t="s">
        <v>160</v>
      </c>
      <c r="G20" s="152" t="s">
        <v>161</v>
      </c>
      <c r="H20" s="151"/>
      <c r="I20" s="153"/>
      <c r="J20" s="153"/>
      <c r="K20" s="153"/>
      <c r="L20" s="154" t="s">
        <v>135</v>
      </c>
      <c r="M20" s="182" t="s">
        <v>95</v>
      </c>
      <c r="N20" s="182" t="s">
        <v>95</v>
      </c>
      <c r="O20" s="182" t="s">
        <v>95</v>
      </c>
      <c r="P20" s="182" t="s">
        <v>130</v>
      </c>
      <c r="Q20" s="182" t="s">
        <v>130</v>
      </c>
      <c r="R20" s="182" t="s">
        <v>130</v>
      </c>
      <c r="S20" s="182" t="s">
        <v>96</v>
      </c>
      <c r="T20" s="182" t="s">
        <v>96</v>
      </c>
      <c r="U20" s="182" t="s">
        <v>130</v>
      </c>
      <c r="V20" s="183">
        <f t="shared" ca="1" si="5"/>
        <v>5</v>
      </c>
      <c r="W20" s="183">
        <f t="shared" ca="1" si="6"/>
        <v>1</v>
      </c>
      <c r="X20" s="183">
        <f t="shared" ca="1" si="7"/>
        <v>2</v>
      </c>
      <c r="Y20" s="184">
        <f t="shared" ca="1" si="8"/>
        <v>2.6666666666666665</v>
      </c>
      <c r="Z20" s="183" t="str">
        <f t="shared" ca="1" si="9"/>
        <v>Medio</v>
      </c>
      <c r="AA20" s="153" t="str">
        <f t="shared" ca="1" si="13"/>
        <v>Activo que requiere obligatoriamente tratamiento y definición de estrategia de control basada en el Anexo A NTC-ISO/IEC 27001:2013, su IMPORTANCIA es Media frente a la (CID)</v>
      </c>
      <c r="AB20" s="155"/>
      <c r="AC20" s="141"/>
      <c r="AD20" s="142"/>
      <c r="AE20" s="142"/>
      <c r="AF20" s="142"/>
      <c r="AG20" s="142"/>
      <c r="AH20" s="142"/>
      <c r="AI20" s="142"/>
      <c r="AJ20" s="142"/>
      <c r="AK20" s="142"/>
      <c r="AL20" s="142"/>
      <c r="AM20" s="144"/>
      <c r="AN20" s="144"/>
      <c r="AO20" s="144"/>
      <c r="AP20" s="144"/>
      <c r="AQ20" s="144"/>
      <c r="AR20" s="145"/>
      <c r="AS20" s="145"/>
      <c r="AT20" s="145"/>
    </row>
    <row r="21" spans="2:46" s="140" customFormat="1" ht="55.9" customHeight="1" x14ac:dyDescent="0.25">
      <c r="B21" s="150">
        <f t="shared" ref="B21" si="15">B20+1</f>
        <v>5</v>
      </c>
      <c r="C21" s="241"/>
      <c r="D21" s="244"/>
      <c r="E21" s="151" t="s">
        <v>248</v>
      </c>
      <c r="F21" s="152" t="s">
        <v>177</v>
      </c>
      <c r="G21" s="152" t="s">
        <v>181</v>
      </c>
      <c r="H21" s="151"/>
      <c r="I21" s="153"/>
      <c r="J21" s="153"/>
      <c r="K21" s="153"/>
      <c r="L21" s="154" t="s">
        <v>135</v>
      </c>
      <c r="M21" s="182" t="s">
        <v>95</v>
      </c>
      <c r="N21" s="182" t="s">
        <v>95</v>
      </c>
      <c r="O21" s="182" t="s">
        <v>95</v>
      </c>
      <c r="P21" s="182" t="s">
        <v>130</v>
      </c>
      <c r="Q21" s="182" t="s">
        <v>130</v>
      </c>
      <c r="R21" s="182" t="s">
        <v>130</v>
      </c>
      <c r="S21" s="182" t="s">
        <v>96</v>
      </c>
      <c r="T21" s="182" t="s">
        <v>96</v>
      </c>
      <c r="U21" s="182" t="s">
        <v>130</v>
      </c>
      <c r="V21" s="183">
        <f t="shared" ca="1" si="5"/>
        <v>5</v>
      </c>
      <c r="W21" s="183">
        <f t="shared" ca="1" si="6"/>
        <v>1</v>
      </c>
      <c r="X21" s="183">
        <f t="shared" ca="1" si="7"/>
        <v>2</v>
      </c>
      <c r="Y21" s="184">
        <f t="shared" ca="1" si="8"/>
        <v>2.6666666666666665</v>
      </c>
      <c r="Z21" s="183" t="str">
        <f t="shared" ca="1" si="9"/>
        <v>Medio</v>
      </c>
      <c r="AA21" s="153" t="str">
        <f t="shared" ca="1" si="13"/>
        <v>Activo que requiere obligatoriamente tratamiento y definición de estrategia de control basada en el Anexo A NTC-ISO/IEC 27001:2013, su IMPORTANCIA es Media frente a la (CID)</v>
      </c>
      <c r="AB21" s="155"/>
      <c r="AC21" s="141"/>
      <c r="AD21" s="142"/>
      <c r="AE21" s="142"/>
      <c r="AF21" s="142"/>
      <c r="AG21" s="142"/>
      <c r="AH21" s="142"/>
      <c r="AI21" s="142"/>
      <c r="AJ21" s="142"/>
      <c r="AK21" s="142"/>
      <c r="AL21" s="142"/>
      <c r="AM21" s="144"/>
      <c r="AN21" s="144"/>
      <c r="AO21" s="144"/>
      <c r="AP21" s="144"/>
      <c r="AQ21" s="144"/>
      <c r="AR21" s="145"/>
      <c r="AS21" s="145"/>
      <c r="AT21" s="145"/>
    </row>
    <row r="22" spans="2:46" s="140" customFormat="1" ht="55.9" customHeight="1" x14ac:dyDescent="0.25">
      <c r="B22" s="150">
        <f t="shared" si="10"/>
        <v>6</v>
      </c>
      <c r="C22" s="241"/>
      <c r="D22" s="243" t="s">
        <v>244</v>
      </c>
      <c r="E22" s="151" t="s">
        <v>237</v>
      </c>
      <c r="F22" s="152" t="s">
        <v>189</v>
      </c>
      <c r="G22" s="152" t="s">
        <v>190</v>
      </c>
      <c r="H22" s="151"/>
      <c r="I22" s="153"/>
      <c r="J22" s="153"/>
      <c r="K22" s="153"/>
      <c r="L22" s="154" t="s">
        <v>133</v>
      </c>
      <c r="M22" s="182" t="s">
        <v>95</v>
      </c>
      <c r="N22" s="182" t="s">
        <v>95</v>
      </c>
      <c r="O22" s="182" t="s">
        <v>95</v>
      </c>
      <c r="P22" s="182" t="s">
        <v>130</v>
      </c>
      <c r="Q22" s="182" t="s">
        <v>130</v>
      </c>
      <c r="R22" s="182" t="s">
        <v>130</v>
      </c>
      <c r="S22" s="182" t="s">
        <v>96</v>
      </c>
      <c r="T22" s="182" t="s">
        <v>96</v>
      </c>
      <c r="U22" s="182" t="s">
        <v>130</v>
      </c>
      <c r="V22" s="183">
        <f t="shared" ca="1" si="5"/>
        <v>5</v>
      </c>
      <c r="W22" s="183">
        <f t="shared" ca="1" si="6"/>
        <v>1</v>
      </c>
      <c r="X22" s="183">
        <f t="shared" ca="1" si="7"/>
        <v>2</v>
      </c>
      <c r="Y22" s="184">
        <f t="shared" ca="1" si="8"/>
        <v>2.6666666666666665</v>
      </c>
      <c r="Z22" s="183" t="str">
        <f t="shared" ca="1" si="9"/>
        <v>Medio</v>
      </c>
      <c r="AA22" s="153" t="str">
        <f t="shared" ca="1" si="13"/>
        <v>Activo que requiere obligatoriamente tratamiento y definición de estrategia de control basada en el Anexo A NTC-ISO/IEC 27001:2013, su IMPORTANCIA es Media frente a la (CID)</v>
      </c>
      <c r="AB22" s="155"/>
      <c r="AC22" s="141"/>
      <c r="AD22" s="142"/>
      <c r="AE22" s="142"/>
      <c r="AF22" s="142"/>
      <c r="AG22" s="142"/>
      <c r="AH22" s="142"/>
      <c r="AI22" s="142"/>
      <c r="AJ22" s="142"/>
      <c r="AK22" s="142"/>
      <c r="AL22" s="142"/>
      <c r="AM22" s="144"/>
      <c r="AN22" s="144"/>
      <c r="AO22" s="144"/>
      <c r="AP22" s="144"/>
      <c r="AQ22" s="144"/>
      <c r="AR22" s="145"/>
      <c r="AS22" s="145"/>
      <c r="AT22" s="145"/>
    </row>
    <row r="23" spans="2:46" s="140" customFormat="1" ht="55.9" customHeight="1" x14ac:dyDescent="0.25">
      <c r="B23" s="150">
        <v>5</v>
      </c>
      <c r="C23" s="241"/>
      <c r="D23" s="245"/>
      <c r="E23" s="151" t="s">
        <v>235</v>
      </c>
      <c r="F23" s="152" t="s">
        <v>189</v>
      </c>
      <c r="G23" s="152" t="s">
        <v>190</v>
      </c>
      <c r="H23" s="151"/>
      <c r="I23" s="153"/>
      <c r="J23" s="153"/>
      <c r="K23" s="153"/>
      <c r="L23" s="154" t="s">
        <v>133</v>
      </c>
      <c r="M23" s="182" t="s">
        <v>95</v>
      </c>
      <c r="N23" s="182" t="s">
        <v>95</v>
      </c>
      <c r="O23" s="182" t="s">
        <v>95</v>
      </c>
      <c r="P23" s="182" t="s">
        <v>130</v>
      </c>
      <c r="Q23" s="182" t="s">
        <v>130</v>
      </c>
      <c r="R23" s="182" t="s">
        <v>130</v>
      </c>
      <c r="S23" s="182" t="s">
        <v>96</v>
      </c>
      <c r="T23" s="182" t="s">
        <v>96</v>
      </c>
      <c r="U23" s="182" t="s">
        <v>130</v>
      </c>
      <c r="V23" s="183">
        <f t="shared" ca="1" si="5"/>
        <v>5</v>
      </c>
      <c r="W23" s="183">
        <f t="shared" ca="1" si="6"/>
        <v>1</v>
      </c>
      <c r="X23" s="183">
        <f t="shared" ca="1" si="7"/>
        <v>2</v>
      </c>
      <c r="Y23" s="184">
        <f t="shared" ca="1" si="8"/>
        <v>2.6666666666666665</v>
      </c>
      <c r="Z23" s="183" t="str">
        <f t="shared" ca="1" si="9"/>
        <v>Medio</v>
      </c>
      <c r="AA23" s="153" t="str">
        <f t="shared" ca="1" si="13"/>
        <v>Activo que requiere obligatoriamente tratamiento y definición de estrategia de control basada en el Anexo A NTC-ISO/IEC 27001:2013, su IMPORTANCIA es Media frente a la (CID)</v>
      </c>
      <c r="AB23" s="155"/>
      <c r="AC23" s="141"/>
      <c r="AD23" s="142"/>
      <c r="AE23" s="142"/>
      <c r="AF23" s="142"/>
      <c r="AG23" s="142"/>
      <c r="AH23" s="142"/>
      <c r="AI23" s="142"/>
      <c r="AJ23" s="142"/>
      <c r="AK23" s="142"/>
      <c r="AL23" s="142"/>
      <c r="AM23" s="144"/>
      <c r="AN23" s="144"/>
      <c r="AO23" s="144"/>
      <c r="AP23" s="144"/>
      <c r="AQ23" s="144"/>
      <c r="AR23" s="145"/>
      <c r="AS23" s="145"/>
      <c r="AT23" s="145"/>
    </row>
    <row r="24" spans="2:46" s="140" customFormat="1" ht="55.9" customHeight="1" x14ac:dyDescent="0.25">
      <c r="B24" s="150">
        <f t="shared" ref="B24" si="16">B23+1</f>
        <v>6</v>
      </c>
      <c r="C24" s="241"/>
      <c r="D24" s="245"/>
      <c r="E24" s="151" t="s">
        <v>236</v>
      </c>
      <c r="F24" s="152" t="s">
        <v>189</v>
      </c>
      <c r="G24" s="152" t="s">
        <v>190</v>
      </c>
      <c r="H24" s="151"/>
      <c r="I24" s="153"/>
      <c r="J24" s="153"/>
      <c r="K24" s="153"/>
      <c r="L24" s="154" t="s">
        <v>133</v>
      </c>
      <c r="M24" s="182" t="s">
        <v>95</v>
      </c>
      <c r="N24" s="182" t="s">
        <v>95</v>
      </c>
      <c r="O24" s="182" t="s">
        <v>95</v>
      </c>
      <c r="P24" s="182" t="s">
        <v>130</v>
      </c>
      <c r="Q24" s="182" t="s">
        <v>130</v>
      </c>
      <c r="R24" s="182" t="s">
        <v>130</v>
      </c>
      <c r="S24" s="182" t="s">
        <v>96</v>
      </c>
      <c r="T24" s="182" t="s">
        <v>96</v>
      </c>
      <c r="U24" s="182" t="s">
        <v>130</v>
      </c>
      <c r="V24" s="183">
        <f t="shared" ca="1" si="5"/>
        <v>5</v>
      </c>
      <c r="W24" s="183">
        <f t="shared" ca="1" si="6"/>
        <v>1</v>
      </c>
      <c r="X24" s="183">
        <f t="shared" ca="1" si="7"/>
        <v>2</v>
      </c>
      <c r="Y24" s="184">
        <f t="shared" ca="1" si="8"/>
        <v>2.6666666666666665</v>
      </c>
      <c r="Z24" s="183" t="str">
        <f t="shared" ca="1" si="9"/>
        <v>Medio</v>
      </c>
      <c r="AA24" s="153" t="str">
        <f t="shared" ca="1" si="13"/>
        <v>Activo que requiere obligatoriamente tratamiento y definición de estrategia de control basada en el Anexo A NTC-ISO/IEC 27001:2013, su IMPORTANCIA es Media frente a la (CID)</v>
      </c>
      <c r="AB24" s="155"/>
      <c r="AC24" s="141"/>
      <c r="AD24" s="142"/>
      <c r="AE24" s="142"/>
      <c r="AF24" s="142"/>
      <c r="AG24" s="142"/>
      <c r="AH24" s="142"/>
      <c r="AI24" s="142"/>
      <c r="AJ24" s="142"/>
      <c r="AK24" s="142"/>
      <c r="AL24" s="142"/>
      <c r="AM24" s="144"/>
      <c r="AN24" s="144"/>
      <c r="AO24" s="144"/>
      <c r="AP24" s="144"/>
      <c r="AQ24" s="144"/>
      <c r="AR24" s="145"/>
      <c r="AS24" s="145"/>
      <c r="AT24" s="145"/>
    </row>
    <row r="25" spans="2:46" s="140" customFormat="1" ht="55.9" customHeight="1" x14ac:dyDescent="0.25">
      <c r="B25" s="150">
        <f t="shared" si="10"/>
        <v>7</v>
      </c>
      <c r="C25" s="241"/>
      <c r="D25" s="245"/>
      <c r="E25" s="151" t="s">
        <v>238</v>
      </c>
      <c r="F25" s="152" t="s">
        <v>189</v>
      </c>
      <c r="G25" s="152" t="s">
        <v>194</v>
      </c>
      <c r="H25" s="151"/>
      <c r="I25" s="153"/>
      <c r="J25" s="153"/>
      <c r="K25" s="153"/>
      <c r="L25" s="154" t="s">
        <v>133</v>
      </c>
      <c r="M25" s="182" t="s">
        <v>95</v>
      </c>
      <c r="N25" s="182" t="s">
        <v>95</v>
      </c>
      <c r="O25" s="182" t="s">
        <v>95</v>
      </c>
      <c r="P25" s="182" t="s">
        <v>130</v>
      </c>
      <c r="Q25" s="182" t="s">
        <v>130</v>
      </c>
      <c r="R25" s="182" t="s">
        <v>130</v>
      </c>
      <c r="S25" s="182" t="s">
        <v>96</v>
      </c>
      <c r="T25" s="182" t="s">
        <v>96</v>
      </c>
      <c r="U25" s="182" t="s">
        <v>130</v>
      </c>
      <c r="V25" s="183">
        <f t="shared" ca="1" si="5"/>
        <v>5</v>
      </c>
      <c r="W25" s="183">
        <f t="shared" ca="1" si="6"/>
        <v>1</v>
      </c>
      <c r="X25" s="183">
        <f t="shared" ca="1" si="7"/>
        <v>2</v>
      </c>
      <c r="Y25" s="184">
        <f t="shared" ca="1" si="8"/>
        <v>2.6666666666666665</v>
      </c>
      <c r="Z25" s="183" t="str">
        <f t="shared" ca="1" si="9"/>
        <v>Medio</v>
      </c>
      <c r="AA25" s="153" t="str">
        <f t="shared" ca="1" si="13"/>
        <v>Activo que requiere obligatoriamente tratamiento y definición de estrategia de control basada en el Anexo A NTC-ISO/IEC 27001:2013, su IMPORTANCIA es Media frente a la (CID)</v>
      </c>
      <c r="AB25" s="155"/>
      <c r="AC25" s="141"/>
      <c r="AD25" s="142"/>
      <c r="AE25" s="142"/>
      <c r="AF25" s="142"/>
      <c r="AG25" s="142"/>
      <c r="AH25" s="142"/>
      <c r="AI25" s="142"/>
      <c r="AJ25" s="142"/>
      <c r="AK25" s="142"/>
      <c r="AL25" s="142"/>
      <c r="AM25" s="144"/>
      <c r="AN25" s="144"/>
      <c r="AO25" s="144"/>
      <c r="AP25" s="144"/>
      <c r="AQ25" s="144"/>
      <c r="AR25" s="145"/>
      <c r="AS25" s="145"/>
      <c r="AT25" s="145"/>
    </row>
    <row r="26" spans="2:46" s="140" customFormat="1" ht="55.9" customHeight="1" x14ac:dyDescent="0.25">
      <c r="B26" s="150">
        <v>6</v>
      </c>
      <c r="C26" s="241"/>
      <c r="D26" s="245"/>
      <c r="E26" s="151" t="s">
        <v>239</v>
      </c>
      <c r="F26" s="152" t="s">
        <v>189</v>
      </c>
      <c r="G26" s="152" t="s">
        <v>196</v>
      </c>
      <c r="H26" s="151"/>
      <c r="I26" s="153"/>
      <c r="J26" s="153"/>
      <c r="K26" s="153"/>
      <c r="L26" s="154" t="s">
        <v>134</v>
      </c>
      <c r="M26" s="182" t="s">
        <v>95</v>
      </c>
      <c r="N26" s="182" t="s">
        <v>95</v>
      </c>
      <c r="O26" s="182" t="s">
        <v>95</v>
      </c>
      <c r="P26" s="182" t="s">
        <v>130</v>
      </c>
      <c r="Q26" s="182" t="s">
        <v>130</v>
      </c>
      <c r="R26" s="182" t="s">
        <v>130</v>
      </c>
      <c r="S26" s="182" t="s">
        <v>96</v>
      </c>
      <c r="T26" s="182" t="s">
        <v>96</v>
      </c>
      <c r="U26" s="182" t="s">
        <v>130</v>
      </c>
      <c r="V26" s="183">
        <f t="shared" ca="1" si="5"/>
        <v>5</v>
      </c>
      <c r="W26" s="183">
        <f t="shared" ca="1" si="6"/>
        <v>1</v>
      </c>
      <c r="X26" s="183">
        <f t="shared" ca="1" si="7"/>
        <v>2</v>
      </c>
      <c r="Y26" s="184">
        <f t="shared" ca="1" si="8"/>
        <v>2.6666666666666665</v>
      </c>
      <c r="Z26" s="183" t="str">
        <f t="shared" ca="1" si="9"/>
        <v>Medio</v>
      </c>
      <c r="AA26" s="153" t="str">
        <f t="shared" ca="1" si="13"/>
        <v>Activo que requiere obligatoriamente tratamiento y definición de estrategia de control basada en el Anexo A NTC-ISO/IEC 27001:2013, su IMPORTANCIA es Media frente a la (CID)</v>
      </c>
      <c r="AB26" s="155"/>
      <c r="AC26" s="141"/>
      <c r="AD26" s="142"/>
      <c r="AE26" s="142"/>
      <c r="AF26" s="142"/>
      <c r="AG26" s="142"/>
      <c r="AH26" s="142"/>
      <c r="AI26" s="142"/>
      <c r="AJ26" s="142"/>
      <c r="AK26" s="142"/>
      <c r="AL26" s="142"/>
      <c r="AM26" s="144"/>
      <c r="AN26" s="144"/>
      <c r="AO26" s="144"/>
      <c r="AP26" s="144"/>
      <c r="AQ26" s="144"/>
      <c r="AR26" s="145"/>
      <c r="AS26" s="145"/>
      <c r="AT26" s="145"/>
    </row>
    <row r="27" spans="2:46" s="140" customFormat="1" ht="55.9" customHeight="1" x14ac:dyDescent="0.25">
      <c r="B27" s="150">
        <f t="shared" ref="B27" si="17">B26+1</f>
        <v>7</v>
      </c>
      <c r="C27" s="241"/>
      <c r="D27" s="244"/>
      <c r="E27" s="151" t="s">
        <v>240</v>
      </c>
      <c r="F27" s="152" t="s">
        <v>189</v>
      </c>
      <c r="G27" s="152" t="s">
        <v>194</v>
      </c>
      <c r="H27" s="151"/>
      <c r="I27" s="153"/>
      <c r="J27" s="153"/>
      <c r="K27" s="153"/>
      <c r="L27" s="154" t="s">
        <v>134</v>
      </c>
      <c r="M27" s="182" t="s">
        <v>95</v>
      </c>
      <c r="N27" s="182" t="s">
        <v>95</v>
      </c>
      <c r="O27" s="182" t="s">
        <v>95</v>
      </c>
      <c r="P27" s="182" t="s">
        <v>130</v>
      </c>
      <c r="Q27" s="182" t="s">
        <v>130</v>
      </c>
      <c r="R27" s="182" t="s">
        <v>130</v>
      </c>
      <c r="S27" s="182" t="s">
        <v>96</v>
      </c>
      <c r="T27" s="182" t="s">
        <v>96</v>
      </c>
      <c r="U27" s="182" t="s">
        <v>130</v>
      </c>
      <c r="V27" s="183">
        <f t="shared" ca="1" si="5"/>
        <v>5</v>
      </c>
      <c r="W27" s="183">
        <f t="shared" ca="1" si="6"/>
        <v>1</v>
      </c>
      <c r="X27" s="183">
        <f t="shared" ca="1" si="7"/>
        <v>2</v>
      </c>
      <c r="Y27" s="184">
        <f t="shared" ca="1" si="8"/>
        <v>2.6666666666666665</v>
      </c>
      <c r="Z27" s="183" t="str">
        <f t="shared" ca="1" si="9"/>
        <v>Medio</v>
      </c>
      <c r="AA27" s="153" t="str">
        <f t="shared" ca="1" si="13"/>
        <v>Activo que requiere obligatoriamente tratamiento y definición de estrategia de control basada en el Anexo A NTC-ISO/IEC 27001:2013, su IMPORTANCIA es Media frente a la (CID)</v>
      </c>
      <c r="AB27" s="155"/>
      <c r="AC27" s="141"/>
      <c r="AD27" s="142"/>
      <c r="AE27" s="142"/>
      <c r="AF27" s="142"/>
      <c r="AG27" s="142"/>
      <c r="AH27" s="142"/>
      <c r="AI27" s="142"/>
      <c r="AJ27" s="142"/>
      <c r="AK27" s="142"/>
      <c r="AL27" s="142"/>
      <c r="AM27" s="144"/>
      <c r="AN27" s="144"/>
      <c r="AO27" s="144"/>
      <c r="AP27" s="144"/>
      <c r="AQ27" s="144"/>
      <c r="AR27" s="145"/>
      <c r="AS27" s="145"/>
      <c r="AT27" s="145"/>
    </row>
    <row r="28" spans="2:46" s="144" customFormat="1" ht="55.9" customHeight="1" x14ac:dyDescent="0.25">
      <c r="B28" s="150">
        <f t="shared" si="10"/>
        <v>8</v>
      </c>
      <c r="C28" s="241"/>
      <c r="D28" s="153" t="s">
        <v>246</v>
      </c>
      <c r="E28" s="151" t="s">
        <v>269</v>
      </c>
      <c r="F28" s="152" t="s">
        <v>160</v>
      </c>
      <c r="G28" s="152" t="s">
        <v>161</v>
      </c>
      <c r="H28" s="151"/>
      <c r="I28" s="153"/>
      <c r="J28" s="153"/>
      <c r="K28" s="153"/>
      <c r="L28" s="154" t="s">
        <v>135</v>
      </c>
      <c r="M28" s="182" t="s">
        <v>95</v>
      </c>
      <c r="N28" s="182" t="s">
        <v>95</v>
      </c>
      <c r="O28" s="182" t="s">
        <v>95</v>
      </c>
      <c r="P28" s="182" t="s">
        <v>130</v>
      </c>
      <c r="Q28" s="182" t="s">
        <v>130</v>
      </c>
      <c r="R28" s="182" t="s">
        <v>130</v>
      </c>
      <c r="S28" s="182" t="s">
        <v>96</v>
      </c>
      <c r="T28" s="182" t="s">
        <v>96</v>
      </c>
      <c r="U28" s="182" t="s">
        <v>130</v>
      </c>
      <c r="V28" s="183">
        <f t="shared" ca="1" si="5"/>
        <v>5</v>
      </c>
      <c r="W28" s="183">
        <f t="shared" ca="1" si="6"/>
        <v>1</v>
      </c>
      <c r="X28" s="183">
        <f t="shared" ca="1" si="7"/>
        <v>2</v>
      </c>
      <c r="Y28" s="184">
        <f t="shared" ca="1" si="8"/>
        <v>2.6666666666666665</v>
      </c>
      <c r="Z28" s="183" t="str">
        <f t="shared" ca="1" si="9"/>
        <v>Medio</v>
      </c>
      <c r="AA28" s="153" t="str">
        <f t="shared" ca="1" si="13"/>
        <v>Activo que requiere obligatoriamente tratamiento y definición de estrategia de control basada en el Anexo A NTC-ISO/IEC 27001:2013, su IMPORTANCIA es Media frente a la (CID)</v>
      </c>
      <c r="AB28" s="155"/>
      <c r="AC28" s="141"/>
      <c r="AD28" s="142"/>
      <c r="AE28" s="142"/>
      <c r="AF28" s="142"/>
      <c r="AG28" s="142"/>
      <c r="AH28" s="142"/>
      <c r="AI28" s="142"/>
      <c r="AJ28" s="142"/>
      <c r="AK28" s="142"/>
      <c r="AL28" s="142"/>
      <c r="AR28" s="145"/>
      <c r="AS28" s="145"/>
      <c r="AT28" s="145"/>
    </row>
    <row r="29" spans="2:46" s="144" customFormat="1" ht="55.9" customHeight="1" x14ac:dyDescent="0.25">
      <c r="B29" s="150">
        <v>7</v>
      </c>
      <c r="C29" s="241"/>
      <c r="D29" s="243" t="s">
        <v>245</v>
      </c>
      <c r="E29" s="151" t="s">
        <v>234</v>
      </c>
      <c r="F29" s="152" t="s">
        <v>177</v>
      </c>
      <c r="G29" s="152" t="s">
        <v>178</v>
      </c>
      <c r="H29" s="151"/>
      <c r="I29" s="153"/>
      <c r="J29" s="153"/>
      <c r="K29" s="153"/>
      <c r="L29" s="154" t="s">
        <v>134</v>
      </c>
      <c r="M29" s="182" t="s">
        <v>95</v>
      </c>
      <c r="N29" s="182" t="s">
        <v>95</v>
      </c>
      <c r="O29" s="182" t="s">
        <v>95</v>
      </c>
      <c r="P29" s="182" t="s">
        <v>130</v>
      </c>
      <c r="Q29" s="182" t="s">
        <v>130</v>
      </c>
      <c r="R29" s="182" t="s">
        <v>130</v>
      </c>
      <c r="S29" s="182" t="s">
        <v>96</v>
      </c>
      <c r="T29" s="182" t="s">
        <v>96</v>
      </c>
      <c r="U29" s="182" t="s">
        <v>130</v>
      </c>
      <c r="V29" s="183">
        <f t="shared" ca="1" si="5"/>
        <v>5</v>
      </c>
      <c r="W29" s="183">
        <f t="shared" ca="1" si="6"/>
        <v>1</v>
      </c>
      <c r="X29" s="183">
        <f t="shared" ca="1" si="7"/>
        <v>2</v>
      </c>
      <c r="Y29" s="184">
        <f t="shared" ca="1" si="8"/>
        <v>2.6666666666666665</v>
      </c>
      <c r="Z29" s="183" t="str">
        <f t="shared" ca="1" si="9"/>
        <v>Medio</v>
      </c>
      <c r="AA29" s="153" t="str">
        <f t="shared" ca="1" si="13"/>
        <v>Activo que requiere obligatoriamente tratamiento y definición de estrategia de control basada en el Anexo A NTC-ISO/IEC 27001:2013, su IMPORTANCIA es Media frente a la (CID)</v>
      </c>
      <c r="AB29" s="155"/>
      <c r="AC29" s="141"/>
      <c r="AD29" s="142"/>
      <c r="AE29" s="142"/>
      <c r="AF29" s="142"/>
      <c r="AG29" s="142"/>
      <c r="AH29" s="142"/>
      <c r="AI29" s="142"/>
      <c r="AJ29" s="142"/>
      <c r="AK29" s="142"/>
      <c r="AL29" s="142"/>
      <c r="AR29" s="145"/>
      <c r="AS29" s="145"/>
      <c r="AT29" s="145"/>
    </row>
    <row r="30" spans="2:46" s="144" customFormat="1" ht="55.9" customHeight="1" x14ac:dyDescent="0.25">
      <c r="B30" s="150">
        <f t="shared" ref="B30" si="18">B29+1</f>
        <v>8</v>
      </c>
      <c r="C30" s="241"/>
      <c r="D30" s="244"/>
      <c r="E30" s="151" t="s">
        <v>234</v>
      </c>
      <c r="F30" s="152" t="s">
        <v>160</v>
      </c>
      <c r="G30" s="152" t="s">
        <v>161</v>
      </c>
      <c r="H30" s="151"/>
      <c r="I30" s="153"/>
      <c r="J30" s="153"/>
      <c r="K30" s="153"/>
      <c r="L30" s="154" t="s">
        <v>135</v>
      </c>
      <c r="M30" s="182" t="s">
        <v>95</v>
      </c>
      <c r="N30" s="182" t="s">
        <v>95</v>
      </c>
      <c r="O30" s="182" t="s">
        <v>95</v>
      </c>
      <c r="P30" s="182" t="s">
        <v>130</v>
      </c>
      <c r="Q30" s="182" t="s">
        <v>130</v>
      </c>
      <c r="R30" s="182" t="s">
        <v>130</v>
      </c>
      <c r="S30" s="182" t="s">
        <v>96</v>
      </c>
      <c r="T30" s="182" t="s">
        <v>96</v>
      </c>
      <c r="U30" s="182" t="s">
        <v>130</v>
      </c>
      <c r="V30" s="183">
        <f t="shared" ca="1" si="5"/>
        <v>5</v>
      </c>
      <c r="W30" s="183">
        <f t="shared" ca="1" si="6"/>
        <v>1</v>
      </c>
      <c r="X30" s="183">
        <f t="shared" ca="1" si="7"/>
        <v>2</v>
      </c>
      <c r="Y30" s="184">
        <f t="shared" ca="1" si="8"/>
        <v>2.6666666666666665</v>
      </c>
      <c r="Z30" s="183" t="str">
        <f t="shared" ca="1" si="9"/>
        <v>Medio</v>
      </c>
      <c r="AA30" s="153" t="str">
        <f t="shared" ca="1" si="13"/>
        <v>Activo que requiere obligatoriamente tratamiento y definición de estrategia de control basada en el Anexo A NTC-ISO/IEC 27001:2013, su IMPORTANCIA es Media frente a la (CID)</v>
      </c>
      <c r="AB30" s="155"/>
      <c r="AC30" s="141"/>
      <c r="AD30" s="142"/>
      <c r="AE30" s="142"/>
      <c r="AF30" s="142"/>
      <c r="AG30" s="142"/>
      <c r="AH30" s="142"/>
      <c r="AI30" s="142"/>
      <c r="AJ30" s="142"/>
      <c r="AK30" s="142"/>
      <c r="AL30" s="142"/>
      <c r="AR30" s="145"/>
      <c r="AS30" s="145"/>
      <c r="AT30" s="145"/>
    </row>
    <row r="31" spans="2:46" s="144" customFormat="1" ht="55.9" customHeight="1" x14ac:dyDescent="0.25">
      <c r="B31" s="150">
        <f t="shared" si="10"/>
        <v>9</v>
      </c>
      <c r="C31" s="241"/>
      <c r="D31" s="156" t="s">
        <v>218</v>
      </c>
      <c r="E31" s="151" t="s">
        <v>266</v>
      </c>
      <c r="F31" s="152" t="s">
        <v>177</v>
      </c>
      <c r="G31" s="152" t="s">
        <v>178</v>
      </c>
      <c r="H31" s="151"/>
      <c r="I31" s="153"/>
      <c r="J31" s="153"/>
      <c r="K31" s="153"/>
      <c r="L31" s="154" t="s">
        <v>135</v>
      </c>
      <c r="M31" s="182" t="s">
        <v>95</v>
      </c>
      <c r="N31" s="182" t="s">
        <v>95</v>
      </c>
      <c r="O31" s="182" t="s">
        <v>95</v>
      </c>
      <c r="P31" s="182" t="s">
        <v>130</v>
      </c>
      <c r="Q31" s="182" t="s">
        <v>130</v>
      </c>
      <c r="R31" s="182" t="s">
        <v>130</v>
      </c>
      <c r="S31" s="182" t="s">
        <v>96</v>
      </c>
      <c r="T31" s="182" t="s">
        <v>96</v>
      </c>
      <c r="U31" s="182" t="s">
        <v>130</v>
      </c>
      <c r="V31" s="183">
        <f t="shared" ca="1" si="5"/>
        <v>5</v>
      </c>
      <c r="W31" s="183">
        <f t="shared" ca="1" si="6"/>
        <v>1</v>
      </c>
      <c r="X31" s="183">
        <f t="shared" ca="1" si="7"/>
        <v>2</v>
      </c>
      <c r="Y31" s="184">
        <f t="shared" ca="1" si="8"/>
        <v>2.6666666666666665</v>
      </c>
      <c r="Z31" s="183" t="str">
        <f t="shared" ca="1" si="9"/>
        <v>Medio</v>
      </c>
      <c r="AA31" s="153" t="str">
        <f t="shared" ca="1" si="13"/>
        <v>Activo que requiere obligatoriamente tratamiento y definición de estrategia de control basada en el Anexo A NTC-ISO/IEC 27001:2013, su IMPORTANCIA es Media frente a la (CID)</v>
      </c>
      <c r="AB31" s="155"/>
      <c r="AC31" s="141"/>
      <c r="AD31" s="142"/>
      <c r="AE31" s="142"/>
      <c r="AF31" s="142"/>
      <c r="AG31" s="142"/>
      <c r="AH31" s="142"/>
      <c r="AI31" s="142"/>
      <c r="AJ31" s="142"/>
      <c r="AK31" s="142"/>
      <c r="AL31" s="142"/>
      <c r="AR31" s="145"/>
      <c r="AS31" s="145"/>
      <c r="AT31" s="145"/>
    </row>
    <row r="32" spans="2:46" s="144" customFormat="1" ht="55.9" customHeight="1" x14ac:dyDescent="0.25">
      <c r="B32" s="150">
        <v>8</v>
      </c>
      <c r="C32" s="241"/>
      <c r="D32" s="153" t="s">
        <v>218</v>
      </c>
      <c r="E32" s="151" t="s">
        <v>263</v>
      </c>
      <c r="F32" s="152" t="s">
        <v>160</v>
      </c>
      <c r="G32" s="152" t="s">
        <v>161</v>
      </c>
      <c r="H32" s="151"/>
      <c r="I32" s="153"/>
      <c r="J32" s="153"/>
      <c r="K32" s="153"/>
      <c r="L32" s="154" t="s">
        <v>132</v>
      </c>
      <c r="M32" s="182" t="s">
        <v>95</v>
      </c>
      <c r="N32" s="182" t="s">
        <v>95</v>
      </c>
      <c r="O32" s="182" t="s">
        <v>95</v>
      </c>
      <c r="P32" s="182" t="s">
        <v>130</v>
      </c>
      <c r="Q32" s="182" t="s">
        <v>130</v>
      </c>
      <c r="R32" s="182" t="s">
        <v>130</v>
      </c>
      <c r="S32" s="182" t="s">
        <v>96</v>
      </c>
      <c r="T32" s="182" t="s">
        <v>96</v>
      </c>
      <c r="U32" s="182" t="s">
        <v>130</v>
      </c>
      <c r="V32" s="183">
        <f t="shared" ca="1" si="5"/>
        <v>5</v>
      </c>
      <c r="W32" s="183">
        <f t="shared" ca="1" si="6"/>
        <v>1</v>
      </c>
      <c r="X32" s="183">
        <f t="shared" ca="1" si="7"/>
        <v>2</v>
      </c>
      <c r="Y32" s="184">
        <f t="shared" ca="1" si="8"/>
        <v>2.6666666666666665</v>
      </c>
      <c r="Z32" s="183" t="str">
        <f t="shared" ca="1" si="9"/>
        <v>Medio</v>
      </c>
      <c r="AA32" s="153" t="str">
        <f t="shared" ca="1" si="13"/>
        <v>Activo que requiere obligatoriamente tratamiento y definición de estrategia de control basada en el Anexo A NTC-ISO/IEC 27001:2013, su IMPORTANCIA es Media frente a la (CID)</v>
      </c>
      <c r="AB32" s="140"/>
      <c r="AC32" s="141"/>
      <c r="AD32" s="142"/>
      <c r="AE32" s="142"/>
      <c r="AF32" s="142"/>
      <c r="AG32" s="142"/>
      <c r="AH32" s="142"/>
      <c r="AI32" s="142"/>
      <c r="AJ32" s="142"/>
      <c r="AK32" s="142"/>
      <c r="AL32" s="142"/>
      <c r="AR32" s="145"/>
      <c r="AS32" s="145"/>
      <c r="AT32" s="145"/>
    </row>
    <row r="33" spans="2:46" s="144" customFormat="1" ht="55.9" customHeight="1" x14ac:dyDescent="0.25">
      <c r="B33" s="150">
        <f t="shared" ref="B33" si="19">B32+1</f>
        <v>9</v>
      </c>
      <c r="C33" s="241"/>
      <c r="D33" s="153" t="s">
        <v>265</v>
      </c>
      <c r="E33" s="151" t="s">
        <v>264</v>
      </c>
      <c r="F33" s="152" t="s">
        <v>160</v>
      </c>
      <c r="G33" s="152" t="s">
        <v>161</v>
      </c>
      <c r="H33" s="151"/>
      <c r="I33" s="153"/>
      <c r="J33" s="153"/>
      <c r="K33" s="153"/>
      <c r="L33" s="154" t="s">
        <v>133</v>
      </c>
      <c r="M33" s="182" t="s">
        <v>95</v>
      </c>
      <c r="N33" s="182" t="s">
        <v>95</v>
      </c>
      <c r="O33" s="182" t="s">
        <v>95</v>
      </c>
      <c r="P33" s="182" t="s">
        <v>130</v>
      </c>
      <c r="Q33" s="182" t="s">
        <v>130</v>
      </c>
      <c r="R33" s="182" t="s">
        <v>130</v>
      </c>
      <c r="S33" s="182" t="s">
        <v>96</v>
      </c>
      <c r="T33" s="182" t="s">
        <v>96</v>
      </c>
      <c r="U33" s="182" t="s">
        <v>130</v>
      </c>
      <c r="V33" s="183">
        <f t="shared" ca="1" si="5"/>
        <v>5</v>
      </c>
      <c r="W33" s="183">
        <f t="shared" ca="1" si="6"/>
        <v>1</v>
      </c>
      <c r="X33" s="183">
        <f t="shared" ca="1" si="7"/>
        <v>2</v>
      </c>
      <c r="Y33" s="184">
        <f t="shared" ca="1" si="8"/>
        <v>2.6666666666666665</v>
      </c>
      <c r="Z33" s="183" t="str">
        <f t="shared" ca="1" si="9"/>
        <v>Medio</v>
      </c>
      <c r="AA33" s="153" t="str">
        <f t="shared" ca="1" si="13"/>
        <v>Activo que requiere obligatoriamente tratamiento y definición de estrategia de control basada en el Anexo A NTC-ISO/IEC 27001:2013, su IMPORTANCIA es Media frente a la (CID)</v>
      </c>
      <c r="AB33" s="140"/>
      <c r="AC33" s="141"/>
      <c r="AD33" s="142"/>
      <c r="AE33" s="142"/>
      <c r="AF33" s="142"/>
      <c r="AG33" s="142"/>
      <c r="AH33" s="142"/>
      <c r="AI33" s="142"/>
      <c r="AJ33" s="142"/>
      <c r="AK33" s="142"/>
      <c r="AL33" s="142"/>
      <c r="AR33" s="145"/>
      <c r="AS33" s="145"/>
      <c r="AT33" s="145"/>
    </row>
    <row r="34" spans="2:46" s="144" customFormat="1" ht="55.9" customHeight="1" x14ac:dyDescent="0.25">
      <c r="B34" s="150">
        <f t="shared" si="10"/>
        <v>10</v>
      </c>
      <c r="C34" s="241"/>
      <c r="D34" s="157" t="s">
        <v>242</v>
      </c>
      <c r="E34" s="151" t="s">
        <v>241</v>
      </c>
      <c r="F34" s="152" t="s">
        <v>209</v>
      </c>
      <c r="G34" s="152" t="s">
        <v>211</v>
      </c>
      <c r="H34" s="151"/>
      <c r="I34" s="153"/>
      <c r="J34" s="153"/>
      <c r="K34" s="153"/>
      <c r="L34" s="154" t="s">
        <v>135</v>
      </c>
      <c r="M34" s="182" t="s">
        <v>95</v>
      </c>
      <c r="N34" s="182" t="s">
        <v>95</v>
      </c>
      <c r="O34" s="182" t="s">
        <v>95</v>
      </c>
      <c r="P34" s="182" t="s">
        <v>130</v>
      </c>
      <c r="Q34" s="182" t="s">
        <v>130</v>
      </c>
      <c r="R34" s="182" t="s">
        <v>130</v>
      </c>
      <c r="S34" s="182" t="s">
        <v>96</v>
      </c>
      <c r="T34" s="182" t="s">
        <v>96</v>
      </c>
      <c r="U34" s="182" t="s">
        <v>130</v>
      </c>
      <c r="V34" s="183">
        <f t="shared" ca="1" si="5"/>
        <v>5</v>
      </c>
      <c r="W34" s="183">
        <f t="shared" ca="1" si="6"/>
        <v>1</v>
      </c>
      <c r="X34" s="183">
        <f t="shared" ca="1" si="7"/>
        <v>2</v>
      </c>
      <c r="Y34" s="184">
        <f t="shared" ca="1" si="8"/>
        <v>2.6666666666666665</v>
      </c>
      <c r="Z34" s="183" t="str">
        <f t="shared" ca="1" si="9"/>
        <v>Medio</v>
      </c>
      <c r="AA34" s="153" t="str">
        <f t="shared" ca="1" si="13"/>
        <v>Activo que requiere obligatoriamente tratamiento y definición de estrategia de control basada en el Anexo A NTC-ISO/IEC 27001:2013, su IMPORTANCIA es Media frente a la (CID)</v>
      </c>
      <c r="AB34" s="155"/>
      <c r="AC34" s="141"/>
      <c r="AD34" s="142"/>
      <c r="AE34" s="142"/>
      <c r="AF34" s="142"/>
      <c r="AG34" s="142"/>
      <c r="AH34" s="142"/>
      <c r="AI34" s="142"/>
      <c r="AJ34" s="142"/>
      <c r="AK34" s="142"/>
      <c r="AL34" s="142"/>
      <c r="AR34" s="145"/>
      <c r="AS34" s="145"/>
      <c r="AT34" s="145"/>
    </row>
    <row r="35" spans="2:46" s="144" customFormat="1" ht="55.9" customHeight="1" x14ac:dyDescent="0.25">
      <c r="B35" s="150">
        <v>9</v>
      </c>
      <c r="C35" s="241"/>
      <c r="D35" s="157" t="s">
        <v>243</v>
      </c>
      <c r="E35" s="151" t="s">
        <v>243</v>
      </c>
      <c r="F35" s="152" t="s">
        <v>177</v>
      </c>
      <c r="G35" s="152" t="s">
        <v>180</v>
      </c>
      <c r="H35" s="151"/>
      <c r="I35" s="153"/>
      <c r="J35" s="153"/>
      <c r="K35" s="153"/>
      <c r="L35" s="154" t="s">
        <v>135</v>
      </c>
      <c r="M35" s="182" t="s">
        <v>95</v>
      </c>
      <c r="N35" s="182" t="s">
        <v>95</v>
      </c>
      <c r="O35" s="182" t="s">
        <v>95</v>
      </c>
      <c r="P35" s="182" t="s">
        <v>130</v>
      </c>
      <c r="Q35" s="182" t="s">
        <v>130</v>
      </c>
      <c r="R35" s="182" t="s">
        <v>130</v>
      </c>
      <c r="S35" s="182" t="s">
        <v>96</v>
      </c>
      <c r="T35" s="182" t="s">
        <v>96</v>
      </c>
      <c r="U35" s="182" t="s">
        <v>130</v>
      </c>
      <c r="V35" s="183">
        <f t="shared" ca="1" si="5"/>
        <v>5</v>
      </c>
      <c r="W35" s="183">
        <f t="shared" ca="1" si="6"/>
        <v>1</v>
      </c>
      <c r="X35" s="183">
        <f t="shared" ca="1" si="7"/>
        <v>2</v>
      </c>
      <c r="Y35" s="184">
        <f t="shared" ca="1" si="8"/>
        <v>2.6666666666666665</v>
      </c>
      <c r="Z35" s="183" t="str">
        <f t="shared" ca="1" si="9"/>
        <v>Medio</v>
      </c>
      <c r="AA35" s="153" t="str">
        <f t="shared" ca="1" si="13"/>
        <v>Activo que requiere obligatoriamente tratamiento y definición de estrategia de control basada en el Anexo A NTC-ISO/IEC 27001:2013, su IMPORTANCIA es Media frente a la (CID)</v>
      </c>
      <c r="AB35" s="140"/>
      <c r="AC35" s="141"/>
      <c r="AD35" s="142"/>
      <c r="AE35" s="142"/>
      <c r="AF35" s="142"/>
      <c r="AG35" s="142"/>
      <c r="AH35" s="142"/>
      <c r="AI35" s="142"/>
      <c r="AJ35" s="142"/>
      <c r="AK35" s="142"/>
      <c r="AL35" s="142"/>
      <c r="AR35" s="145"/>
      <c r="AS35" s="145"/>
      <c r="AT35" s="145"/>
    </row>
    <row r="36" spans="2:46" s="144" customFormat="1" ht="55.9" customHeight="1" x14ac:dyDescent="0.25">
      <c r="B36" s="150">
        <f t="shared" ref="B36" si="20">B35+1</f>
        <v>10</v>
      </c>
      <c r="C36" s="241"/>
      <c r="D36" s="246" t="s">
        <v>250</v>
      </c>
      <c r="E36" s="151" t="s">
        <v>251</v>
      </c>
      <c r="F36" s="152" t="s">
        <v>160</v>
      </c>
      <c r="G36" s="152" t="s">
        <v>161</v>
      </c>
      <c r="H36" s="151"/>
      <c r="I36" s="153"/>
      <c r="J36" s="153"/>
      <c r="K36" s="153"/>
      <c r="L36" s="154" t="s">
        <v>134</v>
      </c>
      <c r="M36" s="182" t="s">
        <v>95</v>
      </c>
      <c r="N36" s="182" t="s">
        <v>95</v>
      </c>
      <c r="O36" s="182" t="s">
        <v>95</v>
      </c>
      <c r="P36" s="182" t="s">
        <v>130</v>
      </c>
      <c r="Q36" s="182" t="s">
        <v>130</v>
      </c>
      <c r="R36" s="182" t="s">
        <v>130</v>
      </c>
      <c r="S36" s="182" t="s">
        <v>96</v>
      </c>
      <c r="T36" s="182" t="s">
        <v>96</v>
      </c>
      <c r="U36" s="182" t="s">
        <v>130</v>
      </c>
      <c r="V36" s="183">
        <f t="shared" ca="1" si="5"/>
        <v>5</v>
      </c>
      <c r="W36" s="183">
        <f t="shared" ca="1" si="6"/>
        <v>1</v>
      </c>
      <c r="X36" s="183">
        <f t="shared" ca="1" si="7"/>
        <v>2</v>
      </c>
      <c r="Y36" s="184">
        <f t="shared" ca="1" si="8"/>
        <v>2.6666666666666665</v>
      </c>
      <c r="Z36" s="183" t="str">
        <f t="shared" ca="1" si="9"/>
        <v>Medio</v>
      </c>
      <c r="AA36" s="153" t="str">
        <f t="shared" ca="1" si="13"/>
        <v>Activo que requiere obligatoriamente tratamiento y definición de estrategia de control basada en el Anexo A NTC-ISO/IEC 27001:2013, su IMPORTANCIA es Media frente a la (CID)</v>
      </c>
      <c r="AB36" s="140"/>
      <c r="AC36" s="141"/>
      <c r="AD36" s="142"/>
      <c r="AE36" s="142"/>
      <c r="AF36" s="142"/>
      <c r="AG36" s="142"/>
      <c r="AH36" s="142"/>
      <c r="AI36" s="142"/>
      <c r="AJ36" s="142"/>
      <c r="AK36" s="142"/>
      <c r="AL36" s="142"/>
      <c r="AR36" s="145"/>
      <c r="AS36" s="145"/>
      <c r="AT36" s="145"/>
    </row>
    <row r="37" spans="2:46" s="144" customFormat="1" ht="55.9" customHeight="1" x14ac:dyDescent="0.25">
      <c r="B37" s="150">
        <f t="shared" si="10"/>
        <v>11</v>
      </c>
      <c r="C37" s="241"/>
      <c r="D37" s="247"/>
      <c r="E37" s="151" t="s">
        <v>252</v>
      </c>
      <c r="F37" s="152" t="s">
        <v>177</v>
      </c>
      <c r="G37" s="152" t="s">
        <v>180</v>
      </c>
      <c r="H37" s="151"/>
      <c r="I37" s="153"/>
      <c r="J37" s="153"/>
      <c r="K37" s="153"/>
      <c r="L37" s="154" t="s">
        <v>134</v>
      </c>
      <c r="M37" s="182" t="s">
        <v>95</v>
      </c>
      <c r="N37" s="182" t="s">
        <v>95</v>
      </c>
      <c r="O37" s="182" t="s">
        <v>95</v>
      </c>
      <c r="P37" s="182" t="s">
        <v>130</v>
      </c>
      <c r="Q37" s="182" t="s">
        <v>130</v>
      </c>
      <c r="R37" s="182" t="s">
        <v>130</v>
      </c>
      <c r="S37" s="182" t="s">
        <v>96</v>
      </c>
      <c r="T37" s="182" t="s">
        <v>96</v>
      </c>
      <c r="U37" s="182" t="s">
        <v>130</v>
      </c>
      <c r="V37" s="183">
        <f t="shared" ca="1" si="5"/>
        <v>5</v>
      </c>
      <c r="W37" s="183">
        <f t="shared" ca="1" si="6"/>
        <v>1</v>
      </c>
      <c r="X37" s="183">
        <f t="shared" ca="1" si="7"/>
        <v>2</v>
      </c>
      <c r="Y37" s="184">
        <f t="shared" ca="1" si="8"/>
        <v>2.6666666666666665</v>
      </c>
      <c r="Z37" s="183" t="str">
        <f t="shared" ca="1" si="9"/>
        <v>Medio</v>
      </c>
      <c r="AA37" s="153" t="str">
        <f t="shared" ca="1" si="13"/>
        <v>Activo que requiere obligatoriamente tratamiento y definición de estrategia de control basada en el Anexo A NTC-ISO/IEC 27001:2013, su IMPORTANCIA es Media frente a la (CID)</v>
      </c>
      <c r="AB37" s="140"/>
      <c r="AC37" s="141"/>
      <c r="AD37" s="142"/>
      <c r="AE37" s="142"/>
      <c r="AF37" s="142"/>
      <c r="AG37" s="142"/>
      <c r="AH37" s="142"/>
      <c r="AI37" s="142"/>
      <c r="AJ37" s="142"/>
      <c r="AK37" s="142"/>
      <c r="AL37" s="142"/>
      <c r="AR37" s="145"/>
      <c r="AS37" s="145"/>
      <c r="AT37" s="145"/>
    </row>
    <row r="38" spans="2:46" s="144" customFormat="1" ht="55.9" customHeight="1" x14ac:dyDescent="0.25">
      <c r="B38" s="150">
        <v>10</v>
      </c>
      <c r="C38" s="241"/>
      <c r="D38" s="246" t="s">
        <v>256</v>
      </c>
      <c r="E38" s="151" t="s">
        <v>257</v>
      </c>
      <c r="F38" s="152" t="s">
        <v>160</v>
      </c>
      <c r="G38" s="152" t="s">
        <v>161</v>
      </c>
      <c r="H38" s="151"/>
      <c r="I38" s="153"/>
      <c r="J38" s="153"/>
      <c r="K38" s="153"/>
      <c r="L38" s="154" t="s">
        <v>134</v>
      </c>
      <c r="M38" s="182" t="s">
        <v>95</v>
      </c>
      <c r="N38" s="182" t="s">
        <v>95</v>
      </c>
      <c r="O38" s="182" t="s">
        <v>95</v>
      </c>
      <c r="P38" s="182" t="s">
        <v>130</v>
      </c>
      <c r="Q38" s="182" t="s">
        <v>130</v>
      </c>
      <c r="R38" s="182" t="s">
        <v>130</v>
      </c>
      <c r="S38" s="182" t="s">
        <v>96</v>
      </c>
      <c r="T38" s="182" t="s">
        <v>96</v>
      </c>
      <c r="U38" s="182" t="s">
        <v>130</v>
      </c>
      <c r="V38" s="183">
        <f t="shared" ca="1" si="5"/>
        <v>5</v>
      </c>
      <c r="W38" s="183">
        <f t="shared" ca="1" si="6"/>
        <v>1</v>
      </c>
      <c r="X38" s="183">
        <f t="shared" ca="1" si="7"/>
        <v>2</v>
      </c>
      <c r="Y38" s="184">
        <f t="shared" ca="1" si="8"/>
        <v>2.6666666666666665</v>
      </c>
      <c r="Z38" s="183" t="str">
        <f t="shared" ca="1" si="9"/>
        <v>Medio</v>
      </c>
      <c r="AA38" s="153" t="str">
        <f t="shared" ca="1" si="13"/>
        <v>Activo que requiere obligatoriamente tratamiento y definición de estrategia de control basada en el Anexo A NTC-ISO/IEC 27001:2013, su IMPORTANCIA es Media frente a la (CID)</v>
      </c>
      <c r="AB38" s="140"/>
      <c r="AC38" s="141"/>
      <c r="AD38" s="142"/>
      <c r="AE38" s="142"/>
      <c r="AF38" s="142"/>
      <c r="AG38" s="142"/>
      <c r="AH38" s="142"/>
      <c r="AI38" s="142"/>
      <c r="AJ38" s="142"/>
      <c r="AK38" s="142"/>
      <c r="AL38" s="142"/>
      <c r="AR38" s="145"/>
      <c r="AS38" s="145"/>
      <c r="AT38" s="145"/>
    </row>
    <row r="39" spans="2:46" s="144" customFormat="1" ht="55.9" customHeight="1" x14ac:dyDescent="0.25">
      <c r="B39" s="150">
        <f t="shared" ref="B39" si="21">B38+1</f>
        <v>11</v>
      </c>
      <c r="C39" s="241"/>
      <c r="D39" s="247"/>
      <c r="E39" s="151" t="s">
        <v>258</v>
      </c>
      <c r="F39" s="152" t="s">
        <v>177</v>
      </c>
      <c r="G39" s="152" t="s">
        <v>180</v>
      </c>
      <c r="H39" s="151"/>
      <c r="I39" s="153"/>
      <c r="J39" s="153"/>
      <c r="K39" s="153"/>
      <c r="L39" s="154" t="s">
        <v>134</v>
      </c>
      <c r="M39" s="182" t="s">
        <v>95</v>
      </c>
      <c r="N39" s="182" t="s">
        <v>95</v>
      </c>
      <c r="O39" s="182" t="s">
        <v>95</v>
      </c>
      <c r="P39" s="182" t="s">
        <v>130</v>
      </c>
      <c r="Q39" s="182" t="s">
        <v>130</v>
      </c>
      <c r="R39" s="182" t="s">
        <v>130</v>
      </c>
      <c r="S39" s="182" t="s">
        <v>96</v>
      </c>
      <c r="T39" s="182" t="s">
        <v>96</v>
      </c>
      <c r="U39" s="182" t="s">
        <v>130</v>
      </c>
      <c r="V39" s="183">
        <f t="shared" ca="1" si="5"/>
        <v>5</v>
      </c>
      <c r="W39" s="183">
        <f t="shared" ca="1" si="6"/>
        <v>1</v>
      </c>
      <c r="X39" s="183">
        <f t="shared" ca="1" si="7"/>
        <v>2</v>
      </c>
      <c r="Y39" s="184">
        <f t="shared" ca="1" si="8"/>
        <v>2.6666666666666665</v>
      </c>
      <c r="Z39" s="183" t="str">
        <f t="shared" ca="1" si="9"/>
        <v>Medio</v>
      </c>
      <c r="AA39" s="153" t="str">
        <f t="shared" ca="1" si="13"/>
        <v>Activo que requiere obligatoriamente tratamiento y definición de estrategia de control basada en el Anexo A NTC-ISO/IEC 27001:2013, su IMPORTANCIA es Media frente a la (CID)</v>
      </c>
      <c r="AB39" s="140"/>
      <c r="AC39" s="141"/>
      <c r="AD39" s="142"/>
      <c r="AE39" s="142"/>
      <c r="AF39" s="142"/>
      <c r="AG39" s="142"/>
      <c r="AH39" s="142"/>
      <c r="AI39" s="142"/>
      <c r="AJ39" s="142"/>
      <c r="AK39" s="142"/>
      <c r="AL39" s="142"/>
      <c r="AR39" s="145"/>
      <c r="AS39" s="145"/>
      <c r="AT39" s="145"/>
    </row>
    <row r="40" spans="2:46" s="144" customFormat="1" ht="55.9" customHeight="1" x14ac:dyDescent="0.25">
      <c r="B40" s="150">
        <f t="shared" si="10"/>
        <v>12</v>
      </c>
      <c r="C40" s="241"/>
      <c r="D40" s="246" t="s">
        <v>253</v>
      </c>
      <c r="E40" s="151" t="s">
        <v>255</v>
      </c>
      <c r="F40" s="152" t="s">
        <v>160</v>
      </c>
      <c r="G40" s="152" t="s">
        <v>161</v>
      </c>
      <c r="H40" s="151"/>
      <c r="I40" s="153"/>
      <c r="J40" s="153"/>
      <c r="K40" s="153"/>
      <c r="L40" s="154" t="s">
        <v>133</v>
      </c>
      <c r="M40" s="182" t="s">
        <v>95</v>
      </c>
      <c r="N40" s="182" t="s">
        <v>95</v>
      </c>
      <c r="O40" s="182" t="s">
        <v>95</v>
      </c>
      <c r="P40" s="182" t="s">
        <v>130</v>
      </c>
      <c r="Q40" s="182" t="s">
        <v>130</v>
      </c>
      <c r="R40" s="182" t="s">
        <v>130</v>
      </c>
      <c r="S40" s="182" t="s">
        <v>96</v>
      </c>
      <c r="T40" s="182" t="s">
        <v>96</v>
      </c>
      <c r="U40" s="182" t="s">
        <v>130</v>
      </c>
      <c r="V40" s="183">
        <f t="shared" ca="1" si="5"/>
        <v>5</v>
      </c>
      <c r="W40" s="183">
        <f t="shared" ca="1" si="6"/>
        <v>1</v>
      </c>
      <c r="X40" s="183">
        <f t="shared" ca="1" si="7"/>
        <v>2</v>
      </c>
      <c r="Y40" s="184">
        <f t="shared" ca="1" si="8"/>
        <v>2.6666666666666665</v>
      </c>
      <c r="Z40" s="183" t="str">
        <f t="shared" ca="1" si="9"/>
        <v>Medio</v>
      </c>
      <c r="AA40" s="153" t="str">
        <f t="shared" ca="1" si="13"/>
        <v>Activo que requiere obligatoriamente tratamiento y definición de estrategia de control basada en el Anexo A NTC-ISO/IEC 27001:2013, su IMPORTANCIA es Media frente a la (CID)</v>
      </c>
      <c r="AB40" s="140"/>
      <c r="AC40" s="141"/>
      <c r="AD40" s="142"/>
      <c r="AE40" s="142"/>
      <c r="AF40" s="142"/>
      <c r="AG40" s="142"/>
      <c r="AH40" s="142"/>
      <c r="AI40" s="142"/>
      <c r="AJ40" s="142"/>
      <c r="AK40" s="142"/>
      <c r="AL40" s="142"/>
      <c r="AR40" s="145"/>
      <c r="AS40" s="145"/>
      <c r="AT40" s="145"/>
    </row>
    <row r="41" spans="2:46" s="144" customFormat="1" ht="55.9" customHeight="1" x14ac:dyDescent="0.25">
      <c r="B41" s="150">
        <v>11</v>
      </c>
      <c r="C41" s="241"/>
      <c r="D41" s="247"/>
      <c r="E41" s="151" t="s">
        <v>254</v>
      </c>
      <c r="F41" s="152" t="s">
        <v>177</v>
      </c>
      <c r="G41" s="152" t="s">
        <v>180</v>
      </c>
      <c r="H41" s="151"/>
      <c r="I41" s="153"/>
      <c r="J41" s="153"/>
      <c r="K41" s="153"/>
      <c r="L41" s="154" t="s">
        <v>133</v>
      </c>
      <c r="M41" s="182" t="s">
        <v>95</v>
      </c>
      <c r="N41" s="182" t="s">
        <v>95</v>
      </c>
      <c r="O41" s="182" t="s">
        <v>95</v>
      </c>
      <c r="P41" s="182" t="s">
        <v>130</v>
      </c>
      <c r="Q41" s="182" t="s">
        <v>130</v>
      </c>
      <c r="R41" s="182" t="s">
        <v>130</v>
      </c>
      <c r="S41" s="182" t="s">
        <v>96</v>
      </c>
      <c r="T41" s="182" t="s">
        <v>96</v>
      </c>
      <c r="U41" s="182" t="s">
        <v>130</v>
      </c>
      <c r="V41" s="183">
        <f t="shared" ca="1" si="5"/>
        <v>5</v>
      </c>
      <c r="W41" s="183">
        <f t="shared" ca="1" si="6"/>
        <v>1</v>
      </c>
      <c r="X41" s="183">
        <f t="shared" ca="1" si="7"/>
        <v>2</v>
      </c>
      <c r="Y41" s="184">
        <f t="shared" ca="1" si="8"/>
        <v>2.6666666666666665</v>
      </c>
      <c r="Z41" s="183" t="str">
        <f t="shared" ca="1" si="9"/>
        <v>Medio</v>
      </c>
      <c r="AA41" s="153" t="str">
        <f t="shared" ca="1" si="13"/>
        <v>Activo que requiere obligatoriamente tratamiento y definición de estrategia de control basada en el Anexo A NTC-ISO/IEC 27001:2013, su IMPORTANCIA es Media frente a la (CID)</v>
      </c>
      <c r="AB41" s="140"/>
      <c r="AC41" s="141"/>
      <c r="AD41" s="142"/>
      <c r="AE41" s="142"/>
      <c r="AF41" s="142"/>
      <c r="AG41" s="142"/>
      <c r="AH41" s="142"/>
      <c r="AI41" s="142"/>
      <c r="AJ41" s="142"/>
      <c r="AK41" s="142"/>
      <c r="AL41" s="142"/>
      <c r="AR41" s="145"/>
      <c r="AS41" s="145"/>
      <c r="AT41" s="145"/>
    </row>
    <row r="42" spans="2:46" s="144" customFormat="1" ht="55.9" customHeight="1" x14ac:dyDescent="0.25">
      <c r="B42" s="150">
        <f t="shared" ref="B42" si="22">B41+1</f>
        <v>12</v>
      </c>
      <c r="C42" s="241"/>
      <c r="D42" s="246" t="s">
        <v>261</v>
      </c>
      <c r="E42" s="151" t="s">
        <v>262</v>
      </c>
      <c r="F42" s="152" t="s">
        <v>160</v>
      </c>
      <c r="G42" s="152" t="s">
        <v>161</v>
      </c>
      <c r="H42" s="151"/>
      <c r="I42" s="153"/>
      <c r="J42" s="153"/>
      <c r="K42" s="153"/>
      <c r="L42" s="154" t="s">
        <v>134</v>
      </c>
      <c r="M42" s="182" t="s">
        <v>95</v>
      </c>
      <c r="N42" s="182" t="s">
        <v>95</v>
      </c>
      <c r="O42" s="182" t="s">
        <v>95</v>
      </c>
      <c r="P42" s="182" t="s">
        <v>130</v>
      </c>
      <c r="Q42" s="182" t="s">
        <v>130</v>
      </c>
      <c r="R42" s="182" t="s">
        <v>130</v>
      </c>
      <c r="S42" s="182" t="s">
        <v>96</v>
      </c>
      <c r="T42" s="182" t="s">
        <v>96</v>
      </c>
      <c r="U42" s="182" t="s">
        <v>130</v>
      </c>
      <c r="V42" s="183">
        <f t="shared" ca="1" si="5"/>
        <v>5</v>
      </c>
      <c r="W42" s="183">
        <f t="shared" ca="1" si="6"/>
        <v>1</v>
      </c>
      <c r="X42" s="183">
        <f t="shared" ca="1" si="7"/>
        <v>2</v>
      </c>
      <c r="Y42" s="184">
        <f t="shared" ca="1" si="8"/>
        <v>2.6666666666666665</v>
      </c>
      <c r="Z42" s="183" t="str">
        <f t="shared" ca="1" si="9"/>
        <v>Medio</v>
      </c>
      <c r="AA42" s="153" t="str">
        <f t="shared" ca="1" si="13"/>
        <v>Activo que requiere obligatoriamente tratamiento y definición de estrategia de control basada en el Anexo A NTC-ISO/IEC 27001:2013, su IMPORTANCIA es Media frente a la (CID)</v>
      </c>
      <c r="AB42" s="140"/>
      <c r="AC42" s="141"/>
      <c r="AD42" s="142"/>
      <c r="AE42" s="142"/>
      <c r="AF42" s="142"/>
      <c r="AG42" s="142"/>
      <c r="AH42" s="142"/>
      <c r="AI42" s="142"/>
      <c r="AJ42" s="142"/>
      <c r="AK42" s="142"/>
      <c r="AL42" s="142"/>
      <c r="AR42" s="145"/>
      <c r="AS42" s="145"/>
      <c r="AT42" s="145"/>
    </row>
    <row r="43" spans="2:46" s="144" customFormat="1" ht="55.9" customHeight="1" x14ac:dyDescent="0.25">
      <c r="B43" s="150">
        <f t="shared" si="10"/>
        <v>13</v>
      </c>
      <c r="C43" s="241"/>
      <c r="D43" s="247"/>
      <c r="E43" s="151" t="s">
        <v>262</v>
      </c>
      <c r="F43" s="152" t="s">
        <v>177</v>
      </c>
      <c r="G43" s="152" t="s">
        <v>180</v>
      </c>
      <c r="H43" s="151"/>
      <c r="I43" s="153"/>
      <c r="J43" s="153"/>
      <c r="K43" s="153"/>
      <c r="L43" s="154" t="s">
        <v>135</v>
      </c>
      <c r="M43" s="182" t="s">
        <v>95</v>
      </c>
      <c r="N43" s="182" t="s">
        <v>95</v>
      </c>
      <c r="O43" s="182" t="s">
        <v>95</v>
      </c>
      <c r="P43" s="182" t="s">
        <v>130</v>
      </c>
      <c r="Q43" s="182" t="s">
        <v>130</v>
      </c>
      <c r="R43" s="182" t="s">
        <v>130</v>
      </c>
      <c r="S43" s="182" t="s">
        <v>96</v>
      </c>
      <c r="T43" s="182" t="s">
        <v>96</v>
      </c>
      <c r="U43" s="182" t="s">
        <v>130</v>
      </c>
      <c r="V43" s="183">
        <f t="shared" ca="1" si="5"/>
        <v>5</v>
      </c>
      <c r="W43" s="183">
        <f t="shared" ca="1" si="6"/>
        <v>1</v>
      </c>
      <c r="X43" s="183">
        <f t="shared" ca="1" si="7"/>
        <v>2</v>
      </c>
      <c r="Y43" s="184">
        <f t="shared" ca="1" si="8"/>
        <v>2.6666666666666665</v>
      </c>
      <c r="Z43" s="183" t="str">
        <f t="shared" ca="1" si="9"/>
        <v>Medio</v>
      </c>
      <c r="AA43" s="153" t="str">
        <f t="shared" ca="1" si="13"/>
        <v>Activo que requiere obligatoriamente tratamiento y definición de estrategia de control basada en el Anexo A NTC-ISO/IEC 27001:2013, su IMPORTANCIA es Media frente a la (CID)</v>
      </c>
      <c r="AB43" s="140"/>
      <c r="AC43" s="141"/>
      <c r="AD43" s="142"/>
      <c r="AE43" s="142"/>
      <c r="AF43" s="142"/>
      <c r="AG43" s="142"/>
      <c r="AH43" s="142"/>
      <c r="AI43" s="142"/>
      <c r="AJ43" s="142"/>
      <c r="AK43" s="142"/>
      <c r="AL43" s="142"/>
      <c r="AR43" s="145"/>
      <c r="AS43" s="145"/>
      <c r="AT43" s="145"/>
    </row>
    <row r="44" spans="2:46" s="144" customFormat="1" ht="55.9" customHeight="1" x14ac:dyDescent="0.25">
      <c r="B44" s="150">
        <f t="shared" si="10"/>
        <v>14</v>
      </c>
      <c r="C44" s="241"/>
      <c r="D44" s="158" t="s">
        <v>267</v>
      </c>
      <c r="E44" s="151" t="s">
        <v>268</v>
      </c>
      <c r="F44" s="152" t="s">
        <v>160</v>
      </c>
      <c r="G44" s="152" t="s">
        <v>164</v>
      </c>
      <c r="H44" s="151"/>
      <c r="I44" s="153"/>
      <c r="J44" s="153"/>
      <c r="K44" s="153"/>
      <c r="L44" s="153" t="s">
        <v>134</v>
      </c>
      <c r="M44" s="182" t="s">
        <v>95</v>
      </c>
      <c r="N44" s="182" t="s">
        <v>95</v>
      </c>
      <c r="O44" s="182" t="s">
        <v>95</v>
      </c>
      <c r="P44" s="182" t="s">
        <v>130</v>
      </c>
      <c r="Q44" s="182" t="s">
        <v>130</v>
      </c>
      <c r="R44" s="182" t="s">
        <v>130</v>
      </c>
      <c r="S44" s="182" t="s">
        <v>96</v>
      </c>
      <c r="T44" s="182" t="s">
        <v>96</v>
      </c>
      <c r="U44" s="182" t="s">
        <v>130</v>
      </c>
      <c r="V44" s="183">
        <f t="shared" ca="1" si="5"/>
        <v>5</v>
      </c>
      <c r="W44" s="183">
        <f t="shared" ca="1" si="6"/>
        <v>1</v>
      </c>
      <c r="X44" s="183">
        <f t="shared" ca="1" si="7"/>
        <v>2</v>
      </c>
      <c r="Y44" s="184">
        <f t="shared" ca="1" si="8"/>
        <v>2.6666666666666665</v>
      </c>
      <c r="Z44" s="183" t="str">
        <f t="shared" ca="1" si="9"/>
        <v>Medio</v>
      </c>
      <c r="AA44" s="153" t="str">
        <f t="shared" ca="1" si="13"/>
        <v>Activo que requiere obligatoriamente tratamiento y definición de estrategia de control basada en el Anexo A NTC-ISO/IEC 27001:2013, su IMPORTANCIA es Media frente a la (CID)</v>
      </c>
      <c r="AB44" s="140"/>
      <c r="AC44" s="141"/>
      <c r="AD44" s="142"/>
      <c r="AE44" s="142"/>
      <c r="AF44" s="142"/>
      <c r="AG44" s="142"/>
      <c r="AH44" s="142"/>
      <c r="AI44" s="142"/>
      <c r="AJ44" s="142"/>
      <c r="AK44" s="142"/>
      <c r="AL44" s="142"/>
      <c r="AR44" s="145"/>
      <c r="AS44" s="145"/>
      <c r="AT44" s="145"/>
    </row>
    <row r="45" spans="2:46" s="144" customFormat="1" ht="55.9" customHeight="1" x14ac:dyDescent="0.25">
      <c r="B45" s="150">
        <f t="shared" si="10"/>
        <v>15</v>
      </c>
      <c r="C45" s="242"/>
      <c r="D45" s="159" t="s">
        <v>259</v>
      </c>
      <c r="E45" s="151" t="s">
        <v>260</v>
      </c>
      <c r="F45" s="152" t="s">
        <v>177</v>
      </c>
      <c r="G45" s="152" t="s">
        <v>180</v>
      </c>
      <c r="H45" s="151"/>
      <c r="I45" s="153"/>
      <c r="J45" s="153"/>
      <c r="K45" s="153"/>
      <c r="L45" s="153" t="s">
        <v>135</v>
      </c>
      <c r="M45" s="182" t="s">
        <v>95</v>
      </c>
      <c r="N45" s="182" t="s">
        <v>95</v>
      </c>
      <c r="O45" s="182" t="s">
        <v>95</v>
      </c>
      <c r="P45" s="182" t="s">
        <v>130</v>
      </c>
      <c r="Q45" s="182" t="s">
        <v>130</v>
      </c>
      <c r="R45" s="182" t="s">
        <v>130</v>
      </c>
      <c r="S45" s="182" t="s">
        <v>96</v>
      </c>
      <c r="T45" s="182" t="s">
        <v>96</v>
      </c>
      <c r="U45" s="182" t="s">
        <v>130</v>
      </c>
      <c r="V45" s="183">
        <f t="shared" ca="1" si="5"/>
        <v>5</v>
      </c>
      <c r="W45" s="183">
        <f t="shared" ca="1" si="6"/>
        <v>1</v>
      </c>
      <c r="X45" s="183">
        <f t="shared" ca="1" si="7"/>
        <v>2</v>
      </c>
      <c r="Y45" s="184">
        <f t="shared" ca="1" si="8"/>
        <v>2.6666666666666665</v>
      </c>
      <c r="Z45" s="183" t="str">
        <f t="shared" ca="1" si="9"/>
        <v>Medio</v>
      </c>
      <c r="AA45" s="153" t="str">
        <f t="shared" ca="1" si="13"/>
        <v>Activo que requiere obligatoriamente tratamiento y definición de estrategia de control basada en el Anexo A NTC-ISO/IEC 27001:2013, su IMPORTANCIA es Media frente a la (CID)</v>
      </c>
      <c r="AB45" s="140"/>
      <c r="AC45" s="141"/>
      <c r="AD45" s="142"/>
      <c r="AE45" s="142"/>
      <c r="AF45" s="142"/>
      <c r="AG45" s="142"/>
      <c r="AH45" s="142"/>
      <c r="AI45" s="142"/>
      <c r="AJ45" s="142"/>
      <c r="AK45" s="142"/>
      <c r="AL45" s="142"/>
      <c r="AR45" s="145"/>
      <c r="AS45" s="145"/>
      <c r="AT45" s="145"/>
    </row>
    <row r="46" spans="2:46" s="144" customFormat="1" ht="36" customHeight="1" x14ac:dyDescent="0.25">
      <c r="C46" s="160"/>
      <c r="H46" s="161"/>
      <c r="I46" s="161"/>
      <c r="J46" s="161"/>
      <c r="K46" s="161"/>
      <c r="AB46" s="140"/>
      <c r="AC46" s="141"/>
      <c r="AD46" s="142"/>
      <c r="AE46" s="142"/>
      <c r="AF46" s="142"/>
      <c r="AG46" s="142"/>
      <c r="AH46" s="142"/>
      <c r="AI46" s="142"/>
      <c r="AJ46" s="142"/>
      <c r="AK46" s="142"/>
      <c r="AL46" s="142"/>
      <c r="AR46" s="145"/>
      <c r="AS46" s="145"/>
      <c r="AT46" s="145"/>
    </row>
    <row r="47" spans="2:46" s="144" customFormat="1" ht="36" customHeight="1" x14ac:dyDescent="0.25">
      <c r="H47" s="161"/>
      <c r="I47" s="161"/>
      <c r="J47" s="161"/>
      <c r="K47" s="161"/>
      <c r="AB47" s="140"/>
      <c r="AC47" s="141"/>
      <c r="AD47" s="142"/>
      <c r="AE47" s="142"/>
      <c r="AF47" s="142"/>
      <c r="AG47" s="142"/>
      <c r="AH47" s="142"/>
      <c r="AI47" s="142"/>
      <c r="AJ47" s="142"/>
      <c r="AK47" s="142"/>
      <c r="AL47" s="142"/>
      <c r="AR47" s="145"/>
      <c r="AS47" s="145"/>
      <c r="AT47" s="145"/>
    </row>
    <row r="48" spans="2:46" s="144" customFormat="1" ht="36" customHeight="1" x14ac:dyDescent="0.25">
      <c r="H48" s="161"/>
      <c r="I48" s="161"/>
      <c r="J48" s="161"/>
      <c r="K48" s="161"/>
      <c r="AB48" s="140"/>
      <c r="AC48" s="141"/>
      <c r="AD48" s="142"/>
      <c r="AE48" s="142"/>
      <c r="AF48" s="142"/>
      <c r="AG48" s="142"/>
      <c r="AH48" s="142"/>
      <c r="AI48" s="142"/>
      <c r="AJ48" s="142"/>
      <c r="AK48" s="142"/>
      <c r="AL48" s="142"/>
      <c r="AR48" s="145"/>
      <c r="AS48" s="145"/>
      <c r="AT48" s="145"/>
    </row>
    <row r="49" spans="8:46" s="144" customFormat="1" ht="36" customHeight="1" x14ac:dyDescent="0.25">
      <c r="H49" s="161"/>
      <c r="I49" s="161"/>
      <c r="J49" s="161"/>
      <c r="K49" s="161"/>
      <c r="AB49" s="140"/>
      <c r="AC49" s="141"/>
      <c r="AD49" s="142"/>
      <c r="AE49" s="142"/>
      <c r="AF49" s="142"/>
      <c r="AG49" s="142"/>
      <c r="AH49" s="142"/>
      <c r="AI49" s="142"/>
      <c r="AJ49" s="142"/>
      <c r="AK49" s="142"/>
      <c r="AL49" s="142"/>
      <c r="AR49" s="145"/>
      <c r="AS49" s="145"/>
      <c r="AT49" s="145"/>
    </row>
    <row r="50" spans="8:46" s="144" customFormat="1" ht="36" customHeight="1" x14ac:dyDescent="0.25">
      <c r="H50" s="161"/>
      <c r="I50" s="161"/>
      <c r="J50" s="161"/>
      <c r="K50" s="161"/>
      <c r="AB50" s="140"/>
      <c r="AC50" s="141"/>
      <c r="AD50" s="142"/>
      <c r="AE50" s="142"/>
      <c r="AF50" s="142"/>
      <c r="AG50" s="142"/>
      <c r="AH50" s="142"/>
      <c r="AI50" s="142"/>
      <c r="AJ50" s="142"/>
      <c r="AK50" s="142"/>
      <c r="AL50" s="142"/>
      <c r="AR50" s="145"/>
      <c r="AS50" s="145"/>
      <c r="AT50" s="145"/>
    </row>
    <row r="51" spans="8:46" s="144" customFormat="1" ht="36" customHeight="1" x14ac:dyDescent="0.25">
      <c r="H51" s="161"/>
      <c r="I51" s="161"/>
      <c r="J51" s="161"/>
      <c r="K51" s="161"/>
      <c r="AB51" s="140"/>
      <c r="AC51" s="141"/>
      <c r="AD51" s="142"/>
      <c r="AE51" s="142"/>
      <c r="AF51" s="142"/>
      <c r="AG51" s="142"/>
      <c r="AH51" s="142"/>
      <c r="AI51" s="142"/>
      <c r="AJ51" s="142"/>
      <c r="AK51" s="142"/>
      <c r="AL51" s="142"/>
      <c r="AR51" s="145"/>
      <c r="AS51" s="145"/>
      <c r="AT51" s="145"/>
    </row>
    <row r="52" spans="8:46" s="144" customFormat="1" ht="36" customHeight="1" x14ac:dyDescent="0.25">
      <c r="H52" s="161"/>
      <c r="I52" s="161"/>
      <c r="J52" s="161"/>
      <c r="K52" s="161"/>
      <c r="AB52" s="140"/>
      <c r="AC52" s="141"/>
      <c r="AD52" s="142"/>
      <c r="AE52" s="142"/>
      <c r="AF52" s="142"/>
      <c r="AG52" s="142"/>
      <c r="AH52" s="142"/>
      <c r="AI52" s="142"/>
      <c r="AJ52" s="142"/>
      <c r="AK52" s="142"/>
      <c r="AL52" s="142"/>
      <c r="AR52" s="145"/>
      <c r="AS52" s="145"/>
      <c r="AT52" s="145"/>
    </row>
    <row r="53" spans="8:46" s="144" customFormat="1" ht="36" customHeight="1" x14ac:dyDescent="0.25">
      <c r="H53" s="161"/>
      <c r="I53" s="161"/>
      <c r="J53" s="161"/>
      <c r="K53" s="161"/>
      <c r="AB53" s="140"/>
      <c r="AC53" s="141"/>
      <c r="AD53" s="142"/>
      <c r="AE53" s="142"/>
      <c r="AF53" s="142"/>
      <c r="AG53" s="142"/>
      <c r="AH53" s="142"/>
      <c r="AI53" s="142"/>
      <c r="AJ53" s="142"/>
      <c r="AK53" s="142"/>
      <c r="AL53" s="142"/>
      <c r="AR53" s="145"/>
      <c r="AS53" s="145"/>
      <c r="AT53" s="145"/>
    </row>
    <row r="54" spans="8:46" s="144" customFormat="1" ht="36" customHeight="1" x14ac:dyDescent="0.25">
      <c r="H54" s="161"/>
      <c r="I54" s="161"/>
      <c r="J54" s="161"/>
      <c r="K54" s="161"/>
      <c r="AB54" s="140"/>
      <c r="AC54" s="141"/>
      <c r="AD54" s="142"/>
      <c r="AE54" s="142"/>
      <c r="AF54" s="142"/>
      <c r="AG54" s="142"/>
      <c r="AH54" s="142"/>
      <c r="AI54" s="142"/>
      <c r="AJ54" s="142"/>
      <c r="AK54" s="142"/>
      <c r="AL54" s="142"/>
      <c r="AR54" s="145"/>
      <c r="AS54" s="145"/>
      <c r="AT54" s="145"/>
    </row>
    <row r="55" spans="8:46" s="144" customFormat="1" ht="36" customHeight="1" x14ac:dyDescent="0.25">
      <c r="H55" s="161"/>
      <c r="I55" s="161"/>
      <c r="J55" s="161"/>
      <c r="K55" s="161"/>
      <c r="AB55" s="140"/>
      <c r="AC55" s="141"/>
      <c r="AD55" s="142"/>
      <c r="AE55" s="142"/>
      <c r="AF55" s="142"/>
      <c r="AG55" s="142"/>
      <c r="AH55" s="142"/>
      <c r="AI55" s="142"/>
      <c r="AJ55" s="142"/>
      <c r="AK55" s="142"/>
      <c r="AL55" s="142"/>
      <c r="AR55" s="145"/>
      <c r="AS55" s="145"/>
      <c r="AT55" s="145"/>
    </row>
    <row r="56" spans="8:46" s="144" customFormat="1" ht="36" customHeight="1" x14ac:dyDescent="0.25">
      <c r="H56" s="161"/>
      <c r="I56" s="161"/>
      <c r="J56" s="161"/>
      <c r="K56" s="161"/>
      <c r="AB56" s="140"/>
      <c r="AC56" s="141"/>
      <c r="AD56" s="142"/>
      <c r="AE56" s="142"/>
      <c r="AF56" s="142"/>
      <c r="AG56" s="142"/>
      <c r="AH56" s="142"/>
      <c r="AI56" s="142"/>
      <c r="AJ56" s="142"/>
      <c r="AK56" s="142"/>
      <c r="AL56" s="142"/>
      <c r="AR56" s="145"/>
      <c r="AS56" s="145"/>
      <c r="AT56" s="145"/>
    </row>
    <row r="57" spans="8:46" s="144" customFormat="1" ht="36" customHeight="1" x14ac:dyDescent="0.25">
      <c r="H57" s="161"/>
      <c r="I57" s="161"/>
      <c r="J57" s="161"/>
      <c r="K57" s="161"/>
      <c r="AB57" s="140"/>
      <c r="AC57" s="141"/>
      <c r="AD57" s="142"/>
      <c r="AE57" s="142"/>
      <c r="AF57" s="142"/>
      <c r="AG57" s="142"/>
      <c r="AH57" s="142"/>
      <c r="AI57" s="142"/>
      <c r="AJ57" s="142"/>
      <c r="AK57" s="142"/>
      <c r="AL57" s="142"/>
      <c r="AR57" s="145"/>
      <c r="AS57" s="145"/>
      <c r="AT57" s="145"/>
    </row>
    <row r="58" spans="8:46" s="144" customFormat="1" ht="36" customHeight="1" x14ac:dyDescent="0.25">
      <c r="H58" s="161"/>
      <c r="I58" s="161"/>
      <c r="J58" s="161"/>
      <c r="K58" s="161"/>
      <c r="AB58" s="140"/>
      <c r="AC58" s="141"/>
      <c r="AD58" s="142"/>
      <c r="AE58" s="142"/>
      <c r="AF58" s="142"/>
      <c r="AG58" s="142"/>
      <c r="AH58" s="142"/>
      <c r="AI58" s="142"/>
      <c r="AJ58" s="142"/>
      <c r="AK58" s="142"/>
      <c r="AL58" s="142"/>
      <c r="AR58" s="145"/>
      <c r="AS58" s="145"/>
      <c r="AT58" s="145"/>
    </row>
    <row r="59" spans="8:46" s="144" customFormat="1" ht="36" customHeight="1" x14ac:dyDescent="0.25">
      <c r="H59" s="161"/>
      <c r="I59" s="161"/>
      <c r="J59" s="161"/>
      <c r="K59" s="161"/>
      <c r="AB59" s="140"/>
      <c r="AC59" s="141"/>
      <c r="AD59" s="142"/>
      <c r="AE59" s="142"/>
      <c r="AF59" s="142"/>
      <c r="AG59" s="142"/>
      <c r="AH59" s="142"/>
      <c r="AI59" s="142"/>
      <c r="AJ59" s="142"/>
      <c r="AK59" s="142"/>
      <c r="AL59" s="142"/>
      <c r="AR59" s="145"/>
      <c r="AS59" s="145"/>
      <c r="AT59" s="145"/>
    </row>
    <row r="60" spans="8:46" s="144" customFormat="1" ht="36" customHeight="1" x14ac:dyDescent="0.25">
      <c r="H60" s="161"/>
      <c r="I60" s="161"/>
      <c r="J60" s="161"/>
      <c r="K60" s="161"/>
      <c r="AB60" s="140"/>
      <c r="AC60" s="141"/>
      <c r="AD60" s="142"/>
      <c r="AE60" s="142"/>
      <c r="AF60" s="142"/>
      <c r="AG60" s="142"/>
      <c r="AH60" s="142"/>
      <c r="AI60" s="142"/>
      <c r="AJ60" s="142"/>
      <c r="AK60" s="142"/>
      <c r="AL60" s="142"/>
      <c r="AR60" s="145"/>
      <c r="AS60" s="145"/>
      <c r="AT60" s="145"/>
    </row>
    <row r="61" spans="8:46" s="144" customFormat="1" ht="36" customHeight="1" x14ac:dyDescent="0.25">
      <c r="H61" s="161"/>
      <c r="I61" s="161"/>
      <c r="J61" s="161"/>
      <c r="K61" s="161"/>
      <c r="AB61" s="140"/>
      <c r="AC61" s="141"/>
      <c r="AD61" s="142"/>
      <c r="AE61" s="142"/>
      <c r="AF61" s="142"/>
      <c r="AG61" s="142"/>
      <c r="AH61" s="142"/>
      <c r="AI61" s="142"/>
      <c r="AJ61" s="142"/>
      <c r="AK61" s="142"/>
      <c r="AL61" s="142"/>
      <c r="AR61" s="145"/>
      <c r="AS61" s="145"/>
      <c r="AT61" s="145"/>
    </row>
    <row r="62" spans="8:46" s="144" customFormat="1" ht="36" customHeight="1" x14ac:dyDescent="0.25">
      <c r="H62" s="161"/>
      <c r="I62" s="161"/>
      <c r="J62" s="161"/>
      <c r="K62" s="161"/>
      <c r="AB62" s="140"/>
      <c r="AC62" s="141"/>
      <c r="AD62" s="142"/>
      <c r="AE62" s="142"/>
      <c r="AF62" s="142"/>
      <c r="AG62" s="142"/>
      <c r="AH62" s="142"/>
      <c r="AI62" s="142"/>
      <c r="AJ62" s="142"/>
      <c r="AK62" s="142"/>
      <c r="AL62" s="142"/>
      <c r="AR62" s="145"/>
      <c r="AS62" s="145"/>
      <c r="AT62" s="145"/>
    </row>
    <row r="63" spans="8:46" s="144" customFormat="1" ht="36" customHeight="1" x14ac:dyDescent="0.25">
      <c r="H63" s="161"/>
      <c r="I63" s="161"/>
      <c r="J63" s="161"/>
      <c r="K63" s="161"/>
      <c r="AB63" s="140"/>
      <c r="AC63" s="141"/>
      <c r="AD63" s="142"/>
      <c r="AE63" s="142"/>
      <c r="AF63" s="142"/>
      <c r="AG63" s="142"/>
      <c r="AH63" s="142"/>
      <c r="AI63" s="142"/>
      <c r="AJ63" s="142"/>
      <c r="AK63" s="142"/>
      <c r="AL63" s="142"/>
      <c r="AR63" s="145"/>
      <c r="AS63" s="145"/>
      <c r="AT63" s="145"/>
    </row>
    <row r="64" spans="8:46" s="144" customFormat="1" ht="36" customHeight="1" x14ac:dyDescent="0.25">
      <c r="H64" s="161"/>
      <c r="I64" s="161"/>
      <c r="J64" s="161"/>
      <c r="K64" s="161"/>
      <c r="AB64" s="140"/>
      <c r="AC64" s="141"/>
      <c r="AD64" s="142"/>
      <c r="AE64" s="142"/>
      <c r="AF64" s="142"/>
      <c r="AG64" s="142"/>
      <c r="AH64" s="142"/>
      <c r="AI64" s="142"/>
      <c r="AJ64" s="142"/>
      <c r="AK64" s="142"/>
      <c r="AL64" s="142"/>
      <c r="AR64" s="145"/>
      <c r="AS64" s="145"/>
      <c r="AT64" s="145"/>
    </row>
    <row r="65" spans="8:46" s="144" customFormat="1" ht="36" customHeight="1" x14ac:dyDescent="0.25">
      <c r="H65" s="161"/>
      <c r="I65" s="161"/>
      <c r="J65" s="161"/>
      <c r="K65" s="161"/>
      <c r="AB65" s="140"/>
      <c r="AC65" s="141"/>
      <c r="AD65" s="142"/>
      <c r="AE65" s="142"/>
      <c r="AF65" s="142"/>
      <c r="AG65" s="142"/>
      <c r="AH65" s="142"/>
      <c r="AI65" s="142"/>
      <c r="AJ65" s="142"/>
      <c r="AK65" s="142"/>
      <c r="AL65" s="142"/>
      <c r="AR65" s="145"/>
      <c r="AS65" s="145"/>
      <c r="AT65" s="145"/>
    </row>
    <row r="66" spans="8:46" s="144" customFormat="1" ht="36" customHeight="1" x14ac:dyDescent="0.25">
      <c r="H66" s="161"/>
      <c r="I66" s="161"/>
      <c r="J66" s="161"/>
      <c r="K66" s="161"/>
      <c r="AB66" s="140"/>
      <c r="AC66" s="141"/>
      <c r="AD66" s="142"/>
      <c r="AE66" s="142"/>
      <c r="AF66" s="142"/>
      <c r="AG66" s="142"/>
      <c r="AH66" s="142"/>
      <c r="AI66" s="142"/>
      <c r="AJ66" s="142"/>
      <c r="AK66" s="142"/>
      <c r="AL66" s="142"/>
      <c r="AR66" s="145"/>
      <c r="AS66" s="145"/>
      <c r="AT66" s="145"/>
    </row>
    <row r="67" spans="8:46" s="144" customFormat="1" ht="36" customHeight="1" x14ac:dyDescent="0.25">
      <c r="H67" s="161"/>
      <c r="I67" s="161"/>
      <c r="J67" s="161"/>
      <c r="K67" s="161"/>
      <c r="AB67" s="140"/>
      <c r="AC67" s="141"/>
      <c r="AD67" s="142"/>
      <c r="AE67" s="142"/>
      <c r="AF67" s="142"/>
      <c r="AG67" s="142"/>
      <c r="AH67" s="142"/>
      <c r="AI67" s="142"/>
      <c r="AJ67" s="142"/>
      <c r="AK67" s="142"/>
      <c r="AL67" s="142"/>
      <c r="AR67" s="145"/>
      <c r="AS67" s="145"/>
      <c r="AT67" s="145"/>
    </row>
    <row r="68" spans="8:46" s="144" customFormat="1" ht="36" customHeight="1" x14ac:dyDescent="0.25">
      <c r="H68" s="161"/>
      <c r="I68" s="161"/>
      <c r="J68" s="161"/>
      <c r="K68" s="161"/>
      <c r="AB68" s="140"/>
      <c r="AC68" s="141"/>
      <c r="AD68" s="142"/>
      <c r="AE68" s="142"/>
      <c r="AF68" s="142"/>
      <c r="AG68" s="142"/>
      <c r="AH68" s="142"/>
      <c r="AI68" s="142"/>
      <c r="AJ68" s="142"/>
      <c r="AK68" s="142"/>
      <c r="AL68" s="142"/>
      <c r="AR68" s="145"/>
      <c r="AS68" s="145"/>
      <c r="AT68" s="145"/>
    </row>
    <row r="69" spans="8:46" s="144" customFormat="1" ht="36" customHeight="1" x14ac:dyDescent="0.25">
      <c r="H69" s="161"/>
      <c r="I69" s="161"/>
      <c r="J69" s="161"/>
      <c r="K69" s="161"/>
      <c r="AB69" s="140"/>
      <c r="AC69" s="141"/>
      <c r="AD69" s="142"/>
      <c r="AE69" s="142"/>
      <c r="AF69" s="142"/>
      <c r="AG69" s="142"/>
      <c r="AH69" s="142"/>
      <c r="AI69" s="142"/>
      <c r="AJ69" s="142"/>
      <c r="AK69" s="142"/>
      <c r="AL69" s="142"/>
      <c r="AR69" s="145"/>
      <c r="AS69" s="145"/>
      <c r="AT69" s="145"/>
    </row>
    <row r="70" spans="8:46" s="144" customFormat="1" ht="36" customHeight="1" x14ac:dyDescent="0.25">
      <c r="H70" s="161"/>
      <c r="I70" s="161"/>
      <c r="J70" s="161"/>
      <c r="K70" s="161"/>
      <c r="AB70" s="140"/>
      <c r="AC70" s="141"/>
      <c r="AD70" s="142"/>
      <c r="AE70" s="142"/>
      <c r="AF70" s="142"/>
      <c r="AG70" s="142"/>
      <c r="AH70" s="142"/>
      <c r="AI70" s="142"/>
      <c r="AJ70" s="142"/>
      <c r="AK70" s="142"/>
      <c r="AL70" s="142"/>
      <c r="AR70" s="145"/>
      <c r="AS70" s="145"/>
      <c r="AT70" s="145"/>
    </row>
    <row r="71" spans="8:46" s="144" customFormat="1" ht="36" customHeight="1" x14ac:dyDescent="0.25">
      <c r="H71" s="161"/>
      <c r="I71" s="161"/>
      <c r="J71" s="161"/>
      <c r="K71" s="161"/>
      <c r="AB71" s="140"/>
      <c r="AC71" s="141"/>
      <c r="AD71" s="142"/>
      <c r="AE71" s="142"/>
      <c r="AF71" s="142"/>
      <c r="AG71" s="142"/>
      <c r="AH71" s="142"/>
      <c r="AI71" s="142"/>
      <c r="AJ71" s="142"/>
      <c r="AK71" s="142"/>
      <c r="AL71" s="142"/>
      <c r="AR71" s="145"/>
      <c r="AS71" s="145"/>
      <c r="AT71" s="145"/>
    </row>
    <row r="72" spans="8:46" s="144" customFormat="1" ht="36" customHeight="1" x14ac:dyDescent="0.25">
      <c r="H72" s="161"/>
      <c r="I72" s="161"/>
      <c r="J72" s="161"/>
      <c r="K72" s="161"/>
      <c r="AB72" s="140"/>
      <c r="AC72" s="141"/>
      <c r="AD72" s="142"/>
      <c r="AE72" s="142"/>
      <c r="AF72" s="142"/>
      <c r="AG72" s="142"/>
      <c r="AH72" s="142"/>
      <c r="AI72" s="142"/>
      <c r="AJ72" s="142"/>
      <c r="AK72" s="142"/>
      <c r="AL72" s="142"/>
      <c r="AR72" s="145"/>
      <c r="AS72" s="145"/>
      <c r="AT72" s="145"/>
    </row>
    <row r="73" spans="8:46" s="144" customFormat="1" ht="36" customHeight="1" x14ac:dyDescent="0.25">
      <c r="H73" s="161"/>
      <c r="I73" s="161"/>
      <c r="J73" s="161"/>
      <c r="K73" s="161"/>
      <c r="AB73" s="140"/>
      <c r="AC73" s="141"/>
      <c r="AD73" s="142"/>
      <c r="AE73" s="142"/>
      <c r="AF73" s="142"/>
      <c r="AG73" s="142"/>
      <c r="AH73" s="142"/>
      <c r="AI73" s="142"/>
      <c r="AJ73" s="142"/>
      <c r="AK73" s="142"/>
      <c r="AL73" s="142"/>
      <c r="AR73" s="145"/>
      <c r="AS73" s="145"/>
      <c r="AT73" s="145"/>
    </row>
    <row r="74" spans="8:46" s="144" customFormat="1" ht="36" customHeight="1" x14ac:dyDescent="0.25">
      <c r="H74" s="161"/>
      <c r="I74" s="161"/>
      <c r="J74" s="161"/>
      <c r="K74" s="161"/>
      <c r="AB74" s="140"/>
      <c r="AC74" s="141"/>
      <c r="AD74" s="142"/>
      <c r="AE74" s="142"/>
      <c r="AF74" s="142"/>
      <c r="AG74" s="142"/>
      <c r="AH74" s="142"/>
      <c r="AI74" s="142"/>
      <c r="AJ74" s="142"/>
      <c r="AK74" s="142"/>
      <c r="AL74" s="142"/>
      <c r="AR74" s="145"/>
      <c r="AS74" s="145"/>
      <c r="AT74" s="145"/>
    </row>
    <row r="75" spans="8:46" s="144" customFormat="1" ht="36" customHeight="1" x14ac:dyDescent="0.25">
      <c r="H75" s="161"/>
      <c r="I75" s="161"/>
      <c r="J75" s="161"/>
      <c r="K75" s="161"/>
      <c r="AB75" s="140"/>
      <c r="AC75" s="141"/>
      <c r="AD75" s="142"/>
      <c r="AE75" s="142"/>
      <c r="AF75" s="142"/>
      <c r="AG75" s="142"/>
      <c r="AH75" s="142"/>
      <c r="AI75" s="142"/>
      <c r="AJ75" s="142"/>
      <c r="AK75" s="142"/>
      <c r="AL75" s="142"/>
      <c r="AR75" s="145"/>
      <c r="AS75" s="145"/>
      <c r="AT75" s="145"/>
    </row>
    <row r="76" spans="8:46" s="144" customFormat="1" ht="36" customHeight="1" x14ac:dyDescent="0.25">
      <c r="H76" s="161"/>
      <c r="I76" s="161"/>
      <c r="J76" s="161"/>
      <c r="K76" s="161"/>
      <c r="AB76" s="140"/>
      <c r="AC76" s="141"/>
      <c r="AD76" s="142"/>
      <c r="AE76" s="142"/>
      <c r="AF76" s="142"/>
      <c r="AG76" s="142"/>
      <c r="AH76" s="142"/>
      <c r="AI76" s="142"/>
      <c r="AJ76" s="142"/>
      <c r="AK76" s="142"/>
      <c r="AL76" s="142"/>
      <c r="AR76" s="145"/>
      <c r="AS76" s="145"/>
      <c r="AT76" s="145"/>
    </row>
    <row r="77" spans="8:46" s="144" customFormat="1" ht="36" customHeight="1" x14ac:dyDescent="0.25">
      <c r="H77" s="161"/>
      <c r="I77" s="161"/>
      <c r="J77" s="161"/>
      <c r="K77" s="161"/>
      <c r="AB77" s="140"/>
      <c r="AC77" s="141"/>
      <c r="AD77" s="142"/>
      <c r="AE77" s="142"/>
      <c r="AF77" s="142"/>
      <c r="AG77" s="142"/>
      <c r="AH77" s="142"/>
      <c r="AI77" s="142"/>
      <c r="AJ77" s="142"/>
      <c r="AK77" s="142"/>
      <c r="AL77" s="142"/>
      <c r="AR77" s="145"/>
      <c r="AS77" s="145"/>
      <c r="AT77" s="145"/>
    </row>
    <row r="78" spans="8:46" s="144" customFormat="1" ht="36" customHeight="1" x14ac:dyDescent="0.25">
      <c r="H78" s="161"/>
      <c r="I78" s="161"/>
      <c r="J78" s="161"/>
      <c r="K78" s="161"/>
      <c r="AB78" s="140"/>
      <c r="AC78" s="141"/>
      <c r="AD78" s="142"/>
      <c r="AE78" s="142"/>
      <c r="AF78" s="142"/>
      <c r="AG78" s="142"/>
      <c r="AH78" s="142"/>
      <c r="AI78" s="142"/>
      <c r="AJ78" s="142"/>
      <c r="AK78" s="142"/>
      <c r="AL78" s="142"/>
      <c r="AR78" s="145"/>
      <c r="AS78" s="145"/>
      <c r="AT78" s="145"/>
    </row>
    <row r="79" spans="8:46" s="144" customFormat="1" ht="36" customHeight="1" x14ac:dyDescent="0.25">
      <c r="H79" s="161"/>
      <c r="I79" s="161"/>
      <c r="J79" s="161"/>
      <c r="K79" s="161"/>
      <c r="AB79" s="140"/>
      <c r="AC79" s="141"/>
      <c r="AD79" s="142"/>
      <c r="AE79" s="142"/>
      <c r="AF79" s="142"/>
      <c r="AG79" s="142"/>
      <c r="AH79" s="142"/>
      <c r="AI79" s="142"/>
      <c r="AJ79" s="142"/>
      <c r="AK79" s="142"/>
      <c r="AL79" s="142"/>
      <c r="AR79" s="145"/>
      <c r="AS79" s="145"/>
      <c r="AT79" s="145"/>
    </row>
    <row r="80" spans="8:46" s="144" customFormat="1" ht="36" customHeight="1" x14ac:dyDescent="0.25">
      <c r="H80" s="161"/>
      <c r="I80" s="161"/>
      <c r="J80" s="161"/>
      <c r="K80" s="161"/>
      <c r="AB80" s="140"/>
      <c r="AC80" s="141"/>
      <c r="AD80" s="142"/>
      <c r="AE80" s="142"/>
      <c r="AF80" s="142"/>
      <c r="AG80" s="142"/>
      <c r="AH80" s="142"/>
      <c r="AI80" s="142"/>
      <c r="AJ80" s="142"/>
      <c r="AK80" s="142"/>
      <c r="AL80" s="142"/>
      <c r="AR80" s="145"/>
      <c r="AS80" s="145"/>
      <c r="AT80" s="145"/>
    </row>
    <row r="81" spans="8:46" s="144" customFormat="1" ht="36" customHeight="1" x14ac:dyDescent="0.25">
      <c r="H81" s="161"/>
      <c r="I81" s="161"/>
      <c r="J81" s="161"/>
      <c r="K81" s="161"/>
      <c r="AB81" s="140"/>
      <c r="AC81" s="141"/>
      <c r="AD81" s="142"/>
      <c r="AE81" s="142"/>
      <c r="AF81" s="142"/>
      <c r="AG81" s="142"/>
      <c r="AH81" s="142"/>
      <c r="AI81" s="142"/>
      <c r="AJ81" s="142"/>
      <c r="AK81" s="142"/>
      <c r="AL81" s="142"/>
      <c r="AR81" s="145"/>
      <c r="AS81" s="145"/>
      <c r="AT81" s="145"/>
    </row>
    <row r="82" spans="8:46" s="144" customFormat="1" ht="36" customHeight="1" x14ac:dyDescent="0.25">
      <c r="H82" s="161"/>
      <c r="I82" s="161"/>
      <c r="J82" s="161"/>
      <c r="K82" s="161"/>
      <c r="AB82" s="140"/>
      <c r="AC82" s="141"/>
      <c r="AD82" s="142"/>
      <c r="AE82" s="142"/>
      <c r="AF82" s="142"/>
      <c r="AG82" s="142"/>
      <c r="AH82" s="142"/>
      <c r="AI82" s="142"/>
      <c r="AJ82" s="142"/>
      <c r="AK82" s="142"/>
      <c r="AL82" s="142"/>
      <c r="AR82" s="145"/>
      <c r="AS82" s="145"/>
      <c r="AT82" s="145"/>
    </row>
    <row r="83" spans="8:46" s="144" customFormat="1" ht="36" customHeight="1" x14ac:dyDescent="0.25">
      <c r="H83" s="161"/>
      <c r="I83" s="161"/>
      <c r="J83" s="161"/>
      <c r="K83" s="161"/>
      <c r="AB83" s="140"/>
      <c r="AC83" s="141"/>
      <c r="AD83" s="142"/>
      <c r="AE83" s="142"/>
      <c r="AF83" s="142"/>
      <c r="AG83" s="142"/>
      <c r="AH83" s="142"/>
      <c r="AI83" s="142"/>
      <c r="AJ83" s="142"/>
      <c r="AK83" s="142"/>
      <c r="AL83" s="142"/>
      <c r="AR83" s="145"/>
      <c r="AS83" s="145"/>
      <c r="AT83" s="145"/>
    </row>
    <row r="84" spans="8:46" s="144" customFormat="1" ht="36" customHeight="1" x14ac:dyDescent="0.25">
      <c r="H84" s="161"/>
      <c r="I84" s="161"/>
      <c r="J84" s="161"/>
      <c r="K84" s="161"/>
      <c r="AB84" s="140"/>
      <c r="AC84" s="141"/>
      <c r="AD84" s="142"/>
      <c r="AE84" s="142"/>
      <c r="AF84" s="142"/>
      <c r="AG84" s="142"/>
      <c r="AH84" s="142"/>
      <c r="AI84" s="142"/>
      <c r="AJ84" s="142"/>
      <c r="AK84" s="142"/>
      <c r="AL84" s="142"/>
      <c r="AR84" s="145"/>
      <c r="AS84" s="145"/>
      <c r="AT84" s="145"/>
    </row>
    <row r="85" spans="8:46" s="144" customFormat="1" ht="36" customHeight="1" x14ac:dyDescent="0.25">
      <c r="H85" s="161"/>
      <c r="I85" s="161"/>
      <c r="J85" s="161"/>
      <c r="K85" s="161"/>
      <c r="AB85" s="140"/>
      <c r="AC85" s="141"/>
      <c r="AD85" s="142"/>
      <c r="AE85" s="142"/>
      <c r="AF85" s="142"/>
      <c r="AG85" s="142"/>
      <c r="AH85" s="142"/>
      <c r="AI85" s="142"/>
      <c r="AJ85" s="142"/>
      <c r="AK85" s="142"/>
      <c r="AL85" s="142"/>
      <c r="AR85" s="145"/>
      <c r="AS85" s="145"/>
      <c r="AT85" s="145"/>
    </row>
    <row r="86" spans="8:46" s="144" customFormat="1" ht="36" customHeight="1" x14ac:dyDescent="0.25">
      <c r="H86" s="161"/>
      <c r="I86" s="161"/>
      <c r="J86" s="161"/>
      <c r="K86" s="161"/>
      <c r="AB86" s="140"/>
      <c r="AC86" s="141"/>
      <c r="AD86" s="142"/>
      <c r="AE86" s="142"/>
      <c r="AF86" s="142"/>
      <c r="AG86" s="142"/>
      <c r="AH86" s="142"/>
      <c r="AI86" s="142"/>
      <c r="AJ86" s="142"/>
      <c r="AK86" s="142"/>
      <c r="AL86" s="142"/>
      <c r="AR86" s="145"/>
      <c r="AS86" s="145"/>
      <c r="AT86" s="145"/>
    </row>
    <row r="87" spans="8:46" s="144" customFormat="1" ht="36" customHeight="1" x14ac:dyDescent="0.25">
      <c r="H87" s="161"/>
      <c r="I87" s="161"/>
      <c r="J87" s="161"/>
      <c r="K87" s="161"/>
      <c r="AB87" s="140"/>
      <c r="AC87" s="141"/>
      <c r="AD87" s="142"/>
      <c r="AE87" s="142"/>
      <c r="AF87" s="142"/>
      <c r="AG87" s="142"/>
      <c r="AH87" s="142"/>
      <c r="AI87" s="142"/>
      <c r="AJ87" s="142"/>
      <c r="AK87" s="142"/>
      <c r="AL87" s="142"/>
      <c r="AR87" s="145"/>
      <c r="AS87" s="145"/>
      <c r="AT87" s="145"/>
    </row>
    <row r="88" spans="8:46" s="144" customFormat="1" ht="36" customHeight="1" x14ac:dyDescent="0.25">
      <c r="H88" s="161"/>
      <c r="I88" s="161"/>
      <c r="J88" s="161"/>
      <c r="K88" s="161"/>
      <c r="AB88" s="140"/>
      <c r="AC88" s="141"/>
      <c r="AD88" s="142"/>
      <c r="AE88" s="142"/>
      <c r="AF88" s="142"/>
      <c r="AG88" s="142"/>
      <c r="AH88" s="142"/>
      <c r="AI88" s="142"/>
      <c r="AJ88" s="142"/>
      <c r="AK88" s="142"/>
      <c r="AL88" s="142"/>
      <c r="AR88" s="145"/>
      <c r="AS88" s="145"/>
      <c r="AT88" s="145"/>
    </row>
    <row r="89" spans="8:46" s="144" customFormat="1" ht="36" customHeight="1" x14ac:dyDescent="0.25">
      <c r="H89" s="161"/>
      <c r="I89" s="161"/>
      <c r="J89" s="161"/>
      <c r="K89" s="161"/>
      <c r="AB89" s="140"/>
      <c r="AC89" s="141"/>
      <c r="AD89" s="142"/>
      <c r="AE89" s="142"/>
      <c r="AF89" s="142"/>
      <c r="AG89" s="142"/>
      <c r="AH89" s="142"/>
      <c r="AI89" s="142"/>
      <c r="AJ89" s="142"/>
      <c r="AK89" s="142"/>
      <c r="AL89" s="142"/>
      <c r="AR89" s="145"/>
      <c r="AS89" s="145"/>
      <c r="AT89" s="145"/>
    </row>
    <row r="90" spans="8:46" s="144" customFormat="1" ht="36" customHeight="1" x14ac:dyDescent="0.25">
      <c r="H90" s="161"/>
      <c r="I90" s="161"/>
      <c r="J90" s="161"/>
      <c r="K90" s="161"/>
      <c r="AB90" s="140"/>
      <c r="AC90" s="141"/>
      <c r="AD90" s="142"/>
      <c r="AE90" s="142"/>
      <c r="AF90" s="142"/>
      <c r="AG90" s="142"/>
      <c r="AH90" s="142"/>
      <c r="AI90" s="142"/>
      <c r="AJ90" s="142"/>
      <c r="AK90" s="142"/>
      <c r="AL90" s="142"/>
      <c r="AR90" s="145"/>
      <c r="AS90" s="145"/>
      <c r="AT90" s="145"/>
    </row>
    <row r="91" spans="8:46" s="144" customFormat="1" ht="36" customHeight="1" x14ac:dyDescent="0.25">
      <c r="H91" s="161"/>
      <c r="I91" s="161"/>
      <c r="J91" s="161"/>
      <c r="K91" s="161"/>
      <c r="AB91" s="140"/>
      <c r="AC91" s="141"/>
      <c r="AD91" s="142"/>
      <c r="AE91" s="142"/>
      <c r="AF91" s="142"/>
      <c r="AG91" s="142"/>
      <c r="AH91" s="142"/>
      <c r="AI91" s="142"/>
      <c r="AJ91" s="142"/>
      <c r="AK91" s="142"/>
      <c r="AL91" s="142"/>
      <c r="AR91" s="145"/>
      <c r="AS91" s="145"/>
      <c r="AT91" s="145"/>
    </row>
    <row r="92" spans="8:46" s="144" customFormat="1" ht="36" customHeight="1" x14ac:dyDescent="0.25">
      <c r="H92" s="161"/>
      <c r="I92" s="161"/>
      <c r="J92" s="161"/>
      <c r="K92" s="161"/>
      <c r="AB92" s="140"/>
      <c r="AC92" s="141"/>
      <c r="AD92" s="142"/>
      <c r="AE92" s="142"/>
      <c r="AF92" s="142"/>
      <c r="AG92" s="142"/>
      <c r="AH92" s="142"/>
      <c r="AI92" s="142"/>
      <c r="AJ92" s="142"/>
      <c r="AK92" s="142"/>
      <c r="AL92" s="142"/>
      <c r="AR92" s="145"/>
      <c r="AS92" s="145"/>
      <c r="AT92" s="145"/>
    </row>
    <row r="93" spans="8:46" s="144" customFormat="1" ht="36" customHeight="1" x14ac:dyDescent="0.25">
      <c r="H93" s="161"/>
      <c r="I93" s="161"/>
      <c r="J93" s="161"/>
      <c r="K93" s="161"/>
      <c r="AB93" s="140"/>
      <c r="AC93" s="141"/>
      <c r="AD93" s="142"/>
      <c r="AE93" s="142"/>
      <c r="AF93" s="142"/>
      <c r="AG93" s="142"/>
      <c r="AH93" s="142"/>
      <c r="AI93" s="142"/>
      <c r="AJ93" s="142"/>
      <c r="AK93" s="142"/>
      <c r="AL93" s="142"/>
      <c r="AR93" s="145"/>
      <c r="AS93" s="145"/>
      <c r="AT93" s="145"/>
    </row>
    <row r="94" spans="8:46" s="144" customFormat="1" ht="36" customHeight="1" x14ac:dyDescent="0.25">
      <c r="H94" s="161"/>
      <c r="I94" s="161"/>
      <c r="J94" s="161"/>
      <c r="K94" s="161"/>
      <c r="AB94" s="140"/>
      <c r="AC94" s="141"/>
      <c r="AD94" s="142"/>
      <c r="AE94" s="142"/>
      <c r="AF94" s="142"/>
      <c r="AG94" s="142"/>
      <c r="AH94" s="142"/>
      <c r="AI94" s="142"/>
      <c r="AJ94" s="142"/>
      <c r="AK94" s="142"/>
      <c r="AL94" s="142"/>
      <c r="AR94" s="145"/>
      <c r="AS94" s="145"/>
      <c r="AT94" s="145"/>
    </row>
    <row r="95" spans="8:46" s="144" customFormat="1" ht="36" customHeight="1" x14ac:dyDescent="0.25">
      <c r="H95" s="161"/>
      <c r="I95" s="161"/>
      <c r="J95" s="161"/>
      <c r="K95" s="161"/>
      <c r="AB95" s="140"/>
      <c r="AC95" s="141"/>
      <c r="AD95" s="142"/>
      <c r="AE95" s="142"/>
      <c r="AF95" s="142"/>
      <c r="AG95" s="142"/>
      <c r="AH95" s="142"/>
      <c r="AI95" s="142"/>
      <c r="AJ95" s="142"/>
      <c r="AK95" s="142"/>
      <c r="AL95" s="142"/>
      <c r="AR95" s="145"/>
      <c r="AS95" s="145"/>
      <c r="AT95" s="145"/>
    </row>
    <row r="96" spans="8:46" s="144" customFormat="1" ht="36" customHeight="1" x14ac:dyDescent="0.25">
      <c r="H96" s="161"/>
      <c r="I96" s="161"/>
      <c r="J96" s="161"/>
      <c r="K96" s="161"/>
      <c r="AB96" s="140"/>
      <c r="AC96" s="141"/>
      <c r="AD96" s="142"/>
      <c r="AE96" s="142"/>
      <c r="AF96" s="142"/>
      <c r="AG96" s="142"/>
      <c r="AH96" s="142"/>
      <c r="AI96" s="142"/>
      <c r="AJ96" s="142"/>
      <c r="AK96" s="142"/>
      <c r="AL96" s="142"/>
      <c r="AR96" s="145"/>
      <c r="AS96" s="145"/>
      <c r="AT96" s="145"/>
    </row>
    <row r="97" spans="8:46" s="144" customFormat="1" ht="36" customHeight="1" x14ac:dyDescent="0.25">
      <c r="H97" s="161"/>
      <c r="I97" s="161"/>
      <c r="J97" s="161"/>
      <c r="K97" s="161"/>
      <c r="AB97" s="140"/>
      <c r="AC97" s="141"/>
      <c r="AD97" s="142"/>
      <c r="AE97" s="142"/>
      <c r="AF97" s="142"/>
      <c r="AG97" s="142"/>
      <c r="AH97" s="142"/>
      <c r="AI97" s="142"/>
      <c r="AJ97" s="142"/>
      <c r="AK97" s="142"/>
      <c r="AL97" s="142"/>
      <c r="AR97" s="145"/>
      <c r="AS97" s="145"/>
      <c r="AT97" s="145"/>
    </row>
    <row r="98" spans="8:46" s="144" customFormat="1" ht="36" customHeight="1" x14ac:dyDescent="0.25">
      <c r="H98" s="161"/>
      <c r="I98" s="161"/>
      <c r="J98" s="161"/>
      <c r="K98" s="161"/>
      <c r="AB98" s="140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</row>
    <row r="99" spans="8:46" s="144" customFormat="1" ht="36" customHeight="1" x14ac:dyDescent="0.25">
      <c r="H99" s="161"/>
      <c r="I99" s="161"/>
      <c r="J99" s="161"/>
      <c r="K99" s="161"/>
      <c r="AB99" s="140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</row>
    <row r="100" spans="8:46" s="144" customFormat="1" ht="36" customHeight="1" x14ac:dyDescent="0.25">
      <c r="H100" s="161"/>
      <c r="I100" s="161"/>
      <c r="J100" s="161"/>
      <c r="K100" s="161"/>
      <c r="AB100" s="140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</row>
    <row r="101" spans="8:46" s="144" customFormat="1" ht="36" customHeight="1" x14ac:dyDescent="0.25">
      <c r="H101" s="161"/>
      <c r="I101" s="161"/>
      <c r="J101" s="161"/>
      <c r="K101" s="161"/>
      <c r="AB101" s="140"/>
      <c r="AC101" s="149"/>
      <c r="AD101" s="146"/>
      <c r="AE101" s="142"/>
      <c r="AF101" s="142"/>
      <c r="AG101" s="142"/>
      <c r="AH101" s="142"/>
      <c r="AI101" s="142"/>
      <c r="AJ101" s="142"/>
      <c r="AK101" s="142"/>
      <c r="AL101" s="142"/>
      <c r="AN101" s="146"/>
      <c r="AO101" s="146"/>
      <c r="AP101" s="146"/>
      <c r="AQ101" s="146"/>
      <c r="AR101" s="145"/>
      <c r="AS101" s="145"/>
      <c r="AT101" s="145"/>
    </row>
    <row r="102" spans="8:46" s="144" customFormat="1" ht="36" customHeight="1" thickBot="1" x14ac:dyDescent="0.25">
      <c r="H102" s="161"/>
      <c r="I102" s="161"/>
      <c r="J102" s="161"/>
      <c r="K102" s="161"/>
      <c r="AB102" s="140"/>
      <c r="AC102" s="162"/>
      <c r="AD102" s="163"/>
      <c r="AE102" s="142"/>
      <c r="AF102" s="142"/>
      <c r="AG102" s="142"/>
      <c r="AH102" s="142"/>
      <c r="AI102" s="142"/>
      <c r="AJ102" s="142"/>
      <c r="AK102" s="142"/>
      <c r="AL102" s="142"/>
      <c r="AN102" s="163"/>
      <c r="AO102" s="163"/>
      <c r="AP102" s="163"/>
      <c r="AQ102" s="163"/>
      <c r="AR102" s="163"/>
      <c r="AS102" s="163"/>
      <c r="AT102" s="163"/>
    </row>
    <row r="103" spans="8:46" s="144" customFormat="1" ht="36" customHeight="1" thickTop="1" x14ac:dyDescent="0.2">
      <c r="H103" s="161"/>
      <c r="I103" s="161"/>
      <c r="J103" s="161"/>
      <c r="K103" s="161"/>
      <c r="AB103" s="140"/>
      <c r="AC103" s="164"/>
      <c r="AD103" s="163"/>
      <c r="AE103" s="219" t="s">
        <v>151</v>
      </c>
      <c r="AF103" s="217" t="s">
        <v>150</v>
      </c>
      <c r="AG103" s="217" t="s">
        <v>149</v>
      </c>
      <c r="AH103" s="217" t="s">
        <v>153</v>
      </c>
      <c r="AI103" s="217" t="s">
        <v>157</v>
      </c>
      <c r="AJ103" s="165"/>
      <c r="AK103" s="163"/>
      <c r="AL103" s="163"/>
      <c r="AM103" s="215" t="s">
        <v>92</v>
      </c>
      <c r="AN103" s="215"/>
      <c r="AO103" s="163"/>
      <c r="AP103" s="163"/>
      <c r="AQ103" s="163"/>
      <c r="AR103" s="163"/>
      <c r="AS103" s="163"/>
      <c r="AT103" s="163"/>
    </row>
    <row r="104" spans="8:46" s="144" customFormat="1" ht="36" customHeight="1" x14ac:dyDescent="0.2">
      <c r="H104" s="161"/>
      <c r="I104" s="161"/>
      <c r="J104" s="161"/>
      <c r="K104" s="161"/>
      <c r="AB104" s="140"/>
      <c r="AC104" s="164"/>
      <c r="AD104" s="163"/>
      <c r="AE104" s="218"/>
      <c r="AF104" s="218"/>
      <c r="AG104" s="218"/>
      <c r="AH104" s="218"/>
      <c r="AI104" s="218"/>
      <c r="AK104" s="163"/>
      <c r="AL104" s="163"/>
      <c r="AM104" s="216"/>
      <c r="AN104" s="216"/>
      <c r="AO104" s="163"/>
      <c r="AP104" s="163"/>
      <c r="AQ104" s="163"/>
      <c r="AR104" s="163"/>
      <c r="AS104" s="163"/>
      <c r="AT104" s="163"/>
    </row>
    <row r="105" spans="8:46" s="144" customFormat="1" ht="36" customHeight="1" x14ac:dyDescent="0.2">
      <c r="H105" s="161"/>
      <c r="I105" s="161"/>
      <c r="J105" s="161"/>
      <c r="K105" s="161"/>
      <c r="AB105" s="140"/>
      <c r="AC105" s="155"/>
      <c r="AD105" s="140"/>
      <c r="AE105" s="154" t="s">
        <v>10</v>
      </c>
      <c r="AF105" s="153" t="s">
        <v>132</v>
      </c>
      <c r="AG105" s="153" t="s">
        <v>19</v>
      </c>
      <c r="AH105" s="153" t="s">
        <v>285</v>
      </c>
      <c r="AI105" s="153" t="s">
        <v>276</v>
      </c>
      <c r="AJ105" s="163"/>
      <c r="AK105" s="140"/>
      <c r="AL105" s="140"/>
      <c r="AM105" s="166" t="s">
        <v>93</v>
      </c>
      <c r="AN105" s="166" t="s">
        <v>94</v>
      </c>
      <c r="AO105" s="140"/>
      <c r="AP105" s="140"/>
      <c r="AQ105" s="140"/>
      <c r="AR105" s="140"/>
      <c r="AS105" s="140"/>
      <c r="AT105" s="140"/>
    </row>
    <row r="106" spans="8:46" s="144" customFormat="1" ht="36" customHeight="1" x14ac:dyDescent="0.2">
      <c r="H106" s="161"/>
      <c r="I106" s="161"/>
      <c r="J106" s="161"/>
      <c r="K106" s="161"/>
      <c r="AB106" s="140"/>
      <c r="AC106" s="155"/>
      <c r="AD106" s="140"/>
      <c r="AE106" s="154" t="s">
        <v>11</v>
      </c>
      <c r="AF106" s="153" t="s">
        <v>133</v>
      </c>
      <c r="AG106" s="167" t="s">
        <v>18</v>
      </c>
      <c r="AH106" s="153" t="s">
        <v>286</v>
      </c>
      <c r="AI106" s="153" t="s">
        <v>277</v>
      </c>
      <c r="AJ106" s="163"/>
      <c r="AK106" s="140"/>
      <c r="AL106" s="140"/>
      <c r="AM106" s="153">
        <v>5</v>
      </c>
      <c r="AN106" s="168" t="s">
        <v>95</v>
      </c>
      <c r="AO106" s="140"/>
      <c r="AP106" s="140"/>
      <c r="AQ106" s="140"/>
      <c r="AR106" s="140"/>
      <c r="AS106" s="140"/>
      <c r="AT106" s="140"/>
    </row>
    <row r="107" spans="8:46" s="144" customFormat="1" ht="36" customHeight="1" x14ac:dyDescent="0.2">
      <c r="H107" s="161"/>
      <c r="I107" s="161"/>
      <c r="J107" s="161"/>
      <c r="K107" s="161"/>
      <c r="AB107" s="140"/>
      <c r="AC107" s="155"/>
      <c r="AD107" s="140"/>
      <c r="AE107" s="154" t="s">
        <v>12</v>
      </c>
      <c r="AF107" s="167" t="s">
        <v>134</v>
      </c>
      <c r="AG107" s="167" t="s">
        <v>21</v>
      </c>
      <c r="AH107" s="153" t="s">
        <v>287</v>
      </c>
      <c r="AI107" s="153" t="s">
        <v>278</v>
      </c>
      <c r="AJ107" s="140"/>
      <c r="AK107" s="140"/>
      <c r="AL107" s="140"/>
      <c r="AM107" s="153">
        <v>4</v>
      </c>
      <c r="AN107" s="169" t="s">
        <v>131</v>
      </c>
      <c r="AO107" s="140"/>
      <c r="AP107" s="140"/>
      <c r="AQ107" s="140"/>
      <c r="AR107" s="140"/>
      <c r="AS107" s="140"/>
      <c r="AT107" s="140"/>
    </row>
    <row r="108" spans="8:46" s="144" customFormat="1" ht="36" customHeight="1" x14ac:dyDescent="0.2">
      <c r="H108" s="161"/>
      <c r="I108" s="161"/>
      <c r="J108" s="161"/>
      <c r="K108" s="161"/>
      <c r="AB108" s="140"/>
      <c r="AC108" s="155"/>
      <c r="AD108" s="140"/>
      <c r="AE108" s="154" t="s">
        <v>15</v>
      </c>
      <c r="AF108" s="167" t="s">
        <v>135</v>
      </c>
      <c r="AG108" s="167" t="s">
        <v>136</v>
      </c>
      <c r="AH108" s="153" t="s">
        <v>288</v>
      </c>
      <c r="AI108" s="153" t="s">
        <v>279</v>
      </c>
      <c r="AJ108" s="140"/>
      <c r="AK108" s="140"/>
      <c r="AL108" s="140"/>
      <c r="AM108" s="154">
        <v>3</v>
      </c>
      <c r="AN108" s="170" t="s">
        <v>41</v>
      </c>
      <c r="AO108" s="140"/>
      <c r="AP108" s="140"/>
      <c r="AQ108" s="140"/>
      <c r="AR108" s="140"/>
      <c r="AS108" s="140"/>
      <c r="AT108" s="140"/>
    </row>
    <row r="109" spans="8:46" s="144" customFormat="1" ht="36" customHeight="1" x14ac:dyDescent="0.2">
      <c r="H109" s="161"/>
      <c r="I109" s="161"/>
      <c r="J109" s="161"/>
      <c r="K109" s="161"/>
      <c r="AB109" s="140"/>
      <c r="AC109" s="155"/>
      <c r="AE109" s="171" t="s">
        <v>17</v>
      </c>
      <c r="AF109" s="140"/>
      <c r="AG109" s="163"/>
      <c r="AH109" s="153" t="s">
        <v>280</v>
      </c>
      <c r="AI109" s="172"/>
      <c r="AJ109" s="163"/>
      <c r="AM109" s="154">
        <v>2</v>
      </c>
      <c r="AN109" s="173" t="s">
        <v>96</v>
      </c>
    </row>
    <row r="110" spans="8:46" s="144" customFormat="1" ht="36" customHeight="1" x14ac:dyDescent="0.2">
      <c r="H110" s="161"/>
      <c r="I110" s="161"/>
      <c r="J110" s="161"/>
      <c r="K110" s="161"/>
      <c r="AB110" s="140"/>
      <c r="AC110" s="155"/>
      <c r="AE110" s="174"/>
      <c r="AF110" s="175"/>
      <c r="AG110" s="174"/>
      <c r="AH110" s="153" t="s">
        <v>281</v>
      </c>
      <c r="AI110" s="176"/>
      <c r="AJ110" s="163"/>
      <c r="AM110" s="154">
        <v>1</v>
      </c>
      <c r="AN110" s="177" t="s">
        <v>130</v>
      </c>
    </row>
    <row r="111" spans="8:46" s="144" customFormat="1" ht="36" customHeight="1" x14ac:dyDescent="0.2">
      <c r="H111" s="161"/>
      <c r="I111" s="161"/>
      <c r="J111" s="161"/>
      <c r="K111" s="161"/>
      <c r="AB111" s="140"/>
      <c r="AC111" s="155"/>
      <c r="AE111" s="178"/>
      <c r="AF111" s="155"/>
      <c r="AG111" s="178"/>
      <c r="AH111" s="176"/>
      <c r="AI111" s="163"/>
      <c r="AJ111" s="163"/>
      <c r="AM111" s="153">
        <v>0</v>
      </c>
      <c r="AN111" s="179" t="s">
        <v>97</v>
      </c>
    </row>
    <row r="112" spans="8:46" s="144" customFormat="1" ht="36" customHeight="1" x14ac:dyDescent="0.2">
      <c r="H112" s="161"/>
      <c r="I112" s="161"/>
      <c r="J112" s="161"/>
      <c r="K112" s="161"/>
      <c r="AB112" s="140"/>
      <c r="AC112" s="140"/>
      <c r="AD112" s="178"/>
      <c r="AE112" s="140"/>
      <c r="AF112" s="163"/>
      <c r="AG112" s="176"/>
      <c r="AH112" s="176"/>
      <c r="AI112" s="163"/>
      <c r="AL112" s="140"/>
    </row>
    <row r="113" spans="8:38" s="144" customFormat="1" ht="36" customHeight="1" x14ac:dyDescent="0.2">
      <c r="H113" s="161"/>
      <c r="I113" s="161"/>
      <c r="J113" s="161"/>
      <c r="K113" s="161"/>
      <c r="AB113" s="140"/>
      <c r="AC113" s="140"/>
      <c r="AD113" s="178"/>
      <c r="AE113" s="140"/>
      <c r="AF113" s="163"/>
      <c r="AG113" s="176"/>
      <c r="AH113" s="163"/>
      <c r="AI113" s="155"/>
      <c r="AJ113" s="175"/>
      <c r="AK113" s="175"/>
      <c r="AL113" s="140"/>
    </row>
    <row r="114" spans="8:38" s="144" customFormat="1" ht="36" customHeight="1" x14ac:dyDescent="0.2">
      <c r="H114" s="161"/>
      <c r="I114" s="161"/>
      <c r="J114" s="161"/>
      <c r="K114" s="161"/>
      <c r="AB114" s="140"/>
      <c r="AC114" s="155"/>
      <c r="AD114" s="140"/>
      <c r="AE114" s="163"/>
      <c r="AF114" s="176"/>
      <c r="AG114" s="176"/>
      <c r="AH114" s="163"/>
      <c r="AI114" s="155"/>
      <c r="AJ114" s="155"/>
      <c r="AK114" s="140"/>
    </row>
    <row r="115" spans="8:38" s="144" customFormat="1" ht="36" customHeight="1" x14ac:dyDescent="0.2">
      <c r="H115" s="161"/>
      <c r="I115" s="161"/>
      <c r="J115" s="161"/>
      <c r="K115" s="161"/>
      <c r="AB115" s="140"/>
      <c r="AC115" s="155"/>
      <c r="AD115" s="140"/>
      <c r="AE115" s="163"/>
      <c r="AF115" s="176"/>
      <c r="AG115" s="176"/>
      <c r="AH115" s="163"/>
      <c r="AI115" s="155"/>
      <c r="AJ115" s="155"/>
    </row>
    <row r="116" spans="8:38" s="144" customFormat="1" ht="36" customHeight="1" x14ac:dyDescent="0.2">
      <c r="H116" s="161"/>
      <c r="I116" s="161"/>
      <c r="J116" s="161"/>
      <c r="K116" s="161"/>
      <c r="AB116" s="140"/>
      <c r="AC116" s="140"/>
      <c r="AE116" s="163"/>
      <c r="AF116" s="163"/>
      <c r="AG116" s="163"/>
      <c r="AH116" s="163"/>
      <c r="AI116" s="155"/>
      <c r="AJ116" s="155"/>
    </row>
    <row r="117" spans="8:38" s="144" customFormat="1" ht="36" customHeight="1" x14ac:dyDescent="0.2">
      <c r="H117" s="161"/>
      <c r="I117" s="161"/>
      <c r="J117" s="161"/>
      <c r="K117" s="161"/>
      <c r="AB117" s="140"/>
      <c r="AC117" s="140"/>
      <c r="AE117" s="163"/>
      <c r="AF117" s="163"/>
      <c r="AG117" s="163"/>
      <c r="AJ117" s="155"/>
    </row>
    <row r="118" spans="8:38" s="144" customFormat="1" ht="36" customHeight="1" x14ac:dyDescent="0.2">
      <c r="H118" s="161"/>
      <c r="I118" s="161"/>
      <c r="J118" s="161"/>
      <c r="K118" s="161"/>
      <c r="AB118" s="140"/>
      <c r="AC118" s="140"/>
    </row>
    <row r="119" spans="8:38" s="144" customFormat="1" ht="36" customHeight="1" x14ac:dyDescent="0.2">
      <c r="H119" s="161"/>
      <c r="I119" s="161"/>
      <c r="J119" s="161"/>
      <c r="K119" s="161"/>
      <c r="AB119" s="140"/>
      <c r="AC119" s="140"/>
    </row>
    <row r="120" spans="8:38" s="144" customFormat="1" ht="36" customHeight="1" x14ac:dyDescent="0.2">
      <c r="H120" s="161"/>
      <c r="I120" s="161"/>
      <c r="J120" s="161"/>
      <c r="K120" s="161"/>
      <c r="AB120" s="140"/>
      <c r="AC120" s="140"/>
    </row>
    <row r="121" spans="8:38" s="144" customFormat="1" ht="36" customHeight="1" x14ac:dyDescent="0.2">
      <c r="H121" s="161"/>
      <c r="I121" s="161"/>
      <c r="J121" s="161"/>
      <c r="K121" s="161"/>
      <c r="AB121" s="140"/>
      <c r="AC121" s="140"/>
    </row>
    <row r="122" spans="8:38" s="144" customFormat="1" ht="36" customHeight="1" x14ac:dyDescent="0.2">
      <c r="H122" s="161"/>
      <c r="I122" s="161"/>
      <c r="J122" s="161"/>
      <c r="K122" s="161"/>
      <c r="AB122" s="140"/>
      <c r="AC122" s="140"/>
    </row>
    <row r="123" spans="8:38" s="144" customFormat="1" ht="36" customHeight="1" x14ac:dyDescent="0.2">
      <c r="H123" s="161"/>
      <c r="I123" s="161"/>
      <c r="J123" s="161"/>
      <c r="K123" s="161"/>
      <c r="AB123" s="140"/>
      <c r="AC123" s="140"/>
    </row>
    <row r="124" spans="8:38" s="144" customFormat="1" ht="36" customHeight="1" x14ac:dyDescent="0.2">
      <c r="H124" s="161"/>
      <c r="I124" s="161"/>
      <c r="J124" s="161"/>
      <c r="K124" s="161"/>
      <c r="AB124" s="140"/>
      <c r="AC124" s="140"/>
    </row>
    <row r="125" spans="8:38" s="144" customFormat="1" ht="36" customHeight="1" x14ac:dyDescent="0.2">
      <c r="H125" s="161"/>
      <c r="I125" s="161"/>
      <c r="J125" s="161"/>
      <c r="K125" s="161"/>
      <c r="AB125" s="140"/>
      <c r="AC125" s="140"/>
    </row>
    <row r="126" spans="8:38" s="144" customFormat="1" ht="36" customHeight="1" x14ac:dyDescent="0.2">
      <c r="H126" s="161"/>
      <c r="I126" s="161"/>
      <c r="J126" s="161"/>
      <c r="K126" s="161"/>
      <c r="AB126" s="140"/>
      <c r="AC126" s="140"/>
    </row>
    <row r="127" spans="8:38" s="144" customFormat="1" ht="36" customHeight="1" x14ac:dyDescent="0.2">
      <c r="H127" s="161"/>
      <c r="I127" s="161"/>
      <c r="J127" s="161"/>
      <c r="K127" s="161"/>
      <c r="AB127" s="140"/>
      <c r="AC127" s="140"/>
    </row>
    <row r="128" spans="8:38" s="144" customFormat="1" ht="36" customHeight="1" x14ac:dyDescent="0.2">
      <c r="H128" s="161"/>
      <c r="I128" s="161"/>
      <c r="J128" s="161"/>
      <c r="K128" s="161"/>
      <c r="AB128" s="140"/>
      <c r="AC128" s="140"/>
    </row>
    <row r="129" spans="8:46" s="144" customFormat="1" ht="36" customHeight="1" x14ac:dyDescent="0.2">
      <c r="H129" s="161"/>
      <c r="I129" s="161"/>
      <c r="J129" s="161"/>
      <c r="K129" s="161"/>
      <c r="AB129" s="140"/>
      <c r="AC129" s="140"/>
    </row>
    <row r="130" spans="8:46" s="144" customFormat="1" ht="36" customHeight="1" x14ac:dyDescent="0.2">
      <c r="H130" s="161"/>
      <c r="I130" s="161"/>
      <c r="J130" s="161"/>
      <c r="K130" s="161"/>
      <c r="AB130" s="140"/>
      <c r="AC130" s="140"/>
    </row>
    <row r="131" spans="8:46" s="144" customFormat="1" ht="36" customHeight="1" x14ac:dyDescent="0.2">
      <c r="H131" s="161"/>
      <c r="I131" s="161"/>
      <c r="J131" s="161"/>
      <c r="K131" s="161"/>
      <c r="AB131" s="140"/>
      <c r="AC131" s="140"/>
    </row>
    <row r="132" spans="8:46" ht="36" customHeight="1" x14ac:dyDescent="0.2"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</row>
    <row r="133" spans="8:46" ht="36" customHeight="1" x14ac:dyDescent="0.2"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</row>
    <row r="134" spans="8:46" ht="36" customHeight="1" x14ac:dyDescent="0.2">
      <c r="AD134" s="106"/>
      <c r="AE134" s="106"/>
      <c r="AF134" s="106"/>
      <c r="AG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</row>
    <row r="136" spans="8:46" ht="36" customHeight="1" x14ac:dyDescent="0.2">
      <c r="AH136" s="106"/>
      <c r="AI136" s="106"/>
      <c r="AM136" s="230" t="s">
        <v>159</v>
      </c>
      <c r="AN136" s="230"/>
      <c r="AO136" s="230"/>
    </row>
    <row r="137" spans="8:46" ht="36" customHeight="1" x14ac:dyDescent="0.2"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4"/>
      <c r="AN137" s="104"/>
      <c r="AO137" s="104"/>
      <c r="AP137" s="106"/>
      <c r="AQ137" s="106"/>
      <c r="AR137" s="106"/>
      <c r="AS137" s="106"/>
      <c r="AT137" s="106"/>
    </row>
    <row r="138" spans="8:46" ht="36" customHeight="1" x14ac:dyDescent="0.2">
      <c r="AD138" s="106"/>
      <c r="AE138" s="106"/>
      <c r="AF138" s="106"/>
      <c r="AG138" s="106"/>
      <c r="AJ138" s="106"/>
      <c r="AK138" s="106"/>
      <c r="AL138" s="106"/>
      <c r="AM138" s="104"/>
      <c r="AN138" s="104"/>
      <c r="AO138" s="104"/>
      <c r="AP138" s="106"/>
      <c r="AQ138" s="106"/>
      <c r="AR138" s="106"/>
      <c r="AS138" s="106"/>
      <c r="AT138" s="106"/>
    </row>
    <row r="139" spans="8:46" ht="36" customHeight="1" thickBot="1" x14ac:dyDescent="0.25">
      <c r="AM139" s="74" t="s">
        <v>169</v>
      </c>
      <c r="AN139" s="74" t="s">
        <v>168</v>
      </c>
      <c r="AO139" s="74" t="s">
        <v>170</v>
      </c>
    </row>
    <row r="140" spans="8:46" ht="36" customHeight="1" thickTop="1" x14ac:dyDescent="0.2">
      <c r="AM140" s="234" t="s">
        <v>160</v>
      </c>
      <c r="AN140" s="110" t="s">
        <v>161</v>
      </c>
      <c r="AO140" s="111"/>
    </row>
    <row r="141" spans="8:46" ht="36" customHeight="1" x14ac:dyDescent="0.2">
      <c r="AM141" s="235"/>
      <c r="AN141" s="112" t="s">
        <v>162</v>
      </c>
      <c r="AO141" s="113" t="s">
        <v>171</v>
      </c>
    </row>
    <row r="142" spans="8:46" ht="36" customHeight="1" x14ac:dyDescent="0.2">
      <c r="AM142" s="235"/>
      <c r="AN142" s="112" t="s">
        <v>163</v>
      </c>
      <c r="AO142" s="113" t="s">
        <v>172</v>
      </c>
    </row>
    <row r="143" spans="8:46" ht="36" customHeight="1" x14ac:dyDescent="0.2">
      <c r="AH143" s="106"/>
      <c r="AI143" s="106"/>
      <c r="AM143" s="235"/>
      <c r="AN143" s="112" t="s">
        <v>164</v>
      </c>
      <c r="AO143" s="113" t="s">
        <v>173</v>
      </c>
    </row>
    <row r="144" spans="8:46" s="106" customFormat="1" ht="36" customHeight="1" x14ac:dyDescent="0.2">
      <c r="H144" s="48"/>
      <c r="I144" s="48"/>
      <c r="J144" s="48"/>
      <c r="K144" s="48"/>
      <c r="AB144" s="105"/>
      <c r="AC144" s="105"/>
      <c r="AM144" s="235"/>
      <c r="AN144" s="112" t="s">
        <v>165</v>
      </c>
      <c r="AO144" s="113"/>
    </row>
    <row r="145" spans="8:41" s="106" customFormat="1" ht="36" customHeight="1" x14ac:dyDescent="0.2">
      <c r="H145" s="48"/>
      <c r="I145" s="48"/>
      <c r="J145" s="48"/>
      <c r="K145" s="48"/>
      <c r="AB145" s="105"/>
      <c r="AC145" s="105"/>
      <c r="AM145" s="235"/>
      <c r="AN145" s="112" t="s">
        <v>229</v>
      </c>
      <c r="AO145" s="113"/>
    </row>
    <row r="146" spans="8:41" s="106" customFormat="1" ht="36" customHeight="1" thickBot="1" x14ac:dyDescent="0.25">
      <c r="H146" s="48"/>
      <c r="I146" s="48"/>
      <c r="J146" s="48"/>
      <c r="K146" s="48"/>
      <c r="AB146" s="105"/>
      <c r="AC146" s="105"/>
      <c r="AM146" s="236"/>
      <c r="AN146" s="114" t="s">
        <v>167</v>
      </c>
      <c r="AO146" s="115"/>
    </row>
    <row r="147" spans="8:41" s="106" customFormat="1" ht="36" customHeight="1" thickTop="1" x14ac:dyDescent="0.2">
      <c r="H147" s="48"/>
      <c r="I147" s="48"/>
      <c r="J147" s="48"/>
      <c r="K147" s="48"/>
      <c r="AB147" s="105"/>
      <c r="AC147" s="105"/>
      <c r="AM147" s="237" t="s">
        <v>177</v>
      </c>
      <c r="AN147" s="116" t="s">
        <v>230</v>
      </c>
      <c r="AO147" s="117"/>
    </row>
    <row r="148" spans="8:41" s="106" customFormat="1" ht="36" customHeight="1" x14ac:dyDescent="0.2">
      <c r="H148" s="48"/>
      <c r="I148" s="48"/>
      <c r="J148" s="48"/>
      <c r="K148" s="48"/>
      <c r="AB148" s="105"/>
      <c r="AC148" s="105"/>
      <c r="AH148" s="2"/>
      <c r="AI148" s="2"/>
      <c r="AM148" s="238"/>
      <c r="AN148" s="118" t="s">
        <v>231</v>
      </c>
      <c r="AO148" s="119"/>
    </row>
    <row r="149" spans="8:41" ht="36" customHeight="1" x14ac:dyDescent="0.2">
      <c r="AM149" s="238"/>
      <c r="AN149" s="120" t="s">
        <v>178</v>
      </c>
      <c r="AO149" s="121" t="s">
        <v>179</v>
      </c>
    </row>
    <row r="150" spans="8:41" ht="36" customHeight="1" x14ac:dyDescent="0.2">
      <c r="AM150" s="238"/>
      <c r="AN150" s="75" t="s">
        <v>180</v>
      </c>
      <c r="AO150" s="76"/>
    </row>
    <row r="151" spans="8:41" ht="36" customHeight="1" thickBot="1" x14ac:dyDescent="0.25">
      <c r="AM151" s="239"/>
      <c r="AN151" s="77" t="s">
        <v>181</v>
      </c>
      <c r="AO151" s="78"/>
    </row>
    <row r="152" spans="8:41" ht="36" customHeight="1" thickTop="1" x14ac:dyDescent="0.2">
      <c r="AM152" s="231" t="s">
        <v>182</v>
      </c>
      <c r="AN152" s="79" t="s">
        <v>183</v>
      </c>
      <c r="AO152" s="80" t="s">
        <v>184</v>
      </c>
    </row>
    <row r="153" spans="8:41" ht="36" customHeight="1" x14ac:dyDescent="0.2">
      <c r="AM153" s="232"/>
      <c r="AN153" s="81" t="s">
        <v>185</v>
      </c>
      <c r="AO153" s="82" t="s">
        <v>186</v>
      </c>
    </row>
    <row r="154" spans="8:41" ht="36" customHeight="1" thickBot="1" x14ac:dyDescent="0.25">
      <c r="AM154" s="233"/>
      <c r="AN154" s="83" t="s">
        <v>187</v>
      </c>
      <c r="AO154" s="84" t="s">
        <v>188</v>
      </c>
    </row>
    <row r="155" spans="8:41" ht="36" customHeight="1" thickTop="1" x14ac:dyDescent="0.2">
      <c r="AM155" s="227" t="s">
        <v>189</v>
      </c>
      <c r="AN155" s="85" t="s">
        <v>190</v>
      </c>
      <c r="AO155" s="86" t="s">
        <v>191</v>
      </c>
    </row>
    <row r="156" spans="8:41" ht="36" customHeight="1" x14ac:dyDescent="0.2">
      <c r="AM156" s="228"/>
      <c r="AN156" s="87" t="s">
        <v>192</v>
      </c>
      <c r="AO156" s="88" t="s">
        <v>193</v>
      </c>
    </row>
    <row r="157" spans="8:41" ht="36" customHeight="1" x14ac:dyDescent="0.2">
      <c r="AM157" s="228"/>
      <c r="AN157" s="87" t="s">
        <v>194</v>
      </c>
      <c r="AO157" s="88" t="s">
        <v>195</v>
      </c>
    </row>
    <row r="158" spans="8:41" ht="36" customHeight="1" thickBot="1" x14ac:dyDescent="0.25">
      <c r="AM158" s="229"/>
      <c r="AN158" s="89" t="s">
        <v>196</v>
      </c>
      <c r="AO158" s="90"/>
    </row>
    <row r="159" spans="8:41" ht="36" customHeight="1" thickTop="1" x14ac:dyDescent="0.2">
      <c r="AM159" s="221" t="s">
        <v>197</v>
      </c>
      <c r="AN159" s="91" t="s">
        <v>1</v>
      </c>
      <c r="AO159" s="92"/>
    </row>
    <row r="160" spans="8:41" ht="36" customHeight="1" x14ac:dyDescent="0.2">
      <c r="AM160" s="222"/>
      <c r="AN160" s="93" t="s">
        <v>198</v>
      </c>
      <c r="AO160" s="94"/>
    </row>
    <row r="161" spans="31:41" ht="36" customHeight="1" x14ac:dyDescent="0.2">
      <c r="AM161" s="222"/>
      <c r="AN161" s="93" t="s">
        <v>199</v>
      </c>
      <c r="AO161" s="94" t="s">
        <v>204</v>
      </c>
    </row>
    <row r="162" spans="31:41" ht="36" customHeight="1" x14ac:dyDescent="0.2">
      <c r="AM162" s="222"/>
      <c r="AN162" s="93" t="s">
        <v>200</v>
      </c>
      <c r="AO162" s="94" t="s">
        <v>205</v>
      </c>
    </row>
    <row r="163" spans="31:41" ht="36" customHeight="1" x14ac:dyDescent="0.2">
      <c r="AM163" s="222"/>
      <c r="AN163" s="93" t="s">
        <v>201</v>
      </c>
      <c r="AO163" s="94" t="s">
        <v>206</v>
      </c>
    </row>
    <row r="164" spans="31:41" ht="36" customHeight="1" x14ac:dyDescent="0.2">
      <c r="AM164" s="222"/>
      <c r="AN164" s="93" t="s">
        <v>202</v>
      </c>
      <c r="AO164" s="95" t="s">
        <v>207</v>
      </c>
    </row>
    <row r="165" spans="31:41" ht="36" customHeight="1" thickBot="1" x14ac:dyDescent="0.25">
      <c r="AM165" s="223"/>
      <c r="AN165" s="96" t="s">
        <v>203</v>
      </c>
      <c r="AO165" s="97" t="s">
        <v>208</v>
      </c>
    </row>
    <row r="166" spans="31:41" ht="36" customHeight="1" thickTop="1" x14ac:dyDescent="0.2">
      <c r="AM166" s="224" t="s">
        <v>209</v>
      </c>
      <c r="AN166" s="98" t="s">
        <v>210</v>
      </c>
      <c r="AO166" s="99" t="s">
        <v>214</v>
      </c>
    </row>
    <row r="167" spans="31:41" ht="36" customHeight="1" x14ac:dyDescent="0.2">
      <c r="AM167" s="225"/>
      <c r="AN167" s="100" t="s">
        <v>211</v>
      </c>
      <c r="AO167" s="101" t="s">
        <v>193</v>
      </c>
    </row>
    <row r="168" spans="31:41" ht="36" customHeight="1" x14ac:dyDescent="0.2">
      <c r="AM168" s="225"/>
      <c r="AN168" s="100" t="s">
        <v>212</v>
      </c>
      <c r="AO168" s="101" t="s">
        <v>215</v>
      </c>
    </row>
    <row r="169" spans="31:41" ht="36" customHeight="1" thickBot="1" x14ac:dyDescent="0.25">
      <c r="AM169" s="226"/>
      <c r="AN169" s="102" t="s">
        <v>213</v>
      </c>
      <c r="AO169" s="103" t="s">
        <v>216</v>
      </c>
    </row>
    <row r="170" spans="31:41" ht="36" customHeight="1" thickTop="1" x14ac:dyDescent="0.2"/>
    <row r="173" spans="31:41" ht="36" customHeight="1" x14ac:dyDescent="0.2">
      <c r="AE173" s="106" t="s">
        <v>225</v>
      </c>
      <c r="AF173" s="106" t="s">
        <v>222</v>
      </c>
    </row>
    <row r="174" spans="31:41" ht="36" customHeight="1" x14ac:dyDescent="0.2">
      <c r="AE174" s="106" t="s">
        <v>219</v>
      </c>
      <c r="AF174" s="106" t="s">
        <v>223</v>
      </c>
    </row>
    <row r="175" spans="31:41" ht="36" customHeight="1" x14ac:dyDescent="0.2">
      <c r="AE175" s="106" t="s">
        <v>220</v>
      </c>
      <c r="AF175" s="106" t="s">
        <v>224</v>
      </c>
    </row>
    <row r="176" spans="31:41" ht="36" customHeight="1" x14ac:dyDescent="0.2">
      <c r="AE176" s="106" t="s">
        <v>221</v>
      </c>
      <c r="AF176" s="106" t="s">
        <v>228</v>
      </c>
    </row>
  </sheetData>
  <mergeCells count="48">
    <mergeCell ref="C11:C45"/>
    <mergeCell ref="D18:D19"/>
    <mergeCell ref="D22:D27"/>
    <mergeCell ref="D29:D30"/>
    <mergeCell ref="D20:D21"/>
    <mergeCell ref="D11:D17"/>
    <mergeCell ref="D42:D43"/>
    <mergeCell ref="D36:D37"/>
    <mergeCell ref="D40:D41"/>
    <mergeCell ref="D38:D39"/>
    <mergeCell ref="AM159:AM165"/>
    <mergeCell ref="AM166:AM169"/>
    <mergeCell ref="AM155:AM158"/>
    <mergeCell ref="AM136:AO136"/>
    <mergeCell ref="AM152:AM154"/>
    <mergeCell ref="AM140:AM146"/>
    <mergeCell ref="AM147:AM151"/>
    <mergeCell ref="Z9:Z10"/>
    <mergeCell ref="AM103:AN104"/>
    <mergeCell ref="AH103:AH104"/>
    <mergeCell ref="AI103:AI104"/>
    <mergeCell ref="AG103:AG104"/>
    <mergeCell ref="AF103:AF104"/>
    <mergeCell ref="AE103:AE104"/>
    <mergeCell ref="AA9:AA10"/>
    <mergeCell ref="B2:D4"/>
    <mergeCell ref="E2:Z3"/>
    <mergeCell ref="E4:Z4"/>
    <mergeCell ref="M8:U8"/>
    <mergeCell ref="V8:Y8"/>
    <mergeCell ref="B8:K8"/>
    <mergeCell ref="B6:E6"/>
    <mergeCell ref="F6:H6"/>
    <mergeCell ref="Y9:Y10"/>
    <mergeCell ref="M9:O9"/>
    <mergeCell ref="P9:R9"/>
    <mergeCell ref="S9:U9"/>
    <mergeCell ref="E9:E10"/>
    <mergeCell ref="H9:H10"/>
    <mergeCell ref="K9:K10"/>
    <mergeCell ref="I9:J9"/>
    <mergeCell ref="F9:G9"/>
    <mergeCell ref="B9:B10"/>
    <mergeCell ref="L9:L10"/>
    <mergeCell ref="X9:X10"/>
    <mergeCell ref="W9:W10"/>
    <mergeCell ref="V9:V10"/>
    <mergeCell ref="C9:D9"/>
  </mergeCells>
  <phoneticPr fontId="34" type="noConversion"/>
  <conditionalFormatting sqref="AC105:AC111 AA11:AB12 AB18:AB31 AA24:AA45">
    <cfRule type="cellIs" dxfId="61" priority="1673" stopIfTrue="1" operator="equal">
      <formula>"NA"</formula>
    </cfRule>
    <cfRule type="cellIs" dxfId="60" priority="1674" stopIfTrue="1" operator="equal">
      <formula>"ALTO"</formula>
    </cfRule>
    <cfRule type="cellIs" dxfId="59" priority="1675" stopIfTrue="1" operator="equal">
      <formula>"MEDIO"</formula>
    </cfRule>
    <cfRule type="cellIs" dxfId="58" priority="1676" stopIfTrue="1" operator="equal">
      <formula>"BAJO"</formula>
    </cfRule>
  </conditionalFormatting>
  <conditionalFormatting sqref="AC105:AC111 AA11:AB12 AB18:AB31 AA24:AA45">
    <cfRule type="cellIs" dxfId="57" priority="1555" stopIfTrue="1" operator="equal">
      <formula>"Critico"</formula>
    </cfRule>
  </conditionalFormatting>
  <conditionalFormatting sqref="L45">
    <cfRule type="cellIs" dxfId="56" priority="551" operator="equal">
      <formula>"Uso interno"</formula>
    </cfRule>
    <cfRule type="cellIs" dxfId="55" priority="554" operator="equal">
      <formula>"Pública"</formula>
    </cfRule>
    <cfRule type="cellIs" dxfId="54" priority="555" operator="equal">
      <formula>"Confidencial"</formula>
    </cfRule>
    <cfRule type="cellIs" dxfId="53" priority="556" operator="equal">
      <formula>"Privilegiada"</formula>
    </cfRule>
  </conditionalFormatting>
  <conditionalFormatting sqref="L45">
    <cfRule type="cellIs" dxfId="52" priority="552" operator="equal">
      <formula>"""Uso Interno"""</formula>
    </cfRule>
  </conditionalFormatting>
  <conditionalFormatting sqref="L44">
    <cfRule type="cellIs" dxfId="51" priority="507" operator="equal">
      <formula>"Uso interno"</formula>
    </cfRule>
    <cfRule type="cellIs" dxfId="50" priority="510" operator="equal">
      <formula>"Pública"</formula>
    </cfRule>
    <cfRule type="cellIs" dxfId="49" priority="511" operator="equal">
      <formula>"Confidencial"</formula>
    </cfRule>
    <cfRule type="cellIs" dxfId="48" priority="512" operator="equal">
      <formula>"Privilegiada"</formula>
    </cfRule>
  </conditionalFormatting>
  <conditionalFormatting sqref="L44">
    <cfRule type="cellIs" dxfId="47" priority="508" operator="equal">
      <formula>"""Uso Interno"""</formula>
    </cfRule>
  </conditionalFormatting>
  <conditionalFormatting sqref="AA18:AA23 AA13:AB17">
    <cfRule type="cellIs" dxfId="46" priority="470" stopIfTrue="1" operator="equal">
      <formula>"NA"</formula>
    </cfRule>
    <cfRule type="cellIs" dxfId="45" priority="471" stopIfTrue="1" operator="equal">
      <formula>"ALTO"</formula>
    </cfRule>
    <cfRule type="cellIs" dxfId="44" priority="472" stopIfTrue="1" operator="equal">
      <formula>"MEDIO"</formula>
    </cfRule>
    <cfRule type="cellIs" dxfId="43" priority="473" stopIfTrue="1" operator="equal">
      <formula>"BAJO"</formula>
    </cfRule>
  </conditionalFormatting>
  <conditionalFormatting sqref="AA18:AA23 AA13:AB17">
    <cfRule type="cellIs" dxfId="42" priority="1677" stopIfTrue="1" operator="equal">
      <formula>"Critico"</formula>
    </cfRule>
  </conditionalFormatting>
  <conditionalFormatting sqref="L11:L12 L39:L40 L15:L34">
    <cfRule type="cellIs" dxfId="41" priority="363" operator="equal">
      <formula>"Uso interno"</formula>
    </cfRule>
    <cfRule type="cellIs" dxfId="40" priority="366" operator="equal">
      <formula>"Pública"</formula>
    </cfRule>
    <cfRule type="cellIs" dxfId="39" priority="367" operator="equal">
      <formula>"Confidencial"</formula>
    </cfRule>
    <cfRule type="cellIs" dxfId="38" priority="368" operator="equal">
      <formula>"Privilegiada"</formula>
    </cfRule>
  </conditionalFormatting>
  <conditionalFormatting sqref="L12 L39:L40 L15:L34">
    <cfRule type="cellIs" dxfId="37" priority="364" operator="equal">
      <formula>"""Uso Interno"""</formula>
    </cfRule>
  </conditionalFormatting>
  <conditionalFormatting sqref="L35:L38">
    <cfRule type="cellIs" dxfId="36" priority="319" operator="equal">
      <formula>"Uso interno"</formula>
    </cfRule>
    <cfRule type="cellIs" dxfId="35" priority="322" operator="equal">
      <formula>"Pública"</formula>
    </cfRule>
    <cfRule type="cellIs" dxfId="34" priority="323" operator="equal">
      <formula>"Confidencial"</formula>
    </cfRule>
    <cfRule type="cellIs" dxfId="33" priority="324" operator="equal">
      <formula>"Privilegiada"</formula>
    </cfRule>
  </conditionalFormatting>
  <conditionalFormatting sqref="L35:L38">
    <cfRule type="cellIs" dxfId="32" priority="320" operator="equal">
      <formula>"""Uso Interno"""</formula>
    </cfRule>
  </conditionalFormatting>
  <conditionalFormatting sqref="L43">
    <cfRule type="cellIs" dxfId="31" priority="281" operator="equal">
      <formula>"Uso interno"</formula>
    </cfRule>
    <cfRule type="cellIs" dxfId="30" priority="284" operator="equal">
      <formula>"Pública"</formula>
    </cfRule>
    <cfRule type="cellIs" dxfId="29" priority="285" operator="equal">
      <formula>"Confidencial"</formula>
    </cfRule>
    <cfRule type="cellIs" dxfId="28" priority="286" operator="equal">
      <formula>"Privilegiada"</formula>
    </cfRule>
  </conditionalFormatting>
  <conditionalFormatting sqref="L43">
    <cfRule type="cellIs" dxfId="27" priority="282" operator="equal">
      <formula>"""Uso Interno"""</formula>
    </cfRule>
  </conditionalFormatting>
  <conditionalFormatting sqref="L41:L42">
    <cfRule type="cellIs" dxfId="26" priority="265" operator="equal">
      <formula>"Uso interno"</formula>
    </cfRule>
    <cfRule type="cellIs" dxfId="25" priority="268" operator="equal">
      <formula>"Pública"</formula>
    </cfRule>
    <cfRule type="cellIs" dxfId="24" priority="269" operator="equal">
      <formula>"Confidencial"</formula>
    </cfRule>
    <cfRule type="cellIs" dxfId="23" priority="270" operator="equal">
      <formula>"Privilegiada"</formula>
    </cfRule>
  </conditionalFormatting>
  <conditionalFormatting sqref="L41:L42">
    <cfRule type="cellIs" dxfId="22" priority="266" operator="equal">
      <formula>"""Uso Interno"""</formula>
    </cfRule>
  </conditionalFormatting>
  <conditionalFormatting sqref="L13:L14">
    <cfRule type="cellIs" dxfId="21" priority="223" operator="equal">
      <formula>"Uso interno"</formula>
    </cfRule>
    <cfRule type="cellIs" dxfId="20" priority="224" operator="equal">
      <formula>"Pública"</formula>
    </cfRule>
    <cfRule type="cellIs" dxfId="19" priority="225" operator="equal">
      <formula>"Confidencial"</formula>
    </cfRule>
    <cfRule type="cellIs" dxfId="18" priority="226" operator="equal">
      <formula>"Privilegiada"</formula>
    </cfRule>
  </conditionalFormatting>
  <conditionalFormatting sqref="L14">
    <cfRule type="cellIs" dxfId="17" priority="222" operator="equal">
      <formula>"""Uso Interno"""</formula>
    </cfRule>
  </conditionalFormatting>
  <conditionalFormatting sqref="Z11:Z45">
    <cfRule type="cellIs" dxfId="16" priority="14" stopIfTrue="1" operator="equal">
      <formula>"NA"</formula>
    </cfRule>
    <cfRule type="cellIs" dxfId="15" priority="15" stopIfTrue="1" operator="equal">
      <formula>"ALTO"</formula>
    </cfRule>
    <cfRule type="cellIs" dxfId="14" priority="16" stopIfTrue="1" operator="equal">
      <formula>"MEDIO"</formula>
    </cfRule>
    <cfRule type="cellIs" dxfId="13" priority="17" stopIfTrue="1" operator="equal">
      <formula>"BAJO"</formula>
    </cfRule>
  </conditionalFormatting>
  <conditionalFormatting sqref="M11:U45">
    <cfRule type="containsText" dxfId="12" priority="11" operator="containsText" text="Moderado">
      <formula>NOT(ISERROR(SEARCH("Moderado",M11)))</formula>
    </cfRule>
    <cfRule type="containsText" dxfId="11" priority="12" operator="containsText" text="Mayor">
      <formula>NOT(ISERROR(SEARCH("Mayor",M11)))</formula>
    </cfRule>
    <cfRule type="containsText" dxfId="10" priority="13" operator="containsText" text="Catastrofico">
      <formula>NOT(ISERROR(SEARCH("Catastrofico",M11)))</formula>
    </cfRule>
  </conditionalFormatting>
  <conditionalFormatting sqref="M11:U45">
    <cfRule type="containsText" dxfId="9" priority="9" operator="containsText" text="Insignificante">
      <formula>NOT(ISERROR(SEARCH("Insignificante",M11)))</formula>
    </cfRule>
    <cfRule type="containsText" dxfId="8" priority="10" operator="containsText" text="Menor">
      <formula>NOT(ISERROR(SEARCH("Menor",M11)))</formula>
    </cfRule>
  </conditionalFormatting>
  <conditionalFormatting sqref="M11:U45">
    <cfRule type="containsText" dxfId="7" priority="8" operator="containsText" text="NA">
      <formula>NOT(ISERROR(SEARCH("NA",M11)))</formula>
    </cfRule>
  </conditionalFormatting>
  <conditionalFormatting sqref="V11:Y45">
    <cfRule type="containsBlanks" dxfId="6" priority="2">
      <formula>LEN(TRIM(V11))=0</formula>
    </cfRule>
    <cfRule type="cellIs" dxfId="5" priority="3" operator="between">
      <formula>0</formula>
      <formula>2</formula>
    </cfRule>
    <cfRule type="cellIs" dxfId="4" priority="4" operator="between">
      <formula>2</formula>
      <formula>3.5</formula>
    </cfRule>
    <cfRule type="cellIs" dxfId="3" priority="5" operator="between">
      <formula>3.5</formula>
      <formula>4.4</formula>
    </cfRule>
    <cfRule type="cellIs" dxfId="2" priority="6" operator="greaterThanOrEqual">
      <formula>4.5</formula>
    </cfRule>
    <cfRule type="cellIs" dxfId="1" priority="7" operator="equal">
      <formula>0</formula>
    </cfRule>
  </conditionalFormatting>
  <conditionalFormatting sqref="Z11:Z45">
    <cfRule type="cellIs" dxfId="0" priority="1" stopIfTrue="1" operator="equal">
      <formula>"Critico"</formula>
    </cfRule>
  </conditionalFormatting>
  <dataValidations xWindow="993" yWindow="727" count="15">
    <dataValidation type="list" allowBlank="1" showInputMessage="1" showErrorMessage="1" sqref="C46" xr:uid="{00000000-0002-0000-0000-000001000000}">
      <formula1>$AH$105:$AH$110</formula1>
    </dataValidation>
    <dataValidation type="list" allowBlank="1" showInputMessage="1" showErrorMessage="1" sqref="C11 C13:C16" xr:uid="{00000000-0002-0000-0000-00000F000000}">
      <formula1>$AH$105:$AH$109</formula1>
    </dataValidation>
    <dataValidation type="list" allowBlank="1" showInputMessage="1" showErrorMessage="1" sqref="G11:G45" xr:uid="{00000000-0002-0000-0000-000000000000}">
      <formula1>IF(F11="HARDWARE",$AN$140:$AN$143,(IF(F11="SOFTWARE",$AN$149:$AN$151,(IF(F11="RED",$AN$152:$AN$154,(IF(F11="PERSONAL",$AN$155:$AN$158,(IF(F11="SITIO",$AN$159:$AN$165,(IF(F11="ORGANIZACIÓN",$AN$166:$AN$169,F11)))))))))))</formula1>
    </dataValidation>
    <dataValidation type="list" allowBlank="1" showInputMessage="1" showErrorMessage="1" sqref="F11:F45" xr:uid="{00000000-0002-0000-0000-000004000000}">
      <formula1>"HARDWARE,SOFTWARE,RED,PERSONAL,SITIO,ORGANIZACIÓN"</formula1>
    </dataValidation>
    <dataValidation type="list" allowBlank="1" showInputMessage="1" showErrorMessage="1" sqref="L44:L45" xr:uid="{00000000-0002-0000-0000-000005000000}">
      <formula1>$AF$105:$AF$109</formula1>
    </dataValidation>
    <dataValidation type="list" allowBlank="1" showInputMessage="1" showErrorMessage="1" sqref="L11:L43" xr:uid="{BE27AD1C-3FC1-4C88-8869-7AAD0D067D79}">
      <formula1>$AF$104:$AF$108</formula1>
    </dataValidation>
    <dataValidation type="list" allowBlank="1" showInputMessage="1" showErrorMessage="1" promptTitle="Info." prompt="¿Si el activo o la información que se gestiona a través de él pierden su confidencialidad puede generar afectación a la imagen de la entidad?" sqref="U11:U45" xr:uid="{4246D58F-A129-49C6-9943-08AEB5E282B9}">
      <formula1>$AM$88:$AM$93</formula1>
    </dataValidation>
    <dataValidation type="list" allowBlank="1" showInputMessage="1" showErrorMessage="1" promptTitle="Info" prompt="¿Si el activo o la información que se gestiona a través de él ha sido alterada su integridad puede generar afectación en la imagen para la entidad?" sqref="R11:R45" xr:uid="{CD43D6AA-994A-48F8-951F-C0847CA9D18D}">
      <formula1>$AM$88:$AM$93</formula1>
    </dataValidation>
    <dataValidation type="list" allowBlank="1" showInputMessage="1" showErrorMessage="1" promptTitle="Info" prompt="¿Si el activo o la información que se gestiona a través de el ha sido alterada su integridad puede generar problemas legales para la entidad?" sqref="Q11:Q45" xr:uid="{BDDA6D33-7210-486D-9684-E1582BF5C168}">
      <formula1>$AM$88:$AM$93</formula1>
    </dataValidation>
    <dataValidation type="list" allowBlank="1" showInputMessage="1" showErrorMessage="1" promptTitle="Info" prompt="¿Si el activo o la información que se gestiona a través de él ha sido alterada su integridad puede generar pérdidas económicas para la entidad?" sqref="P11:P45" xr:uid="{54083AC3-EEB3-4AB6-A304-2009457CBB0B}">
      <formula1>$AM$88:$AM$93</formula1>
    </dataValidation>
    <dataValidation type="list" allowBlank="1" showInputMessage="1" showErrorMessage="1" promptTitle="Info" prompt="¿Si el activo o la información que se gestiona a través de él no están disponibles puede generar afectación en la imagen de la entidad?" sqref="O11:O45" xr:uid="{6D350ACC-9A86-4CE9-AB9E-00C96399C1B5}">
      <formula1>$AM$88:$AM$93</formula1>
    </dataValidation>
    <dataValidation type="list" allowBlank="1" showInputMessage="1" showErrorMessage="1" promptTitle="Info" prompt="¿Si el activo o la información que se gestiona a través de él no están disponibles puede generar problemas legales para la entidad?" sqref="N11:N45" xr:uid="{761757F9-096B-4195-A826-A898FD17A4FF}">
      <formula1>$AM$88:$AM$93</formula1>
    </dataValidation>
    <dataValidation type="list" allowBlank="1" showInputMessage="1" showErrorMessage="1" promptTitle="Info" prompt="¿Si el activo o la información que se gestiona a través de él no están disponibles puede generar pérdidas económicas para la entidad?" sqref="M11:M45" xr:uid="{EE1F564D-6D87-4CC0-B9BE-70EF624B6F98}">
      <formula1>$AM$88:$AM$93</formula1>
    </dataValidation>
    <dataValidation type="list" allowBlank="1" showInputMessage="1" showErrorMessage="1" promptTitle="Info." prompt="¿Si el activo o la información que se gestiona a través de él pierden su confidencialidad puede generar problemas legales para la entidad?" sqref="T11:T45" xr:uid="{B5050226-E986-4C4C-8B76-67DF57B8FAE4}">
      <formula1>$AM$88:$AM$93</formula1>
    </dataValidation>
    <dataValidation type="list" allowBlank="1" showInputMessage="1" showErrorMessage="1" promptTitle="Info." prompt="¿Si el activo o la información que se gestiona a través de él pierden su confidencialidad puede generar pérdidas económicas para la entidad?" sqref="S11:S45" xr:uid="{254889A2-BACD-4A57-99EB-7CA5076BE5BE}">
      <formula1>$AM$88:$AM$93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5:T42"/>
  <sheetViews>
    <sheetView topLeftCell="M1" workbookViewId="0">
      <selection activeCell="AC41" sqref="AC41"/>
    </sheetView>
  </sheetViews>
  <sheetFormatPr baseColWidth="10" defaultColWidth="9.140625" defaultRowHeight="12.75" x14ac:dyDescent="0.2"/>
  <cols>
    <col min="4" max="4" width="18.28515625" customWidth="1"/>
    <col min="5" max="5" width="11.5703125" customWidth="1"/>
    <col min="18" max="18" width="28.42578125" customWidth="1"/>
  </cols>
  <sheetData>
    <row r="5" spans="4:20" ht="13.5" thickBot="1" x14ac:dyDescent="0.25"/>
    <row r="6" spans="4:20" ht="13.5" thickBot="1" x14ac:dyDescent="0.25">
      <c r="D6" s="264" t="s">
        <v>29</v>
      </c>
      <c r="E6" s="265"/>
    </row>
    <row r="7" spans="4:20" x14ac:dyDescent="0.2">
      <c r="D7" s="11" t="s">
        <v>12</v>
      </c>
      <c r="E7" s="12">
        <v>35</v>
      </c>
    </row>
    <row r="8" spans="4:20" x14ac:dyDescent="0.2">
      <c r="D8" s="5" t="s">
        <v>17</v>
      </c>
      <c r="E8" s="6">
        <v>4</v>
      </c>
    </row>
    <row r="9" spans="4:20" ht="13.5" thickBot="1" x14ac:dyDescent="0.25">
      <c r="D9" s="5" t="s">
        <v>10</v>
      </c>
      <c r="E9" s="6">
        <v>10</v>
      </c>
    </row>
    <row r="10" spans="4:20" x14ac:dyDescent="0.2">
      <c r="D10" s="5" t="s">
        <v>15</v>
      </c>
      <c r="E10" s="6">
        <v>5</v>
      </c>
      <c r="R10" s="266" t="s">
        <v>47</v>
      </c>
      <c r="S10" s="267"/>
    </row>
    <row r="11" spans="4:20" x14ac:dyDescent="0.2">
      <c r="D11" s="5" t="s">
        <v>13</v>
      </c>
      <c r="E11" s="6">
        <v>52</v>
      </c>
      <c r="R11" s="9" t="s">
        <v>40</v>
      </c>
      <c r="S11" s="6">
        <v>56</v>
      </c>
      <c r="T11" s="43">
        <f>S11/S14</f>
        <v>0.29319371727748689</v>
      </c>
    </row>
    <row r="12" spans="4:20" ht="13.5" thickBot="1" x14ac:dyDescent="0.25">
      <c r="D12" s="7" t="s">
        <v>23</v>
      </c>
      <c r="E12" s="8">
        <v>2</v>
      </c>
      <c r="R12" s="9" t="s">
        <v>41</v>
      </c>
      <c r="S12" s="6">
        <v>63</v>
      </c>
      <c r="T12" s="43">
        <f>S12/S14</f>
        <v>0.32984293193717279</v>
      </c>
    </row>
    <row r="13" spans="4:20" ht="13.5" thickBot="1" x14ac:dyDescent="0.25">
      <c r="D13" s="18" t="s">
        <v>31</v>
      </c>
      <c r="E13" s="17">
        <f>SUM(E7:E12)</f>
        <v>108</v>
      </c>
      <c r="R13" s="10" t="s">
        <v>42</v>
      </c>
      <c r="S13" s="8">
        <v>72</v>
      </c>
      <c r="T13" s="43">
        <f>S13/S14</f>
        <v>0.37696335078534032</v>
      </c>
    </row>
    <row r="14" spans="4:20" x14ac:dyDescent="0.2">
      <c r="S14">
        <f>SUM(S11:S13)</f>
        <v>191</v>
      </c>
    </row>
    <row r="20" spans="4:5" ht="13.5" thickBot="1" x14ac:dyDescent="0.25"/>
    <row r="21" spans="4:5" ht="13.5" thickBot="1" x14ac:dyDescent="0.25">
      <c r="D21" s="264" t="s">
        <v>30</v>
      </c>
      <c r="E21" s="265"/>
    </row>
    <row r="22" spans="4:5" x14ac:dyDescent="0.2">
      <c r="D22" s="23" t="s">
        <v>26</v>
      </c>
      <c r="E22" s="24">
        <v>53</v>
      </c>
    </row>
    <row r="23" spans="4:5" x14ac:dyDescent="0.2">
      <c r="D23" s="14" t="s">
        <v>27</v>
      </c>
      <c r="E23" s="6">
        <v>41</v>
      </c>
    </row>
    <row r="24" spans="4:5" x14ac:dyDescent="0.2">
      <c r="D24" s="21" t="s">
        <v>28</v>
      </c>
      <c r="E24" s="22">
        <v>13</v>
      </c>
    </row>
    <row r="25" spans="4:5" ht="13.5" thickBot="1" x14ac:dyDescent="0.25">
      <c r="D25" s="25" t="s">
        <v>20</v>
      </c>
      <c r="E25" s="26">
        <v>1</v>
      </c>
    </row>
    <row r="37" spans="18:20" ht="13.5" thickBot="1" x14ac:dyDescent="0.25"/>
    <row r="38" spans="18:20" x14ac:dyDescent="0.2">
      <c r="R38" s="266" t="s">
        <v>58</v>
      </c>
      <c r="S38" s="267"/>
    </row>
    <row r="39" spans="18:20" x14ac:dyDescent="0.2">
      <c r="R39" s="9" t="s">
        <v>40</v>
      </c>
      <c r="S39" s="6">
        <v>0</v>
      </c>
      <c r="T39" s="43">
        <f>S39/S42</f>
        <v>0</v>
      </c>
    </row>
    <row r="40" spans="18:20" x14ac:dyDescent="0.2">
      <c r="R40" s="9" t="s">
        <v>41</v>
      </c>
      <c r="S40" s="6">
        <v>18</v>
      </c>
      <c r="T40" s="43">
        <f>S40/S42</f>
        <v>9.4240837696335081E-2</v>
      </c>
    </row>
    <row r="41" spans="18:20" ht="13.5" thickBot="1" x14ac:dyDescent="0.25">
      <c r="R41" s="10" t="s">
        <v>42</v>
      </c>
      <c r="S41" s="8">
        <v>173</v>
      </c>
      <c r="T41" s="43">
        <f>S41/S42</f>
        <v>0.90575916230366493</v>
      </c>
    </row>
    <row r="42" spans="18:20" x14ac:dyDescent="0.2">
      <c r="S42">
        <f>SUM(S39:S41)</f>
        <v>191</v>
      </c>
    </row>
  </sheetData>
  <mergeCells count="4">
    <mergeCell ref="D6:E6"/>
    <mergeCell ref="D21:E21"/>
    <mergeCell ref="R10:S10"/>
    <mergeCell ref="R38:S3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zoomScale="130" zoomScaleNormal="130" workbookViewId="0">
      <selection activeCell="B5" sqref="B5"/>
    </sheetView>
  </sheetViews>
  <sheetFormatPr baseColWidth="10" defaultRowHeight="12.75" x14ac:dyDescent="0.2"/>
  <cols>
    <col min="1" max="1" width="24.28515625" style="126" customWidth="1"/>
    <col min="2" max="2" width="40" bestFit="1" customWidth="1"/>
    <col min="3" max="3" width="42.42578125" bestFit="1" customWidth="1"/>
  </cols>
  <sheetData>
    <row r="1" spans="1:3" x14ac:dyDescent="0.2">
      <c r="A1" s="270" t="s">
        <v>159</v>
      </c>
      <c r="B1" s="270"/>
      <c r="C1" s="270"/>
    </row>
    <row r="2" spans="1:3" x14ac:dyDescent="0.2">
      <c r="A2" s="126" t="s">
        <v>169</v>
      </c>
      <c r="B2" s="126" t="s">
        <v>168</v>
      </c>
      <c r="C2" s="126" t="s">
        <v>170</v>
      </c>
    </row>
    <row r="3" spans="1:3" x14ac:dyDescent="0.2">
      <c r="A3" s="126" t="s">
        <v>160</v>
      </c>
      <c r="B3" t="s">
        <v>161</v>
      </c>
    </row>
    <row r="4" spans="1:3" x14ac:dyDescent="0.2">
      <c r="A4" s="126" t="s">
        <v>177</v>
      </c>
      <c r="B4" t="s">
        <v>162</v>
      </c>
      <c r="C4" t="s">
        <v>171</v>
      </c>
    </row>
    <row r="5" spans="1:3" x14ac:dyDescent="0.2">
      <c r="B5" t="s">
        <v>163</v>
      </c>
      <c r="C5" t="s">
        <v>172</v>
      </c>
    </row>
    <row r="6" spans="1:3" x14ac:dyDescent="0.2">
      <c r="B6" t="s">
        <v>164</v>
      </c>
      <c r="C6" t="s">
        <v>173</v>
      </c>
    </row>
    <row r="7" spans="1:3" x14ac:dyDescent="0.2">
      <c r="B7" t="s">
        <v>165</v>
      </c>
      <c r="C7" t="s">
        <v>174</v>
      </c>
    </row>
    <row r="8" spans="1:3" x14ac:dyDescent="0.2">
      <c r="B8" t="s">
        <v>166</v>
      </c>
      <c r="C8" t="s">
        <v>175</v>
      </c>
    </row>
    <row r="9" spans="1:3" x14ac:dyDescent="0.2">
      <c r="B9" t="s">
        <v>167</v>
      </c>
      <c r="C9" t="s">
        <v>176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B1:H9"/>
  <sheetViews>
    <sheetView showGridLines="0" zoomScale="85" zoomScaleNormal="85" workbookViewId="0">
      <selection activeCell="C6" sqref="C6:H6"/>
    </sheetView>
  </sheetViews>
  <sheetFormatPr baseColWidth="10" defaultColWidth="9.140625" defaultRowHeight="12.75" x14ac:dyDescent="0.2"/>
  <cols>
    <col min="1" max="1" width="7" customWidth="1"/>
    <col min="2" max="2" width="19" customWidth="1"/>
    <col min="3" max="3" width="25.28515625" customWidth="1"/>
    <col min="4" max="7" width="20.140625" customWidth="1"/>
    <col min="8" max="8" width="22.42578125" bestFit="1" customWidth="1"/>
    <col min="9" max="9" width="9.140625" customWidth="1"/>
  </cols>
  <sheetData>
    <row r="1" spans="2:8" ht="48.75" customHeight="1" thickBot="1" x14ac:dyDescent="0.25">
      <c r="B1" s="248" t="s">
        <v>152</v>
      </c>
      <c r="C1" s="249"/>
      <c r="D1" s="249"/>
      <c r="E1" s="249"/>
      <c r="F1" s="249"/>
      <c r="G1" s="249"/>
      <c r="H1" s="250"/>
    </row>
    <row r="2" spans="2:8" ht="12" customHeight="1" thickBot="1" x14ac:dyDescent="0.25">
      <c r="B2" s="55"/>
      <c r="C2" s="55"/>
      <c r="D2" s="55"/>
      <c r="E2" s="55"/>
      <c r="F2" s="55"/>
      <c r="G2" s="55"/>
      <c r="H2" s="55"/>
    </row>
    <row r="3" spans="2:8" ht="33" customHeight="1" x14ac:dyDescent="0.2">
      <c r="B3" s="257" t="s">
        <v>102</v>
      </c>
      <c r="C3" s="254" t="s">
        <v>103</v>
      </c>
      <c r="D3" s="251" t="s">
        <v>147</v>
      </c>
      <c r="E3" s="252"/>
      <c r="F3" s="252"/>
      <c r="G3" s="252"/>
      <c r="H3" s="253"/>
    </row>
    <row r="4" spans="2:8" ht="39" customHeight="1" x14ac:dyDescent="0.2">
      <c r="B4" s="258"/>
      <c r="C4" s="255"/>
      <c r="D4" s="57" t="s">
        <v>104</v>
      </c>
      <c r="E4" s="260" t="s">
        <v>14</v>
      </c>
      <c r="F4" s="261"/>
      <c r="G4" s="130" t="s">
        <v>127</v>
      </c>
      <c r="H4" s="134" t="s">
        <v>105</v>
      </c>
    </row>
    <row r="5" spans="2:8" ht="29.25" customHeight="1" thickBot="1" x14ac:dyDescent="0.25">
      <c r="B5" s="259"/>
      <c r="C5" s="256"/>
      <c r="D5" s="69" t="s">
        <v>128</v>
      </c>
      <c r="E5" s="125" t="s">
        <v>106</v>
      </c>
      <c r="F5" s="125" t="s">
        <v>107</v>
      </c>
      <c r="G5" s="131" t="s">
        <v>129</v>
      </c>
      <c r="H5" s="135" t="s">
        <v>108</v>
      </c>
    </row>
    <row r="6" spans="2:8" ht="87" customHeight="1" x14ac:dyDescent="0.2">
      <c r="B6" s="65" t="s">
        <v>88</v>
      </c>
      <c r="C6" s="66" t="s">
        <v>109</v>
      </c>
      <c r="D6" s="67" t="s">
        <v>110</v>
      </c>
      <c r="E6" s="68" t="s">
        <v>111</v>
      </c>
      <c r="F6" s="68" t="s">
        <v>112</v>
      </c>
      <c r="G6" s="132" t="s">
        <v>113</v>
      </c>
      <c r="H6" s="59" t="s">
        <v>114</v>
      </c>
    </row>
    <row r="7" spans="2:8" ht="87" customHeight="1" x14ac:dyDescent="0.2">
      <c r="B7" s="63" t="s">
        <v>87</v>
      </c>
      <c r="C7" s="59" t="s">
        <v>146</v>
      </c>
      <c r="D7" s="58" t="s">
        <v>115</v>
      </c>
      <c r="E7" s="56" t="s">
        <v>116</v>
      </c>
      <c r="F7" s="70" t="s">
        <v>117</v>
      </c>
      <c r="G7" s="132" t="s">
        <v>118</v>
      </c>
      <c r="H7" s="59" t="s">
        <v>119</v>
      </c>
    </row>
    <row r="8" spans="2:8" ht="87" customHeight="1" thickBot="1" x14ac:dyDescent="0.25">
      <c r="B8" s="64" t="s">
        <v>120</v>
      </c>
      <c r="C8" s="62" t="s">
        <v>121</v>
      </c>
      <c r="D8" s="60" t="s">
        <v>122</v>
      </c>
      <c r="E8" s="61" t="s">
        <v>123</v>
      </c>
      <c r="F8" s="61" t="s">
        <v>124</v>
      </c>
      <c r="G8" s="133" t="s">
        <v>125</v>
      </c>
      <c r="H8" s="62" t="s">
        <v>126</v>
      </c>
    </row>
    <row r="9" spans="2:8" ht="27" customHeight="1" x14ac:dyDescent="0.2"/>
  </sheetData>
  <mergeCells count="5">
    <mergeCell ref="B1:H1"/>
    <mergeCell ref="D3:H3"/>
    <mergeCell ref="C3:C5"/>
    <mergeCell ref="B3:B5"/>
    <mergeCell ref="E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6"/>
  <sheetViews>
    <sheetView showGridLines="0" topLeftCell="A2" zoomScaleNormal="100" workbookViewId="0">
      <selection activeCell="B3" sqref="B3"/>
    </sheetView>
  </sheetViews>
  <sheetFormatPr baseColWidth="10" defaultRowHeight="12.75" x14ac:dyDescent="0.2"/>
  <cols>
    <col min="1" max="1" width="6" customWidth="1"/>
    <col min="2" max="2" width="18.7109375" customWidth="1"/>
    <col min="3" max="3" width="85.42578125" bestFit="1" customWidth="1"/>
    <col min="4" max="4" width="59.7109375" customWidth="1"/>
  </cols>
  <sheetData>
    <row r="1" spans="2:4" ht="13.5" thickBot="1" x14ac:dyDescent="0.25"/>
    <row r="2" spans="2:4" ht="19.5" customHeight="1" thickBot="1" x14ac:dyDescent="0.25">
      <c r="B2" s="137" t="s">
        <v>137</v>
      </c>
      <c r="C2" s="137" t="s">
        <v>138</v>
      </c>
      <c r="D2" s="138" t="s">
        <v>139</v>
      </c>
    </row>
    <row r="3" spans="2:4" ht="104.45" customHeight="1" thickBot="1" x14ac:dyDescent="0.25">
      <c r="B3" s="127" t="s">
        <v>145</v>
      </c>
      <c r="C3" s="51" t="s">
        <v>299</v>
      </c>
      <c r="D3" s="52" t="s">
        <v>141</v>
      </c>
    </row>
    <row r="4" spans="2:4" ht="59.45" customHeight="1" x14ac:dyDescent="0.2">
      <c r="B4" s="128" t="s">
        <v>135</v>
      </c>
      <c r="C4" s="49" t="s">
        <v>140</v>
      </c>
      <c r="D4" s="50" t="s">
        <v>284</v>
      </c>
    </row>
    <row r="5" spans="2:4" ht="66.599999999999994" customHeight="1" x14ac:dyDescent="0.2">
      <c r="B5" s="127" t="s">
        <v>142</v>
      </c>
      <c r="C5" s="51" t="s">
        <v>232</v>
      </c>
      <c r="D5" s="52" t="s">
        <v>143</v>
      </c>
    </row>
    <row r="6" spans="2:4" ht="59.45" customHeight="1" thickBot="1" x14ac:dyDescent="0.25">
      <c r="B6" s="129" t="s">
        <v>132</v>
      </c>
      <c r="C6" s="53" t="s">
        <v>144</v>
      </c>
      <c r="D6" s="54" t="s">
        <v>233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:K76"/>
  <sheetViews>
    <sheetView workbookViewId="0">
      <selection activeCell="T20" sqref="T20"/>
    </sheetView>
  </sheetViews>
  <sheetFormatPr baseColWidth="10" defaultColWidth="9.140625" defaultRowHeight="12.75" x14ac:dyDescent="0.2"/>
  <cols>
    <col min="2" max="2" width="13.5703125" customWidth="1"/>
    <col min="3" max="3" width="13.28515625" customWidth="1"/>
    <col min="4" max="6" width="10.28515625" bestFit="1" customWidth="1"/>
    <col min="7" max="7" width="13.28515625" customWidth="1"/>
    <col min="8" max="8" width="11.28515625" bestFit="1" customWidth="1"/>
    <col min="10" max="10" width="35" bestFit="1" customWidth="1"/>
  </cols>
  <sheetData>
    <row r="9" spans="3:8" ht="13.5" thickBot="1" x14ac:dyDescent="0.25">
      <c r="D9" s="31" t="s">
        <v>21</v>
      </c>
      <c r="E9" s="34" t="s">
        <v>18</v>
      </c>
      <c r="F9" s="37" t="s">
        <v>19</v>
      </c>
      <c r="G9" s="41" t="s">
        <v>20</v>
      </c>
      <c r="H9" s="3" t="s">
        <v>22</v>
      </c>
    </row>
    <row r="10" spans="3:8" ht="13.5" thickBot="1" x14ac:dyDescent="0.25">
      <c r="D10" s="32">
        <v>76</v>
      </c>
      <c r="E10" s="35">
        <v>61</v>
      </c>
      <c r="F10" s="38">
        <v>31</v>
      </c>
      <c r="G10" s="42">
        <v>1</v>
      </c>
      <c r="H10" s="4">
        <f>SUM(D10:G10)</f>
        <v>169</v>
      </c>
    </row>
    <row r="11" spans="3:8" x14ac:dyDescent="0.2">
      <c r="C11" s="27" t="s">
        <v>12</v>
      </c>
      <c r="D11" s="33">
        <v>24</v>
      </c>
      <c r="E11" s="36">
        <v>9</v>
      </c>
      <c r="F11" s="39">
        <v>3</v>
      </c>
      <c r="G11" s="40"/>
      <c r="H11" s="4">
        <f t="shared" ref="H11:H15" si="0">SUM(D11:G11)</f>
        <v>36</v>
      </c>
    </row>
    <row r="12" spans="3:8" x14ac:dyDescent="0.2">
      <c r="C12" s="28" t="s">
        <v>17</v>
      </c>
      <c r="D12" s="33">
        <v>7</v>
      </c>
      <c r="E12" s="36">
        <v>3</v>
      </c>
      <c r="F12" s="39"/>
      <c r="G12" s="40"/>
      <c r="H12" s="4">
        <f t="shared" si="0"/>
        <v>10</v>
      </c>
    </row>
    <row r="13" spans="3:8" x14ac:dyDescent="0.2">
      <c r="C13" s="28" t="s">
        <v>10</v>
      </c>
      <c r="D13" s="33">
        <v>5</v>
      </c>
      <c r="E13" s="36">
        <v>10</v>
      </c>
      <c r="F13" s="39">
        <v>2</v>
      </c>
      <c r="G13" s="40">
        <v>1</v>
      </c>
      <c r="H13" s="4">
        <f t="shared" si="0"/>
        <v>18</v>
      </c>
    </row>
    <row r="14" spans="3:8" x14ac:dyDescent="0.2">
      <c r="C14" s="28" t="s">
        <v>15</v>
      </c>
      <c r="D14" s="33"/>
      <c r="E14" s="36">
        <v>7</v>
      </c>
      <c r="F14" s="39">
        <v>17</v>
      </c>
      <c r="G14" s="40"/>
      <c r="H14" s="4">
        <f t="shared" si="0"/>
        <v>24</v>
      </c>
    </row>
    <row r="15" spans="3:8" x14ac:dyDescent="0.2">
      <c r="C15" s="28" t="s">
        <v>13</v>
      </c>
      <c r="D15" s="33">
        <v>37</v>
      </c>
      <c r="E15" s="36">
        <v>32</v>
      </c>
      <c r="F15" s="39">
        <v>9</v>
      </c>
      <c r="G15" s="40"/>
      <c r="H15" s="4">
        <f t="shared" si="0"/>
        <v>78</v>
      </c>
    </row>
    <row r="16" spans="3:8" ht="13.5" thickBot="1" x14ac:dyDescent="0.25">
      <c r="C16" s="29" t="s">
        <v>23</v>
      </c>
      <c r="D16" s="33">
        <v>3</v>
      </c>
      <c r="E16" s="36"/>
      <c r="F16" s="39"/>
      <c r="G16" s="40"/>
      <c r="H16" s="4">
        <f t="shared" ref="H16" si="1">SUM(D16:G16)</f>
        <v>3</v>
      </c>
    </row>
    <row r="17" spans="2:11" ht="13.5" thickBot="1" x14ac:dyDescent="0.25">
      <c r="D17" s="30">
        <f t="shared" ref="D17:G17" si="2">SUM(D11:D16)</f>
        <v>76</v>
      </c>
      <c r="E17" s="30">
        <f t="shared" si="2"/>
        <v>61</v>
      </c>
      <c r="F17" s="30">
        <f t="shared" si="2"/>
        <v>31</v>
      </c>
      <c r="G17" s="30">
        <f t="shared" si="2"/>
        <v>1</v>
      </c>
      <c r="H17" s="30">
        <f>SUM(H11:H16)</f>
        <v>169</v>
      </c>
    </row>
    <row r="18" spans="2:11" ht="13.5" thickBot="1" x14ac:dyDescent="0.25">
      <c r="B18" s="262" t="s">
        <v>38</v>
      </c>
      <c r="C18" s="263"/>
    </row>
    <row r="19" spans="2:11" x14ac:dyDescent="0.2">
      <c r="B19" s="11" t="s">
        <v>12</v>
      </c>
      <c r="C19" s="12">
        <v>36</v>
      </c>
    </row>
    <row r="20" spans="2:11" x14ac:dyDescent="0.2">
      <c r="B20" s="5" t="s">
        <v>17</v>
      </c>
      <c r="C20" s="6">
        <v>10</v>
      </c>
    </row>
    <row r="21" spans="2:11" x14ac:dyDescent="0.2">
      <c r="B21" s="5" t="s">
        <v>10</v>
      </c>
      <c r="C21" s="6">
        <v>18</v>
      </c>
    </row>
    <row r="22" spans="2:11" x14ac:dyDescent="0.2">
      <c r="B22" s="5" t="s">
        <v>15</v>
      </c>
      <c r="C22" s="6">
        <v>24</v>
      </c>
    </row>
    <row r="23" spans="2:11" x14ac:dyDescent="0.2">
      <c r="B23" s="5" t="s">
        <v>13</v>
      </c>
      <c r="C23" s="6">
        <v>78</v>
      </c>
    </row>
    <row r="24" spans="2:11" ht="13.5" thickBot="1" x14ac:dyDescent="0.25">
      <c r="B24" s="7" t="s">
        <v>23</v>
      </c>
      <c r="C24" s="8">
        <v>3</v>
      </c>
    </row>
    <row r="25" spans="2:11" ht="13.5" thickBot="1" x14ac:dyDescent="0.25">
      <c r="B25" s="18" t="s">
        <v>31</v>
      </c>
      <c r="C25" s="17">
        <f>SUM(C19:C24)</f>
        <v>169</v>
      </c>
    </row>
    <row r="26" spans="2:11" x14ac:dyDescent="0.2">
      <c r="J26" s="45"/>
      <c r="K26" s="46"/>
    </row>
    <row r="27" spans="2:11" x14ac:dyDescent="0.2">
      <c r="J27" s="9" t="s">
        <v>61</v>
      </c>
      <c r="K27" s="6">
        <v>7</v>
      </c>
    </row>
    <row r="28" spans="2:11" x14ac:dyDescent="0.2">
      <c r="J28" s="9" t="s">
        <v>62</v>
      </c>
      <c r="K28" s="6">
        <v>1</v>
      </c>
    </row>
    <row r="29" spans="2:11" x14ac:dyDescent="0.2">
      <c r="J29" s="9" t="s">
        <v>65</v>
      </c>
      <c r="K29" s="6">
        <v>8</v>
      </c>
    </row>
    <row r="30" spans="2:11" x14ac:dyDescent="0.2">
      <c r="J30" s="9" t="s">
        <v>64</v>
      </c>
      <c r="K30" s="6">
        <v>4</v>
      </c>
    </row>
    <row r="31" spans="2:11" x14ac:dyDescent="0.2">
      <c r="J31" s="9" t="s">
        <v>67</v>
      </c>
      <c r="K31" s="6">
        <v>8</v>
      </c>
    </row>
    <row r="32" spans="2:11" x14ac:dyDescent="0.2">
      <c r="J32" s="9" t="s">
        <v>68</v>
      </c>
      <c r="K32" s="6">
        <v>5</v>
      </c>
    </row>
    <row r="33" spans="10:11" x14ac:dyDescent="0.2">
      <c r="J33" s="9" t="s">
        <v>69</v>
      </c>
      <c r="K33" s="6">
        <v>11</v>
      </c>
    </row>
    <row r="34" spans="10:11" x14ac:dyDescent="0.2">
      <c r="J34" s="9" t="s">
        <v>70</v>
      </c>
      <c r="K34" s="6">
        <v>5</v>
      </c>
    </row>
    <row r="35" spans="10:11" x14ac:dyDescent="0.2">
      <c r="J35" s="9" t="s">
        <v>71</v>
      </c>
      <c r="K35" s="6">
        <v>6</v>
      </c>
    </row>
    <row r="36" spans="10:11" x14ac:dyDescent="0.2">
      <c r="J36" s="9" t="s">
        <v>72</v>
      </c>
      <c r="K36" s="6">
        <v>10</v>
      </c>
    </row>
    <row r="37" spans="10:11" x14ac:dyDescent="0.2">
      <c r="J37" s="9" t="s">
        <v>66</v>
      </c>
      <c r="K37" s="6">
        <v>56</v>
      </c>
    </row>
    <row r="38" spans="10:11" x14ac:dyDescent="0.2">
      <c r="J38" s="9" t="s">
        <v>63</v>
      </c>
      <c r="K38" s="6">
        <v>63</v>
      </c>
    </row>
    <row r="39" spans="10:11" x14ac:dyDescent="0.2">
      <c r="K39">
        <f>SUM(K27:K38)</f>
        <v>184</v>
      </c>
    </row>
    <row r="63" spans="10:11" x14ac:dyDescent="0.2">
      <c r="J63" s="47" t="s">
        <v>73</v>
      </c>
      <c r="K63" s="47">
        <v>7</v>
      </c>
    </row>
    <row r="64" spans="10:11" x14ac:dyDescent="0.2">
      <c r="J64" t="s">
        <v>74</v>
      </c>
      <c r="K64">
        <v>1</v>
      </c>
    </row>
    <row r="65" spans="10:11" x14ac:dyDescent="0.2">
      <c r="J65" t="s">
        <v>75</v>
      </c>
      <c r="K65">
        <v>1</v>
      </c>
    </row>
    <row r="66" spans="10:11" x14ac:dyDescent="0.2">
      <c r="J66" t="s">
        <v>76</v>
      </c>
      <c r="K66">
        <v>74</v>
      </c>
    </row>
    <row r="67" spans="10:11" x14ac:dyDescent="0.2">
      <c r="J67" t="s">
        <v>77</v>
      </c>
      <c r="K67">
        <v>1</v>
      </c>
    </row>
    <row r="68" spans="10:11" x14ac:dyDescent="0.2">
      <c r="J68" t="s">
        <v>78</v>
      </c>
      <c r="K68">
        <v>50</v>
      </c>
    </row>
    <row r="69" spans="10:11" x14ac:dyDescent="0.2">
      <c r="J69" t="s">
        <v>79</v>
      </c>
      <c r="K69">
        <v>14</v>
      </c>
    </row>
    <row r="70" spans="10:11" x14ac:dyDescent="0.2">
      <c r="J70" t="s">
        <v>80</v>
      </c>
      <c r="K70">
        <v>17</v>
      </c>
    </row>
    <row r="71" spans="10:11" x14ac:dyDescent="0.2">
      <c r="J71" t="s">
        <v>81</v>
      </c>
      <c r="K71">
        <v>1</v>
      </c>
    </row>
    <row r="72" spans="10:11" x14ac:dyDescent="0.2">
      <c r="J72" t="s">
        <v>82</v>
      </c>
      <c r="K72">
        <v>10</v>
      </c>
    </row>
    <row r="73" spans="10:11" x14ac:dyDescent="0.2">
      <c r="J73" t="s">
        <v>83</v>
      </c>
      <c r="K73">
        <v>6</v>
      </c>
    </row>
    <row r="74" spans="10:11" x14ac:dyDescent="0.2">
      <c r="J74" t="s">
        <v>84</v>
      </c>
      <c r="K74">
        <v>1</v>
      </c>
    </row>
    <row r="75" spans="10:11" x14ac:dyDescent="0.2">
      <c r="J75" t="s">
        <v>85</v>
      </c>
      <c r="K75">
        <v>2</v>
      </c>
    </row>
    <row r="76" spans="10:11" x14ac:dyDescent="0.2">
      <c r="K76">
        <f>SUM(K63:K75)</f>
        <v>185</v>
      </c>
    </row>
  </sheetData>
  <mergeCells count="1">
    <mergeCell ref="B18:C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AJ33"/>
  <sheetViews>
    <sheetView topLeftCell="O1" workbookViewId="0">
      <selection activeCell="T20" sqref="T20"/>
    </sheetView>
  </sheetViews>
  <sheetFormatPr baseColWidth="10" defaultColWidth="9.140625" defaultRowHeight="12.75" x14ac:dyDescent="0.2"/>
  <cols>
    <col min="4" max="4" width="15.42578125" customWidth="1"/>
    <col min="23" max="23" width="26.28515625" customWidth="1"/>
    <col min="24" max="24" width="5.5703125" customWidth="1"/>
    <col min="34" max="34" width="21.42578125" bestFit="1" customWidth="1"/>
    <col min="35" max="35" width="42" customWidth="1"/>
    <col min="36" max="36" width="24.140625" customWidth="1"/>
  </cols>
  <sheetData>
    <row r="1" spans="4:36" ht="13.5" thickBot="1" x14ac:dyDescent="0.25"/>
    <row r="2" spans="4:36" x14ac:dyDescent="0.2">
      <c r="W2" s="266" t="s">
        <v>39</v>
      </c>
      <c r="X2" s="267"/>
    </row>
    <row r="3" spans="4:36" x14ac:dyDescent="0.2">
      <c r="W3" s="9" t="s">
        <v>40</v>
      </c>
      <c r="X3" s="6">
        <v>7</v>
      </c>
      <c r="Y3" s="43">
        <f>X3/X6</f>
        <v>0.5</v>
      </c>
    </row>
    <row r="4" spans="4:36" x14ac:dyDescent="0.2">
      <c r="W4" s="9" t="s">
        <v>41</v>
      </c>
      <c r="X4" s="6">
        <v>1</v>
      </c>
      <c r="Y4" s="43">
        <f>X4/X6</f>
        <v>7.1428571428571425E-2</v>
      </c>
      <c r="AH4" s="44" t="s">
        <v>50</v>
      </c>
      <c r="AI4" s="44" t="s">
        <v>51</v>
      </c>
      <c r="AJ4" s="44" t="s">
        <v>52</v>
      </c>
    </row>
    <row r="5" spans="4:36" ht="13.5" thickBot="1" x14ac:dyDescent="0.25">
      <c r="W5" s="10" t="s">
        <v>42</v>
      </c>
      <c r="X5" s="8">
        <v>6</v>
      </c>
      <c r="Y5" s="43">
        <f>X5/X6</f>
        <v>0.42857142857142855</v>
      </c>
      <c r="AH5" s="4" t="s">
        <v>16</v>
      </c>
      <c r="AI5" s="4" t="s">
        <v>53</v>
      </c>
      <c r="AJ5" s="4" t="s">
        <v>55</v>
      </c>
    </row>
    <row r="6" spans="4:36" ht="13.5" thickBot="1" x14ac:dyDescent="0.25">
      <c r="D6" s="264" t="s">
        <v>24</v>
      </c>
      <c r="E6" s="265"/>
      <c r="X6">
        <f>SUM(X3:X5)</f>
        <v>14</v>
      </c>
      <c r="AH6" s="4" t="s">
        <v>49</v>
      </c>
      <c r="AI6" s="4" t="s">
        <v>54</v>
      </c>
      <c r="AJ6" s="4" t="s">
        <v>56</v>
      </c>
    </row>
    <row r="7" spans="4:36" x14ac:dyDescent="0.2">
      <c r="D7" s="11" t="s">
        <v>12</v>
      </c>
      <c r="E7" s="12">
        <v>0</v>
      </c>
    </row>
    <row r="8" spans="4:36" x14ac:dyDescent="0.2">
      <c r="D8" s="5" t="s">
        <v>17</v>
      </c>
      <c r="E8" s="6">
        <v>0</v>
      </c>
    </row>
    <row r="9" spans="4:36" x14ac:dyDescent="0.2">
      <c r="D9" s="5" t="s">
        <v>10</v>
      </c>
      <c r="E9" s="6">
        <v>3</v>
      </c>
    </row>
    <row r="10" spans="4:36" x14ac:dyDescent="0.2">
      <c r="D10" s="5" t="s">
        <v>15</v>
      </c>
      <c r="E10" s="6">
        <v>5</v>
      </c>
    </row>
    <row r="11" spans="4:36" x14ac:dyDescent="0.2">
      <c r="D11" s="5" t="s">
        <v>13</v>
      </c>
      <c r="E11" s="6">
        <v>0</v>
      </c>
    </row>
    <row r="12" spans="4:36" ht="13.5" thickBot="1" x14ac:dyDescent="0.25">
      <c r="D12" s="7" t="s">
        <v>23</v>
      </c>
      <c r="E12" s="8">
        <v>0</v>
      </c>
    </row>
    <row r="13" spans="4:36" ht="13.5" thickBot="1" x14ac:dyDescent="0.25">
      <c r="D13" s="18" t="s">
        <v>31</v>
      </c>
      <c r="E13" s="16">
        <f>SUM(E7:E12)</f>
        <v>8</v>
      </c>
    </row>
    <row r="20" spans="4:25" ht="13.5" thickBot="1" x14ac:dyDescent="0.25"/>
    <row r="21" spans="4:25" ht="13.5" thickBot="1" x14ac:dyDescent="0.25">
      <c r="D21" s="264" t="s">
        <v>25</v>
      </c>
      <c r="E21" s="265"/>
    </row>
    <row r="22" spans="4:25" x14ac:dyDescent="0.2">
      <c r="D22" s="13" t="s">
        <v>26</v>
      </c>
      <c r="E22" s="12">
        <v>1</v>
      </c>
    </row>
    <row r="23" spans="4:25" x14ac:dyDescent="0.2">
      <c r="D23" s="9" t="s">
        <v>27</v>
      </c>
      <c r="E23" s="6">
        <v>3</v>
      </c>
    </row>
    <row r="24" spans="4:25" ht="13.5" thickBot="1" x14ac:dyDescent="0.25">
      <c r="D24" s="10" t="s">
        <v>28</v>
      </c>
      <c r="E24" s="8">
        <v>4</v>
      </c>
    </row>
    <row r="28" spans="4:25" ht="13.5" thickBot="1" x14ac:dyDescent="0.25"/>
    <row r="29" spans="4:25" x14ac:dyDescent="0.2">
      <c r="W29" s="266" t="s">
        <v>48</v>
      </c>
      <c r="X29" s="267"/>
    </row>
    <row r="30" spans="4:25" x14ac:dyDescent="0.2">
      <c r="W30" s="9" t="s">
        <v>40</v>
      </c>
      <c r="X30" s="6">
        <v>0</v>
      </c>
      <c r="Y30" s="43">
        <f>X30/X33</f>
        <v>0</v>
      </c>
    </row>
    <row r="31" spans="4:25" x14ac:dyDescent="0.2">
      <c r="W31" s="9" t="s">
        <v>41</v>
      </c>
      <c r="X31" s="6">
        <v>2</v>
      </c>
      <c r="Y31" s="43">
        <f>X31/X33</f>
        <v>0.14285714285714285</v>
      </c>
    </row>
    <row r="32" spans="4:25" ht="13.5" thickBot="1" x14ac:dyDescent="0.25">
      <c r="W32" s="10" t="s">
        <v>42</v>
      </c>
      <c r="X32" s="8">
        <v>12</v>
      </c>
      <c r="Y32" s="43">
        <f>X32/X33</f>
        <v>0.8571428571428571</v>
      </c>
    </row>
    <row r="33" spans="24:24" x14ac:dyDescent="0.2">
      <c r="X33">
        <f>SUM(X30:X32)</f>
        <v>14</v>
      </c>
    </row>
  </sheetData>
  <mergeCells count="4">
    <mergeCell ref="D6:E6"/>
    <mergeCell ref="D21:E21"/>
    <mergeCell ref="W2:X2"/>
    <mergeCell ref="W29:X2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V34"/>
  <sheetViews>
    <sheetView topLeftCell="L1" workbookViewId="0">
      <selection activeCell="T20" sqref="T20"/>
    </sheetView>
  </sheetViews>
  <sheetFormatPr baseColWidth="10" defaultColWidth="9.140625" defaultRowHeight="12.75" x14ac:dyDescent="0.2"/>
  <cols>
    <col min="4" max="4" width="18.28515625" customWidth="1"/>
    <col min="5" max="5" width="11.5703125" customWidth="1"/>
    <col min="20" max="20" width="32.42578125" customWidth="1"/>
  </cols>
  <sheetData>
    <row r="2" spans="4:22" ht="13.5" thickBot="1" x14ac:dyDescent="0.25"/>
    <row r="3" spans="4:22" x14ac:dyDescent="0.2">
      <c r="T3" s="266" t="s">
        <v>44</v>
      </c>
      <c r="U3" s="267"/>
    </row>
    <row r="4" spans="4:22" x14ac:dyDescent="0.2">
      <c r="T4" s="9" t="s">
        <v>40</v>
      </c>
      <c r="U4" s="6">
        <v>8</v>
      </c>
      <c r="V4" s="43">
        <f>U4/U7</f>
        <v>0.53333333333333333</v>
      </c>
    </row>
    <row r="5" spans="4:22" ht="13.5" thickBot="1" x14ac:dyDescent="0.25">
      <c r="T5" s="9" t="s">
        <v>41</v>
      </c>
      <c r="U5" s="6">
        <v>4</v>
      </c>
      <c r="V5" s="43">
        <f>U5/U7</f>
        <v>0.26666666666666666</v>
      </c>
    </row>
    <row r="6" spans="4:22" ht="13.5" thickBot="1" x14ac:dyDescent="0.25">
      <c r="D6" s="264" t="s">
        <v>33</v>
      </c>
      <c r="E6" s="265"/>
      <c r="T6" s="10" t="s">
        <v>42</v>
      </c>
      <c r="U6" s="8">
        <v>3</v>
      </c>
      <c r="V6" s="43">
        <f>U6/U7</f>
        <v>0.2</v>
      </c>
    </row>
    <row r="7" spans="4:22" x14ac:dyDescent="0.2">
      <c r="D7" s="11" t="s">
        <v>12</v>
      </c>
      <c r="E7" s="12">
        <v>0</v>
      </c>
      <c r="U7">
        <f>SUM(U4:U6)</f>
        <v>15</v>
      </c>
    </row>
    <row r="8" spans="4:22" x14ac:dyDescent="0.2">
      <c r="D8" s="5" t="s">
        <v>17</v>
      </c>
      <c r="E8" s="6">
        <v>0</v>
      </c>
    </row>
    <row r="9" spans="4:22" x14ac:dyDescent="0.2">
      <c r="D9" s="5" t="s">
        <v>10</v>
      </c>
      <c r="E9" s="6">
        <v>0</v>
      </c>
    </row>
    <row r="10" spans="4:22" x14ac:dyDescent="0.2">
      <c r="D10" s="5" t="s">
        <v>15</v>
      </c>
      <c r="E10" s="6">
        <v>3</v>
      </c>
    </row>
    <row r="11" spans="4:22" x14ac:dyDescent="0.2">
      <c r="D11" s="5" t="s">
        <v>13</v>
      </c>
      <c r="E11" s="6">
        <v>4</v>
      </c>
    </row>
    <row r="12" spans="4:22" ht="13.5" thickBot="1" x14ac:dyDescent="0.25">
      <c r="D12" s="7" t="s">
        <v>23</v>
      </c>
      <c r="E12" s="8">
        <v>0</v>
      </c>
    </row>
    <row r="13" spans="4:22" ht="13.5" thickBot="1" x14ac:dyDescent="0.25">
      <c r="D13" s="18" t="s">
        <v>31</v>
      </c>
      <c r="E13" s="17">
        <f>SUM(E7:E12)</f>
        <v>7</v>
      </c>
    </row>
    <row r="20" spans="4:22" ht="13.5" thickBot="1" x14ac:dyDescent="0.25"/>
    <row r="21" spans="4:22" ht="13.5" thickBot="1" x14ac:dyDescent="0.25">
      <c r="D21" s="264" t="s">
        <v>32</v>
      </c>
      <c r="E21" s="265"/>
    </row>
    <row r="22" spans="4:22" x14ac:dyDescent="0.2">
      <c r="D22" s="23" t="s">
        <v>26</v>
      </c>
      <c r="E22" s="24">
        <v>2</v>
      </c>
    </row>
    <row r="23" spans="4:22" x14ac:dyDescent="0.2">
      <c r="D23" s="14" t="s">
        <v>27</v>
      </c>
      <c r="E23" s="6">
        <v>2</v>
      </c>
    </row>
    <row r="24" spans="4:22" ht="13.5" thickBot="1" x14ac:dyDescent="0.25">
      <c r="D24" s="15" t="s">
        <v>28</v>
      </c>
      <c r="E24" s="8">
        <v>3</v>
      </c>
    </row>
    <row r="25" spans="4:22" x14ac:dyDescent="0.2">
      <c r="D25" s="19"/>
      <c r="E25" s="20"/>
    </row>
    <row r="29" spans="4:22" ht="13.5" thickBot="1" x14ac:dyDescent="0.25"/>
    <row r="30" spans="4:22" x14ac:dyDescent="0.2">
      <c r="T30" s="266" t="s">
        <v>59</v>
      </c>
      <c r="U30" s="267"/>
    </row>
    <row r="31" spans="4:22" x14ac:dyDescent="0.2">
      <c r="T31" s="9" t="s">
        <v>40</v>
      </c>
      <c r="U31" s="6">
        <v>0</v>
      </c>
      <c r="V31" s="43">
        <f>U31/U34</f>
        <v>0</v>
      </c>
    </row>
    <row r="32" spans="4:22" x14ac:dyDescent="0.2">
      <c r="T32" s="9" t="s">
        <v>41</v>
      </c>
      <c r="U32" s="6">
        <v>0</v>
      </c>
      <c r="V32" s="43">
        <f>U32/U34</f>
        <v>0</v>
      </c>
    </row>
    <row r="33" spans="20:22" ht="13.5" thickBot="1" x14ac:dyDescent="0.25">
      <c r="T33" s="10" t="s">
        <v>42</v>
      </c>
      <c r="U33" s="8">
        <v>15</v>
      </c>
      <c r="V33" s="43">
        <f>U33/U34</f>
        <v>1</v>
      </c>
    </row>
    <row r="34" spans="20:22" x14ac:dyDescent="0.2">
      <c r="U34">
        <f>SUM(U31:U33)</f>
        <v>15</v>
      </c>
    </row>
  </sheetData>
  <mergeCells count="4">
    <mergeCell ref="D6:E6"/>
    <mergeCell ref="D21:E21"/>
    <mergeCell ref="T3:U3"/>
    <mergeCell ref="T30:U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5:W42"/>
  <sheetViews>
    <sheetView topLeftCell="Q1" workbookViewId="0">
      <selection activeCell="AC41" sqref="AC41"/>
    </sheetView>
  </sheetViews>
  <sheetFormatPr baseColWidth="10" defaultColWidth="9.140625" defaultRowHeight="12.75" x14ac:dyDescent="0.2"/>
  <cols>
    <col min="4" max="4" width="18.28515625" customWidth="1"/>
    <col min="5" max="5" width="11.5703125" customWidth="1"/>
    <col min="21" max="21" width="40.42578125" customWidth="1"/>
    <col min="22" max="22" width="15.7109375" customWidth="1"/>
  </cols>
  <sheetData>
    <row r="5" spans="4:23" ht="13.5" thickBot="1" x14ac:dyDescent="0.25"/>
    <row r="6" spans="4:23" ht="27.75" customHeight="1" thickBot="1" x14ac:dyDescent="0.25">
      <c r="D6" s="268" t="s">
        <v>35</v>
      </c>
      <c r="E6" s="269"/>
    </row>
    <row r="7" spans="4:23" x14ac:dyDescent="0.2">
      <c r="D7" s="11" t="s">
        <v>12</v>
      </c>
      <c r="E7" s="12">
        <v>0</v>
      </c>
    </row>
    <row r="8" spans="4:23" x14ac:dyDescent="0.2">
      <c r="D8" s="5" t="s">
        <v>17</v>
      </c>
      <c r="E8" s="6">
        <v>0</v>
      </c>
    </row>
    <row r="9" spans="4:23" x14ac:dyDescent="0.2">
      <c r="D9" s="5" t="s">
        <v>10</v>
      </c>
      <c r="E9" s="6">
        <v>0</v>
      </c>
    </row>
    <row r="10" spans="4:23" ht="13.5" thickBot="1" x14ac:dyDescent="0.25">
      <c r="D10" s="5" t="s">
        <v>15</v>
      </c>
      <c r="E10" s="6">
        <v>7</v>
      </c>
    </row>
    <row r="11" spans="4:23" x14ac:dyDescent="0.2">
      <c r="D11" s="5" t="s">
        <v>13</v>
      </c>
      <c r="E11" s="6">
        <v>11</v>
      </c>
      <c r="U11" s="266" t="s">
        <v>45</v>
      </c>
      <c r="V11" s="267"/>
    </row>
    <row r="12" spans="4:23" ht="13.5" thickBot="1" x14ac:dyDescent="0.25">
      <c r="D12" s="7" t="s">
        <v>23</v>
      </c>
      <c r="E12" s="8">
        <v>0</v>
      </c>
      <c r="U12" s="9" t="s">
        <v>40</v>
      </c>
      <c r="V12" s="6">
        <v>8</v>
      </c>
      <c r="W12" s="43">
        <f>V12/V15</f>
        <v>0.4</v>
      </c>
    </row>
    <row r="13" spans="4:23" ht="13.5" thickBot="1" x14ac:dyDescent="0.25">
      <c r="D13" s="18" t="s">
        <v>31</v>
      </c>
      <c r="E13" s="17">
        <f>SUM(E7:E12)</f>
        <v>18</v>
      </c>
      <c r="U13" s="9" t="s">
        <v>41</v>
      </c>
      <c r="V13" s="6">
        <v>5</v>
      </c>
      <c r="W13" s="43">
        <f>V13/V15</f>
        <v>0.25</v>
      </c>
    </row>
    <row r="14" spans="4:23" ht="13.5" thickBot="1" x14ac:dyDescent="0.25">
      <c r="U14" s="10" t="s">
        <v>42</v>
      </c>
      <c r="V14" s="8">
        <v>7</v>
      </c>
      <c r="W14" s="43">
        <f>V14/V15</f>
        <v>0.35</v>
      </c>
    </row>
    <row r="15" spans="4:23" x14ac:dyDescent="0.2">
      <c r="V15">
        <f>SUM(V12:V14)</f>
        <v>20</v>
      </c>
    </row>
    <row r="19" spans="4:5" ht="13.5" thickBot="1" x14ac:dyDescent="0.25"/>
    <row r="20" spans="4:5" ht="29.25" customHeight="1" thickBot="1" x14ac:dyDescent="0.25">
      <c r="D20" s="268" t="s">
        <v>34</v>
      </c>
      <c r="E20" s="269"/>
    </row>
    <row r="21" spans="4:5" x14ac:dyDescent="0.2">
      <c r="D21" s="23" t="s">
        <v>26</v>
      </c>
      <c r="E21" s="24">
        <v>6</v>
      </c>
    </row>
    <row r="22" spans="4:5" x14ac:dyDescent="0.2">
      <c r="D22" s="14" t="s">
        <v>27</v>
      </c>
      <c r="E22" s="6">
        <v>6</v>
      </c>
    </row>
    <row r="23" spans="4:5" ht="13.5" thickBot="1" x14ac:dyDescent="0.25">
      <c r="D23" s="15" t="s">
        <v>28</v>
      </c>
      <c r="E23" s="8">
        <v>6</v>
      </c>
    </row>
    <row r="37" spans="21:23" ht="13.5" thickBot="1" x14ac:dyDescent="0.25"/>
    <row r="38" spans="21:23" x14ac:dyDescent="0.2">
      <c r="U38" s="266" t="s">
        <v>60</v>
      </c>
      <c r="V38" s="267"/>
    </row>
    <row r="39" spans="21:23" x14ac:dyDescent="0.2">
      <c r="U39" s="9" t="s">
        <v>40</v>
      </c>
      <c r="V39" s="6">
        <v>0</v>
      </c>
      <c r="W39" s="43">
        <f>V39/V42</f>
        <v>0</v>
      </c>
    </row>
    <row r="40" spans="21:23" x14ac:dyDescent="0.2">
      <c r="U40" s="9" t="s">
        <v>41</v>
      </c>
      <c r="V40" s="6">
        <v>0</v>
      </c>
      <c r="W40" s="43">
        <f>V40/V42</f>
        <v>0</v>
      </c>
    </row>
    <row r="41" spans="21:23" ht="13.5" thickBot="1" x14ac:dyDescent="0.25">
      <c r="U41" s="10" t="s">
        <v>42</v>
      </c>
      <c r="V41" s="8">
        <v>20</v>
      </c>
      <c r="W41" s="43">
        <f>V41/V42</f>
        <v>1</v>
      </c>
    </row>
    <row r="42" spans="21:23" x14ac:dyDescent="0.2">
      <c r="V42">
        <f>SUM(V39:V41)</f>
        <v>20</v>
      </c>
    </row>
  </sheetData>
  <mergeCells count="4">
    <mergeCell ref="D6:E6"/>
    <mergeCell ref="D20:E20"/>
    <mergeCell ref="U11:V11"/>
    <mergeCell ref="U38:V3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U34"/>
  <sheetViews>
    <sheetView topLeftCell="M7" workbookViewId="0">
      <selection activeCell="AC41" sqref="AC41"/>
    </sheetView>
  </sheetViews>
  <sheetFormatPr baseColWidth="10" defaultColWidth="9.140625" defaultRowHeight="12.75" x14ac:dyDescent="0.2"/>
  <cols>
    <col min="4" max="4" width="18.28515625" customWidth="1"/>
    <col min="5" max="5" width="11.5703125" customWidth="1"/>
    <col min="19" max="19" width="26.85546875" customWidth="1"/>
    <col min="20" max="20" width="11.7109375" customWidth="1"/>
  </cols>
  <sheetData>
    <row r="2" spans="4:21" ht="13.5" thickBot="1" x14ac:dyDescent="0.25"/>
    <row r="3" spans="4:21" x14ac:dyDescent="0.2">
      <c r="S3" s="266" t="s">
        <v>43</v>
      </c>
      <c r="T3" s="267"/>
    </row>
    <row r="4" spans="4:21" x14ac:dyDescent="0.2">
      <c r="S4" s="9" t="s">
        <v>40</v>
      </c>
      <c r="T4" s="6">
        <v>11</v>
      </c>
      <c r="U4" s="43">
        <f>T4/T7</f>
        <v>0.6470588235294118</v>
      </c>
    </row>
    <row r="5" spans="4:21" ht="13.5" thickBot="1" x14ac:dyDescent="0.25">
      <c r="S5" s="9" t="s">
        <v>41</v>
      </c>
      <c r="T5" s="6">
        <v>5</v>
      </c>
      <c r="U5" s="43">
        <f>T5/T7</f>
        <v>0.29411764705882354</v>
      </c>
    </row>
    <row r="6" spans="4:21" ht="13.5" thickBot="1" x14ac:dyDescent="0.25">
      <c r="D6" s="264" t="s">
        <v>29</v>
      </c>
      <c r="E6" s="265"/>
      <c r="S6" s="10" t="s">
        <v>42</v>
      </c>
      <c r="T6" s="8">
        <v>1</v>
      </c>
      <c r="U6" s="43">
        <f>T6/T7</f>
        <v>5.8823529411764705E-2</v>
      </c>
    </row>
    <row r="7" spans="4:21" x14ac:dyDescent="0.2">
      <c r="D7" s="11" t="s">
        <v>12</v>
      </c>
      <c r="E7" s="12">
        <v>1</v>
      </c>
      <c r="T7">
        <f>SUM(T4:T6)</f>
        <v>17</v>
      </c>
    </row>
    <row r="8" spans="4:21" x14ac:dyDescent="0.2">
      <c r="D8" s="5" t="s">
        <v>17</v>
      </c>
      <c r="E8" s="6">
        <v>6</v>
      </c>
    </row>
    <row r="9" spans="4:21" x14ac:dyDescent="0.2">
      <c r="D9" s="5" t="s">
        <v>10</v>
      </c>
      <c r="E9" s="6">
        <v>4</v>
      </c>
    </row>
    <row r="10" spans="4:21" x14ac:dyDescent="0.2">
      <c r="D10" s="5" t="s">
        <v>15</v>
      </c>
      <c r="E10" s="6">
        <v>1</v>
      </c>
    </row>
    <row r="11" spans="4:21" x14ac:dyDescent="0.2">
      <c r="D11" s="5" t="s">
        <v>13</v>
      </c>
      <c r="E11" s="6">
        <v>2</v>
      </c>
    </row>
    <row r="12" spans="4:21" ht="13.5" thickBot="1" x14ac:dyDescent="0.25">
      <c r="D12" s="7" t="s">
        <v>23</v>
      </c>
      <c r="E12" s="8">
        <v>1</v>
      </c>
    </row>
    <row r="13" spans="4:21" ht="13.5" thickBot="1" x14ac:dyDescent="0.25">
      <c r="D13" s="18" t="s">
        <v>31</v>
      </c>
      <c r="E13" s="17">
        <f>SUM(E7:E12)</f>
        <v>15</v>
      </c>
    </row>
    <row r="20" spans="4:21" ht="13.5" thickBot="1" x14ac:dyDescent="0.25"/>
    <row r="21" spans="4:21" ht="13.5" thickBot="1" x14ac:dyDescent="0.25">
      <c r="D21" s="264" t="s">
        <v>30</v>
      </c>
      <c r="E21" s="265"/>
    </row>
    <row r="22" spans="4:21" x14ac:dyDescent="0.2">
      <c r="D22" s="23" t="s">
        <v>26</v>
      </c>
      <c r="E22" s="24">
        <v>8</v>
      </c>
    </row>
    <row r="23" spans="4:21" x14ac:dyDescent="0.2">
      <c r="D23" s="14" t="s">
        <v>27</v>
      </c>
      <c r="E23" s="6">
        <v>4</v>
      </c>
    </row>
    <row r="24" spans="4:21" ht="13.5" thickBot="1" x14ac:dyDescent="0.25">
      <c r="D24" s="15" t="s">
        <v>28</v>
      </c>
      <c r="E24" s="8">
        <v>3</v>
      </c>
    </row>
    <row r="29" spans="4:21" ht="13.5" thickBot="1" x14ac:dyDescent="0.25"/>
    <row r="30" spans="4:21" x14ac:dyDescent="0.2">
      <c r="S30" s="266" t="s">
        <v>57</v>
      </c>
      <c r="T30" s="267"/>
    </row>
    <row r="31" spans="4:21" x14ac:dyDescent="0.2">
      <c r="S31" s="9" t="s">
        <v>40</v>
      </c>
      <c r="T31" s="6">
        <v>0</v>
      </c>
      <c r="U31" s="43">
        <f>T31/T34</f>
        <v>0</v>
      </c>
    </row>
    <row r="32" spans="4:21" x14ac:dyDescent="0.2">
      <c r="S32" s="9" t="s">
        <v>41</v>
      </c>
      <c r="T32" s="6">
        <v>7</v>
      </c>
      <c r="U32" s="43">
        <f>T32/T34</f>
        <v>0.41176470588235292</v>
      </c>
    </row>
    <row r="33" spans="19:21" ht="13.5" thickBot="1" x14ac:dyDescent="0.25">
      <c r="S33" s="10" t="s">
        <v>42</v>
      </c>
      <c r="T33" s="8">
        <v>10</v>
      </c>
      <c r="U33" s="43">
        <f>T33/T34</f>
        <v>0.58823529411764708</v>
      </c>
    </row>
    <row r="34" spans="19:21" x14ac:dyDescent="0.2">
      <c r="T34">
        <f>SUM(T31:T33)</f>
        <v>17</v>
      </c>
    </row>
  </sheetData>
  <mergeCells count="4">
    <mergeCell ref="D6:E6"/>
    <mergeCell ref="D21:E21"/>
    <mergeCell ref="S3:T3"/>
    <mergeCell ref="S30:T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5:S40"/>
  <sheetViews>
    <sheetView topLeftCell="G1" workbookViewId="0">
      <selection activeCell="AC41" sqref="AC41"/>
    </sheetView>
  </sheetViews>
  <sheetFormatPr baseColWidth="10" defaultColWidth="9.140625" defaultRowHeight="12.75" x14ac:dyDescent="0.2"/>
  <cols>
    <col min="4" max="4" width="18.28515625" customWidth="1"/>
    <col min="5" max="5" width="11.5703125" customWidth="1"/>
    <col min="17" max="17" width="28.28515625" customWidth="1"/>
  </cols>
  <sheetData>
    <row r="5" spans="4:19" ht="13.5" thickBot="1" x14ac:dyDescent="0.25"/>
    <row r="6" spans="4:19" ht="27.75" customHeight="1" thickBot="1" x14ac:dyDescent="0.25">
      <c r="D6" s="268" t="s">
        <v>36</v>
      </c>
      <c r="E6" s="269"/>
    </row>
    <row r="7" spans="4:19" x14ac:dyDescent="0.2">
      <c r="D7" s="11" t="s">
        <v>12</v>
      </c>
      <c r="E7" s="12">
        <v>0</v>
      </c>
    </row>
    <row r="8" spans="4:19" ht="13.5" thickBot="1" x14ac:dyDescent="0.25">
      <c r="D8" s="5" t="s">
        <v>17</v>
      </c>
      <c r="E8" s="6">
        <v>0</v>
      </c>
    </row>
    <row r="9" spans="4:19" x14ac:dyDescent="0.2">
      <c r="D9" s="5" t="s">
        <v>10</v>
      </c>
      <c r="E9" s="6">
        <v>1</v>
      </c>
      <c r="Q9" s="266" t="s">
        <v>46</v>
      </c>
      <c r="R9" s="267"/>
    </row>
    <row r="10" spans="4:19" x14ac:dyDescent="0.2">
      <c r="D10" s="5" t="s">
        <v>15</v>
      </c>
      <c r="E10" s="6">
        <v>3</v>
      </c>
      <c r="Q10" s="9" t="s">
        <v>40</v>
      </c>
      <c r="R10" s="6">
        <v>6</v>
      </c>
      <c r="S10" s="43">
        <f>R10/R13</f>
        <v>0.3</v>
      </c>
    </row>
    <row r="11" spans="4:19" x14ac:dyDescent="0.2">
      <c r="D11" s="5" t="s">
        <v>13</v>
      </c>
      <c r="E11" s="6">
        <v>9</v>
      </c>
      <c r="Q11" s="9" t="s">
        <v>41</v>
      </c>
      <c r="R11" s="6">
        <v>10</v>
      </c>
      <c r="S11" s="43">
        <f>R11/R13</f>
        <v>0.5</v>
      </c>
    </row>
    <row r="12" spans="4:19" ht="13.5" thickBot="1" x14ac:dyDescent="0.25">
      <c r="D12" s="7" t="s">
        <v>23</v>
      </c>
      <c r="E12" s="8">
        <v>0</v>
      </c>
      <c r="Q12" s="10" t="s">
        <v>42</v>
      </c>
      <c r="R12" s="8">
        <v>4</v>
      </c>
      <c r="S12" s="43">
        <f>R12/R13</f>
        <v>0.2</v>
      </c>
    </row>
    <row r="13" spans="4:19" ht="13.5" thickBot="1" x14ac:dyDescent="0.25">
      <c r="D13" s="18" t="s">
        <v>31</v>
      </c>
      <c r="E13" s="17">
        <f>SUM(E7:E12)</f>
        <v>13</v>
      </c>
      <c r="R13">
        <f>SUM(R10:R12)</f>
        <v>20</v>
      </c>
    </row>
    <row r="19" spans="4:5" ht="13.5" thickBot="1" x14ac:dyDescent="0.25"/>
    <row r="20" spans="4:5" ht="29.25" customHeight="1" thickBot="1" x14ac:dyDescent="0.25">
      <c r="D20" s="268" t="s">
        <v>37</v>
      </c>
      <c r="E20" s="269"/>
    </row>
    <row r="21" spans="4:5" x14ac:dyDescent="0.2">
      <c r="D21" s="23" t="s">
        <v>26</v>
      </c>
      <c r="E21" s="24">
        <v>6</v>
      </c>
    </row>
    <row r="22" spans="4:5" x14ac:dyDescent="0.2">
      <c r="D22" s="14" t="s">
        <v>27</v>
      </c>
      <c r="E22" s="6">
        <v>5</v>
      </c>
    </row>
    <row r="23" spans="4:5" ht="13.5" thickBot="1" x14ac:dyDescent="0.25">
      <c r="D23" s="15" t="s">
        <v>28</v>
      </c>
      <c r="E23" s="8">
        <v>2</v>
      </c>
    </row>
    <row r="35" spans="17:19" ht="13.5" thickBot="1" x14ac:dyDescent="0.25"/>
    <row r="36" spans="17:19" x14ac:dyDescent="0.2">
      <c r="Q36" s="266" t="s">
        <v>46</v>
      </c>
      <c r="R36" s="267"/>
    </row>
    <row r="37" spans="17:19" x14ac:dyDescent="0.2">
      <c r="Q37" s="9" t="s">
        <v>40</v>
      </c>
      <c r="R37" s="6">
        <v>0</v>
      </c>
      <c r="S37" s="43">
        <f>R37/R40</f>
        <v>0</v>
      </c>
    </row>
    <row r="38" spans="17:19" x14ac:dyDescent="0.2">
      <c r="Q38" s="9" t="s">
        <v>41</v>
      </c>
      <c r="R38" s="6">
        <v>0</v>
      </c>
      <c r="S38" s="43">
        <f>R38/R40</f>
        <v>0</v>
      </c>
    </row>
    <row r="39" spans="17:19" ht="13.5" thickBot="1" x14ac:dyDescent="0.25">
      <c r="Q39" s="10" t="s">
        <v>42</v>
      </c>
      <c r="R39" s="8">
        <v>20</v>
      </c>
      <c r="S39" s="43">
        <f>R39/R40</f>
        <v>1</v>
      </c>
    </row>
    <row r="40" spans="17:19" x14ac:dyDescent="0.2">
      <c r="R40">
        <f>SUM(R37:R39)</f>
        <v>20</v>
      </c>
    </row>
  </sheetData>
  <mergeCells count="4">
    <mergeCell ref="D6:E6"/>
    <mergeCell ref="D20:E20"/>
    <mergeCell ref="Q9:R9"/>
    <mergeCell ref="Q36:R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Inventario activos</vt:lpstr>
      <vt:lpstr>Aspectos</vt:lpstr>
      <vt:lpstr>Clasificacion_informacion</vt:lpstr>
      <vt:lpstr>Activos informacion</vt:lpstr>
      <vt:lpstr>Gerencia</vt:lpstr>
      <vt:lpstr>Desarrollo y Siniestros</vt:lpstr>
      <vt:lpstr>Aplicaciones Vida, Generales, A</vt:lpstr>
      <vt:lpstr>Control Gestion</vt:lpstr>
      <vt:lpstr>Nuevas Tecnologias y Web</vt:lpstr>
      <vt:lpstr>Infraestructura</vt:lpstr>
      <vt:lpstr>Activos_Soporte</vt:lpstr>
      <vt:lpstr>Catastrofico</vt:lpstr>
      <vt:lpstr>Insignificante</vt:lpstr>
      <vt:lpstr>Mayor</vt:lpstr>
      <vt:lpstr>Menor</vt:lpstr>
      <vt:lpstr>Moderado</vt:lpstr>
      <vt:lpstr>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Prieto</dc:creator>
  <cp:lastModifiedBy>dexter</cp:lastModifiedBy>
  <dcterms:created xsi:type="dcterms:W3CDTF">2009-08-10T21:19:42Z</dcterms:created>
  <dcterms:modified xsi:type="dcterms:W3CDTF">2021-05-11T20:15:06Z</dcterms:modified>
</cp:coreProperties>
</file>