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GN\Documents\"/>
    </mc:Choice>
  </mc:AlternateContent>
  <xr:revisionPtr revIDLastSave="0" documentId="13_ncr:1_{AF19AAAF-E9CD-4195-BD87-90A43CF874A4}" xr6:coauthVersionLast="47" xr6:coauthVersionMax="47" xr10:uidLastSave="{00000000-0000-0000-0000-000000000000}"/>
  <bookViews>
    <workbookView xWindow="-108" yWindow="-108" windowWidth="23256" windowHeight="12456" xr2:uid="{C58C00B5-A3F7-4F0A-917D-B4071B67BC39}"/>
  </bookViews>
  <sheets>
    <sheet name="15-09" sheetId="12" r:id="rId1"/>
    <sheet name="05-09" sheetId="8" r:id="rId2"/>
  </sheets>
  <definedNames>
    <definedName name="DadosExternos_7" localSheetId="1" hidden="1">'05-09'!$A$1:$E$54</definedName>
    <definedName name="DadosExternos_9" localSheetId="0" hidden="1">'15-09'!$A$1:$E$38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8" i="12" l="1"/>
  <c r="D46" i="12"/>
  <c r="G45" i="12"/>
  <c r="H45" i="12"/>
  <c r="G47" i="12"/>
  <c r="H47" i="12"/>
  <c r="G48" i="12"/>
  <c r="H48" i="12"/>
  <c r="G44" i="12"/>
  <c r="H44" i="12"/>
  <c r="G43" i="12"/>
  <c r="G49" i="12" s="1"/>
  <c r="H43" i="12"/>
  <c r="H49" i="12" s="1"/>
  <c r="I38" i="12"/>
  <c r="H38" i="12"/>
  <c r="F38" i="12"/>
  <c r="E43" i="12"/>
  <c r="E44" i="12"/>
  <c r="E63" i="8"/>
  <c r="E60" i="8"/>
  <c r="E58" i="8"/>
  <c r="D58" i="8"/>
  <c r="D62" i="8"/>
  <c r="D63" i="8"/>
  <c r="F54" i="8"/>
  <c r="E54" i="8"/>
  <c r="G62" i="8"/>
  <c r="G61" i="8"/>
  <c r="G60" i="8"/>
  <c r="G59" i="8"/>
  <c r="G58" i="8"/>
  <c r="H54" i="8"/>
  <c r="E62" i="8"/>
  <c r="E61" i="8"/>
  <c r="E59" i="8"/>
  <c r="F62" i="8"/>
  <c r="F59" i="8"/>
  <c r="F61" i="8"/>
  <c r="F60" i="8"/>
  <c r="F58" i="8"/>
  <c r="E38" i="12"/>
  <c r="F48" i="12"/>
  <c r="F47" i="12"/>
  <c r="F45" i="12"/>
  <c r="F44" i="12"/>
  <c r="F43" i="12"/>
  <c r="E45" i="12"/>
  <c r="E47" i="12"/>
  <c r="E48" i="12"/>
  <c r="D44" i="12"/>
  <c r="D45" i="12"/>
  <c r="D47" i="12"/>
  <c r="D43" i="12"/>
  <c r="G38" i="12"/>
  <c r="G54" i="8"/>
  <c r="D61" i="8"/>
  <c r="D59" i="8"/>
  <c r="D60" i="8"/>
  <c r="F64" i="8" l="1"/>
  <c r="D49" i="12"/>
  <c r="E64" i="8"/>
  <c r="D64" i="8"/>
  <c r="G64" i="8"/>
  <c r="F49" i="12"/>
  <c r="E49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0D3A52-4F15-4074-A7AA-CB3F54F666C2}" keepAlive="1" name="Consulta - Acrescentar1" description="Conexão com a consulta 'Acrescentar1' na pasta de trabalho." type="5" refreshedVersion="8" background="1" saveData="1">
    <dbPr connection="Provider=Microsoft.Mashup.OleDb.1;Data Source=$Workbook$;Location=Acrescentar1;Extended Properties=&quot;&quot;" command="SELECT * FROM [Acrescentar1]"/>
  </connection>
  <connection id="2" xr16:uid="{652CF8B7-E5E8-41B7-AACA-D099224AB662}" keepAlive="1" name="Consulta - Acrescentar2" description="Conexão com a consulta 'Acrescentar2' na pasta de trabalho." type="5" refreshedVersion="8" background="1" saveData="1">
    <dbPr connection="Provider=Microsoft.Mashup.OleDb.1;Data Source=$Workbook$;Location=Acrescentar2;Extended Properties=&quot;&quot;" command="SELECT * FROM [Acrescentar2]"/>
  </connection>
  <connection id="3" xr16:uid="{0F56C915-5A26-4195-9A10-04FBC560B878}" keepAlive="1" name="Consulta - Page001" description="Conexão com a consulta 'Page001' na pasta de trabalho." type="5" refreshedVersion="8" background="1" saveData="1">
    <dbPr connection="Provider=Microsoft.Mashup.OleDb.1;Data Source=$Workbook$;Location=Page001;Extended Properties=&quot;&quot;" command="SELECT * FROM [Page001]"/>
  </connection>
  <connection id="4" xr16:uid="{07764DBF-F547-4026-9AAE-024B8BFB40AD}" keepAlive="1" name="Consulta - Page001 (2)" description="Conexão com a consulta 'Page001 (2)' na pasta de trabalho." type="5" refreshedVersion="0" background="1">
    <dbPr connection="Provider=Microsoft.Mashup.OleDb.1;Data Source=$Workbook$;Location=&quot;Page001 (2)&quot;;Extended Properties=&quot;&quot;" command="SELECT * FROM [Page001 (2)]"/>
  </connection>
  <connection id="5" xr16:uid="{8303716B-D865-4859-9610-0D90AA50F73E}" keepAlive="1" name="Consulta - Page002" description="Conexão com a consulta 'Page002' na pasta de trabalho." type="5" refreshedVersion="8" background="1" saveData="1">
    <dbPr connection="Provider=Microsoft.Mashup.OleDb.1;Data Source=$Workbook$;Location=Page002;Extended Properties=&quot;&quot;" command="SELECT * FROM [Page002]"/>
  </connection>
  <connection id="6" xr16:uid="{C0403749-B734-4496-9A2F-4FDC91BD136A}" keepAlive="1" name="Consulta - Page002 (2)" description="Conexão com a consulta 'Page002 (2)' na pasta de trabalho." type="5" refreshedVersion="8" background="1" saveData="1">
    <dbPr connection="Provider=Microsoft.Mashup.OleDb.1;Data Source=$Workbook$;Location=&quot;Page002 (2)&quot;;Extended Properties=&quot;&quot;" command="SELECT * FROM [Page002 (2)]"/>
  </connection>
  <connection id="7" xr16:uid="{18AA407C-4A62-4047-B328-AFBD3E587561}" keepAlive="1" name="Consulta - Page003" description="Conexão com a consulta 'Page003' na pasta de trabalho." type="5" refreshedVersion="8" background="1" saveData="1">
    <dbPr connection="Provider=Microsoft.Mashup.OleDb.1;Data Source=$Workbook$;Location=Page003;Extended Properties=&quot;&quot;" command="SELECT * FROM [Page003]"/>
  </connection>
  <connection id="8" xr16:uid="{2A759AD2-2F8E-439F-A9B6-8253984F865A}" keepAlive="1" name="Consulta - Page003 (2)" description="Conexão com a consulta 'Page003 (2)' na pasta de trabalho." type="5" refreshedVersion="8" background="1" saveData="1">
    <dbPr connection="Provider=Microsoft.Mashup.OleDb.1;Data Source=$Workbook$;Location=&quot;Page003 (2)&quot;;Extended Properties=&quot;&quot;" command="SELECT * FROM [Page003 (2)]"/>
  </connection>
</connections>
</file>

<file path=xl/sharedStrings.xml><?xml version="1.0" encoding="utf-8"?>
<sst xmlns="http://schemas.openxmlformats.org/spreadsheetml/2006/main" count="264" uniqueCount="132">
  <si>
    <t>Data</t>
  </si>
  <si>
    <t>LOJA</t>
  </si>
  <si>
    <t>MULTA CONTRATUAL</t>
  </si>
  <si>
    <t>RANCHO DA PICANHA</t>
  </si>
  <si>
    <t>MJG RESTAURANTE LTDA</t>
  </si>
  <si>
    <t>ANUIDADE DIFERENCIADA
4/12</t>
  </si>
  <si>
    <t>LOJAS AMERICANAS 140 1/2</t>
  </si>
  <si>
    <t>PG TON JRD</t>
  </si>
  <si>
    <t>ATACADAO DAS POLPAS</t>
  </si>
  <si>
    <t>POSTO JAGUAR PITUBAO</t>
  </si>
  <si>
    <t>LIVELO</t>
  </si>
  <si>
    <t>EBN SPOTIFY</t>
  </si>
  <si>
    <t>PARC.FACIL 1/24</t>
  </si>
  <si>
    <t>ENCARGOS SOBRE
PARCELADO 1/24</t>
  </si>
  <si>
    <t>IOF DIARIO SOBRE
PARCELAD 1/24</t>
  </si>
  <si>
    <t>IOF ADICIONAL SOBRE
PARCE 1/24</t>
  </si>
  <si>
    <t>MP MELIMAIS</t>
  </si>
  <si>
    <t>Microsoft Microsoft Armaz</t>
  </si>
  <si>
    <t>CINEMARK SALVADOR</t>
  </si>
  <si>
    <t>TORA COMERCIO DE ALIMEN</t>
  </si>
  <si>
    <t>POSTO JAGUAR ITAJAI</t>
  </si>
  <si>
    <t>Uber UBER TRIP HELP UBER</t>
  </si>
  <si>
    <t>IOF DIARIO ROTATIV/ATRASO</t>
  </si>
  <si>
    <t>LEMOSPASSOS RESTAURANT</t>
  </si>
  <si>
    <t>IVO LEAO DOS SANTOS NE</t>
  </si>
  <si>
    <t>ATACADAO 301 AS</t>
  </si>
  <si>
    <t>TotalMateriaisDe 2/2</t>
  </si>
  <si>
    <t>FERREIRA COSTA 2/2</t>
  </si>
  <si>
    <t>MP PET 2/2</t>
  </si>
  <si>
    <t>Chang 2/2</t>
  </si>
  <si>
    <t>Waterpure 2/2</t>
  </si>
  <si>
    <t>ELETROFERRAGENS COM MA
2/3</t>
  </si>
  <si>
    <t>TOK ESSENCIAS E ERVAS 2/2</t>
  </si>
  <si>
    <t>CRA CLOVIS REGOQUE E A
2/2</t>
  </si>
  <si>
    <t>NEXCOM 3/7</t>
  </si>
  <si>
    <t>LEAO DE OURO LOJA 02 3/3</t>
  </si>
  <si>
    <t>BARTOFIL FSA 3/3</t>
  </si>
  <si>
    <t>TONPERISVALDO R 3/6</t>
  </si>
  <si>
    <t>RIACHUELO 111 BA SALVA 3/3</t>
  </si>
  <si>
    <t>MERCADOLIVRE CCMARTINS
4/4</t>
  </si>
  <si>
    <t>CFC REIS 4/10</t>
  </si>
  <si>
    <t>ARMAZEM PARAIBA 4/7</t>
  </si>
  <si>
    <t>FACELL COMERCIO DE CE
5/10</t>
  </si>
  <si>
    <t>CASASBAHIA C 379119630 5/5</t>
  </si>
  <si>
    <t>LIVELO 7/10</t>
  </si>
  <si>
    <t>G BARBOSA 35 7/10</t>
  </si>
  <si>
    <t xml:space="preserve">LOJAS  </t>
  </si>
  <si>
    <t>DATA</t>
  </si>
  <si>
    <t>OBRA</t>
  </si>
  <si>
    <t xml:space="preserve">TOTAL </t>
  </si>
  <si>
    <t>DL *GOOGLE WM MAX</t>
  </si>
  <si>
    <t>LEAO DE OURO LOJA 02 1/3</t>
  </si>
  <si>
    <t>LE BISCUIT 1/3</t>
  </si>
  <si>
    <t>DISK BATERIAS 1/3</t>
  </si>
  <si>
    <t>GARE COMERCIO DE
ALIMEN</t>
  </si>
  <si>
    <t>PAGUE MENOS 465 1/3</t>
  </si>
  <si>
    <t>APPLE.COM/BILL</t>
  </si>
  <si>
    <t>Uber *UBER *TRIP</t>
  </si>
  <si>
    <t>POSTO JAGUAR BR 324</t>
  </si>
  <si>
    <t>ATACADAO S.A.</t>
  </si>
  <si>
    <t>SENAC - CASA DO COMERC</t>
  </si>
  <si>
    <t>AmazonPrimeBR</t>
  </si>
  <si>
    <t>HIPERIDEAL</t>
  </si>
  <si>
    <t>DELI FRUTA PITUBA</t>
  </si>
  <si>
    <t>BARTOFIL FSA 1/2</t>
  </si>
  <si>
    <t>LAJE FORTE 2/2</t>
  </si>
  <si>
    <t>PAG*TotalMateriaisDe 2/2</t>
  </si>
  <si>
    <t>PAG*TrokaTrokaOleo 2/2</t>
  </si>
  <si>
    <t>ESTACIO 2/6</t>
  </si>
  <si>
    <t>ROBERTO SERGIO SO 2/2</t>
  </si>
  <si>
    <t>VIDROCA 2/3</t>
  </si>
  <si>
    <t>PG *TON SL 2/4</t>
  </si>
  <si>
    <t>MATHEUS SUPLEMENTOS
3/3</t>
  </si>
  <si>
    <t>pgz*MARMOREED 3/3</t>
  </si>
  <si>
    <t>DECATHLON SALVADOR 3/3</t>
  </si>
  <si>
    <t>12/06</t>
  </si>
  <si>
    <t>MONICA SANCHES 4/6</t>
  </si>
  <si>
    <t>09/06</t>
  </si>
  <si>
    <t>ALPER ALUMINIO 4/4</t>
  </si>
  <si>
    <t>13/05</t>
  </si>
  <si>
    <t>CASAS BAHIA 5/5</t>
  </si>
  <si>
    <t>20/03</t>
  </si>
  <si>
    <t>AGENTE TUR 7/10</t>
  </si>
  <si>
    <t>22/02</t>
  </si>
  <si>
    <t>G BARBOSA 35 8/10</t>
  </si>
  <si>
    <t>.</t>
  </si>
  <si>
    <t>AMILTON</t>
  </si>
  <si>
    <t>RESUMO</t>
  </si>
  <si>
    <t>CGN</t>
  </si>
  <si>
    <t>TOTAL</t>
  </si>
  <si>
    <t>OUTUBRO</t>
  </si>
  <si>
    <t>PM SAUDE</t>
  </si>
  <si>
    <t>ITAPUA</t>
  </si>
  <si>
    <t>yve</t>
  </si>
  <si>
    <t>YVE</t>
  </si>
  <si>
    <t>NOVEMBRO</t>
  </si>
  <si>
    <t>DEZEMBRO</t>
  </si>
  <si>
    <t>AUCI</t>
  </si>
  <si>
    <t>JANEIRO</t>
  </si>
  <si>
    <t>ENCARGOS</t>
  </si>
  <si>
    <t>ENCARGOS DE ATRASO</t>
  </si>
  <si>
    <t xml:space="preserve">ENCARGOS DE MORA </t>
  </si>
  <si>
    <t xml:space="preserve">CANTINA LINS </t>
  </si>
  <si>
    <t>SEGURO SUPER</t>
  </si>
  <si>
    <t>ENCARGOS TOTAL NOVEMBRO</t>
  </si>
  <si>
    <t>FEVEREIRO</t>
  </si>
  <si>
    <t>DESCRIÇÃO</t>
  </si>
  <si>
    <t>BOTA AMILTON</t>
  </si>
  <si>
    <t>MESA DE FERRO</t>
  </si>
  <si>
    <t>MEDIDOR DE PRESSÃO E REMEDIO DE PRESSÃO</t>
  </si>
  <si>
    <t>CURSO DAVI</t>
  </si>
  <si>
    <t>OROCH CARRO</t>
  </si>
  <si>
    <t>PRODUTOS AMILTON</t>
  </si>
  <si>
    <t xml:space="preserve">CAIO VITOR </t>
  </si>
  <si>
    <t>DANILO - CGN</t>
  </si>
  <si>
    <t>MANUTENÇÃO OROCH</t>
  </si>
  <si>
    <t>AMILTON - WEY</t>
  </si>
  <si>
    <t>ESPORTES AMILTON</t>
  </si>
  <si>
    <t>KATIA</t>
  </si>
  <si>
    <t>CELULAR CAIO</t>
  </si>
  <si>
    <t>VIAGEM FORTALEZA</t>
  </si>
  <si>
    <t>Streamer</t>
  </si>
  <si>
    <t>ADOB - PDF</t>
  </si>
  <si>
    <t>alimentação</t>
  </si>
  <si>
    <t>DUSTER CARRO</t>
  </si>
  <si>
    <t>MICRONDAS-TV</t>
  </si>
  <si>
    <t xml:space="preserve">ENCARGOS </t>
  </si>
  <si>
    <t>KATIA E MAINE</t>
  </si>
  <si>
    <t xml:space="preserve">TOALHAS </t>
  </si>
  <si>
    <t>CONSULTA CLEIDE</t>
  </si>
  <si>
    <t>ALIMENTAÇÃO</t>
  </si>
  <si>
    <t>INST CGN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</si>
</sst>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44" fontId="2" fillId="0" borderId="0" xfId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14" fontId="0" fillId="0" borderId="5" xfId="0" applyNumberFormat="1" applyBorder="1"/>
    <xf numFmtId="0" fontId="0" fillId="0" borderId="6" xfId="0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2" fillId="0" borderId="1" xfId="0" applyFont="1" applyBorder="1"/>
    <xf numFmtId="0" fontId="2" fillId="0" borderId="9" xfId="0" applyFont="1" applyBorder="1"/>
    <xf numFmtId="0" fontId="0" fillId="0" borderId="11" xfId="0" applyBorder="1"/>
    <xf numFmtId="0" fontId="0" fillId="0" borderId="1" xfId="0" applyBorder="1" applyAlignment="1">
      <alignment horizontal="right"/>
    </xf>
    <xf numFmtId="44" fontId="0" fillId="0" borderId="1" xfId="1" applyFont="1" applyBorder="1" applyAlignment="1">
      <alignment horizontal="right" wrapText="1"/>
    </xf>
    <xf numFmtId="2" fontId="0" fillId="0" borderId="1" xfId="1" applyNumberFormat="1" applyFont="1" applyBorder="1"/>
    <xf numFmtId="44" fontId="2" fillId="0" borderId="1" xfId="1" applyFont="1" applyBorder="1"/>
    <xf numFmtId="44" fontId="0" fillId="0" borderId="12" xfId="0" applyNumberFormat="1" applyBorder="1"/>
    <xf numFmtId="0" fontId="0" fillId="0" borderId="13" xfId="0" applyBorder="1"/>
    <xf numFmtId="44" fontId="0" fillId="0" borderId="14" xfId="0" applyNumberFormat="1" applyBorder="1"/>
    <xf numFmtId="44" fontId="2" fillId="0" borderId="1" xfId="0" applyNumberFormat="1" applyFont="1" applyBorder="1"/>
    <xf numFmtId="44" fontId="0" fillId="0" borderId="1" xfId="1" applyFont="1" applyBorder="1"/>
    <xf numFmtId="44" fontId="0" fillId="0" borderId="1" xfId="1" applyFont="1" applyBorder="1" applyAlignment="1">
      <alignment horizontal="right"/>
    </xf>
    <xf numFmtId="44" fontId="0" fillId="0" borderId="0" xfId="0" applyNumberFormat="1"/>
    <xf numFmtId="0" fontId="2" fillId="0" borderId="10" xfId="0" applyFont="1" applyBorder="1"/>
    <xf numFmtId="44" fontId="2" fillId="0" borderId="7" xfId="0" applyNumberFormat="1" applyFont="1" applyBorder="1"/>
    <xf numFmtId="0" fontId="0" fillId="0" borderId="1" xfId="0" applyNumberFormat="1" applyBorder="1"/>
    <xf numFmtId="44" fontId="0" fillId="0" borderId="1" xfId="0" applyNumberFormat="1" applyBorder="1"/>
    <xf numFmtId="0" fontId="2" fillId="0" borderId="17" xfId="0" applyFont="1" applyBorder="1"/>
    <xf numFmtId="0" fontId="2" fillId="0" borderId="18" xfId="0" applyFont="1" applyBorder="1"/>
    <xf numFmtId="44" fontId="2" fillId="0" borderId="19" xfId="0" applyNumberFormat="1" applyFont="1" applyBorder="1"/>
    <xf numFmtId="44" fontId="2" fillId="0" borderId="20" xfId="0" applyNumberFormat="1" applyFont="1" applyBorder="1"/>
    <xf numFmtId="44" fontId="2" fillId="0" borderId="16" xfId="0" applyNumberFormat="1" applyFont="1" applyBorder="1"/>
    <xf numFmtId="0" fontId="2" fillId="0" borderId="21" xfId="0" applyFont="1" applyBorder="1"/>
    <xf numFmtId="14" fontId="0" fillId="0" borderId="1" xfId="0" applyNumberFormat="1" applyBorder="1" applyAlignment="1">
      <alignment horizontal="right"/>
    </xf>
    <xf numFmtId="14" fontId="0" fillId="0" borderId="1" xfId="0" applyNumberFormat="1" applyBorder="1"/>
    <xf numFmtId="0" fontId="2" fillId="0" borderId="22" xfId="0" applyFont="1" applyBorder="1"/>
    <xf numFmtId="0" fontId="0" fillId="0" borderId="15" xfId="0" applyBorder="1"/>
    <xf numFmtId="0" fontId="2" fillId="0" borderId="23" xfId="0" applyFont="1" applyBorder="1"/>
    <xf numFmtId="0" fontId="0" fillId="0" borderId="5" xfId="0" applyBorder="1"/>
    <xf numFmtId="0" fontId="2" fillId="0" borderId="24" xfId="0" applyFont="1" applyBorder="1"/>
  </cellXfs>
  <cellStyles count="2">
    <cellStyle name="Moeda" xfId="1" builtinId="4"/>
    <cellStyle name="Normal" xfId="0" builtinId="0"/>
  </cellStyles>
  <dxfs count="31">
    <dxf>
      <border diagonalUp="0" diagonalDown="0" outline="0">
        <left/>
        <right/>
        <top style="thin">
          <color indexed="64"/>
        </top>
        <bottom/>
      </border>
    </dxf>
    <dxf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9" connectionId="2" xr16:uid="{0FB72409-7799-416F-A7BD-563B3BCB91A4}" autoFormatId="16" applyNumberFormats="0" applyBorderFormats="0" applyFontFormats="0" applyPatternFormats="0" applyAlignmentFormats="0" applyWidthHeightFormats="0">
  <queryTableRefresh nextId="12" unboundColumnsRight="4">
    <queryTableFields count="9">
      <queryTableField id="1" name="Column1" tableColumnId="1"/>
      <queryTableField id="2" name="Column2" tableColumnId="2"/>
      <queryTableField id="11" dataBound="0" tableColumnId="9"/>
      <queryTableField id="5" name="Column5" tableColumnId="5"/>
      <queryTableField id="6" name="Column6" tableColumnId="6"/>
      <queryTableField id="7" dataBound="0" tableColumnId="7"/>
      <queryTableField id="8" dataBound="0" tableColumnId="3"/>
      <queryTableField id="9" dataBound="0" tableColumnId="4"/>
      <queryTableField id="10" dataBound="0" tableColumnId="8"/>
    </queryTableFields>
    <queryTableDeletedFields count="2">
      <deletedField name="Column3"/>
      <deletedField name="Column4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7" connectionId="1" xr16:uid="{891020B0-9831-4EA2-B58A-D7D2C5DDAAAC}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Column1" tableColumnId="1"/>
      <queryTableField id="2" name="Column2" tableColumnId="2"/>
      <queryTableField id="8" dataBound="0" tableColumnId="9"/>
      <queryTableField id="3" name="Column6" tableColumnId="3"/>
      <queryTableField id="4" name="Column3" tableColumnId="4"/>
      <queryTableField id="5" dataBound="0" tableColumnId="5"/>
      <queryTableField id="6" dataBound="0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FD9C624-2A7C-489D-89C9-B3983F94CD91}" name="Acrescentar2" displayName="Acrescentar2" ref="A1:I38" tableType="queryTable" totalsRowShown="0" headerRowDxfId="30" headerRowBorderDxfId="29" tableBorderDxfId="28" totalsRowBorderDxfId="27">
  <autoFilter ref="A1:I38" xr:uid="{4FD9C624-2A7C-489D-89C9-B3983F94CD91}"/>
  <tableColumns count="9">
    <tableColumn id="1" xr3:uid="{C0BE98B8-CD4F-48AC-A4A1-FAABFC87119E}" uniqueName="1" name="Data" queryTableFieldId="1" dataDxfId="17"/>
    <tableColumn id="2" xr3:uid="{903084B3-F2B3-4ABF-8FB8-4B9587754F1A}" uniqueName="2" name="LOJA" queryTableFieldId="2" dataDxfId="16"/>
    <tableColumn id="9" xr3:uid="{A7A54EFF-713C-401E-9981-3299D3B08A70}" uniqueName="9" name="DESCRIÇÃO" queryTableFieldId="11" dataDxfId="9"/>
    <tableColumn id="5" xr3:uid="{36B33858-A1F3-464C-B6C6-0D7DF491CA86}" uniqueName="5" name="OBRA" queryTableFieldId="5" dataDxfId="15"/>
    <tableColumn id="6" xr3:uid="{69DC3A22-FA68-4E2C-801C-ED1CDD878D3A}" uniqueName="6" name="OUTUBRO" queryTableFieldId="6" dataDxfId="14"/>
    <tableColumn id="7" xr3:uid="{673BFEB5-2795-46B1-8307-4AD11CED8CE6}" uniqueName="7" name="NOVEMBRO" queryTableFieldId="7" dataDxfId="13"/>
    <tableColumn id="3" xr3:uid="{715F64C0-4059-4689-9580-DA6F77F85D56}" uniqueName="3" name="DEZEMBRO" queryTableFieldId="8" dataDxfId="12"/>
    <tableColumn id="4" xr3:uid="{200E46DD-8FE3-4F42-8F1B-9DACB59FE81A}" uniqueName="4" name="JANEIRO" queryTableFieldId="9" dataDxfId="11"/>
    <tableColumn id="8" xr3:uid="{521E89F3-DD1A-4BD0-B17C-C032D165AC1A}" uniqueName="8" name="FEVEREIRO" queryTableFieldId="10" dataDxf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E358367-A516-42D0-89E8-C78587AAB0A8}" name="Acrescentar1" displayName="Acrescentar1" ref="A1:H55" tableType="queryTable" totalsRowCount="1" headerRowDxfId="26" headerRowBorderDxfId="25" tableBorderDxfId="24" totalsRowBorderDxfId="23">
  <autoFilter ref="A1:H54" xr:uid="{0E358367-A516-42D0-89E8-C78587AAB0A8}"/>
  <tableColumns count="8">
    <tableColumn id="1" xr3:uid="{8BA424B3-019B-40CE-9EF4-D738F0A74154}" uniqueName="1" name="DATA" queryTableFieldId="1" dataDxfId="22" totalsRowDxfId="7"/>
    <tableColumn id="2" xr3:uid="{FBB50A4F-4EE6-4DC0-BFEA-AEE43ADCC28B}" uniqueName="2" name="LOJAS  " queryTableFieldId="2" dataDxfId="21" totalsRowDxfId="6"/>
    <tableColumn id="9" xr3:uid="{19CD1DB7-54C3-4B55-B881-6637030C8257}" uniqueName="9" name="DESCRIÇÃO" queryTableFieldId="8" dataDxfId="8" totalsRowDxfId="5"/>
    <tableColumn id="3" xr3:uid="{6F68CFC5-5DE9-47CD-9F20-9BAFE0151B63}" uniqueName="3" name="OBRA" queryTableFieldId="3" dataDxfId="20" totalsRowDxfId="4"/>
    <tableColumn id="4" xr3:uid="{FF959BDF-72FE-4287-B86B-5683FC2A8AC2}" uniqueName="4" name="OUTUBRO" queryTableFieldId="4" dataDxfId="19" totalsRowDxfId="3"/>
    <tableColumn id="5" xr3:uid="{CF531488-BB19-4529-BCC4-10B4E1D7EBAE}" uniqueName="5" name="NOVEMBRO" queryTableFieldId="5" dataDxfId="18" totalsRowDxfId="2"/>
    <tableColumn id="6" xr3:uid="{38834427-554F-4C2F-ADC6-83B5664C3F18}" uniqueName="6" name="DEZEMBRO" queryTableFieldId="6" totalsRowDxfId="1"/>
    <tableColumn id="7" xr3:uid="{A1AB4E6C-591B-4C21-BFC0-70B7AA39A6B6}" uniqueName="7" name="JANEIRO" queryTableFieldId="7" totalsRow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35500-DE12-48C0-8F53-EB44F0C82EDC}">
  <dimension ref="A1:I51"/>
  <sheetViews>
    <sheetView tabSelected="1" topLeftCell="A31" zoomScaleNormal="100" workbookViewId="0">
      <selection activeCell="D49" sqref="D49"/>
    </sheetView>
  </sheetViews>
  <sheetFormatPr defaultRowHeight="14.4" x14ac:dyDescent="0.3"/>
  <cols>
    <col min="1" max="1" width="12" customWidth="1"/>
    <col min="2" max="2" width="30.109375" customWidth="1"/>
    <col min="3" max="3" width="40.5546875" hidden="1" customWidth="1"/>
    <col min="4" max="4" width="11.88671875" customWidth="1"/>
    <col min="5" max="5" width="18.88671875" bestFit="1" customWidth="1"/>
    <col min="6" max="6" width="17.6640625" customWidth="1"/>
    <col min="7" max="7" width="17.5546875" customWidth="1"/>
    <col min="8" max="8" width="24.109375" customWidth="1"/>
    <col min="9" max="9" width="17.88671875" customWidth="1"/>
  </cols>
  <sheetData>
    <row r="1" spans="1:9" x14ac:dyDescent="0.3">
      <c r="A1" s="2" t="s">
        <v>0</v>
      </c>
      <c r="B1" s="3" t="s">
        <v>1</v>
      </c>
      <c r="C1" s="3" t="s">
        <v>106</v>
      </c>
      <c r="D1" s="3" t="s">
        <v>48</v>
      </c>
      <c r="E1" s="4" t="s">
        <v>90</v>
      </c>
      <c r="F1" s="4" t="s">
        <v>95</v>
      </c>
      <c r="G1" s="4" t="s">
        <v>96</v>
      </c>
      <c r="H1" s="3" t="s">
        <v>98</v>
      </c>
      <c r="I1" s="3" t="s">
        <v>105</v>
      </c>
    </row>
    <row r="2" spans="1:9" x14ac:dyDescent="0.3">
      <c r="A2" s="35">
        <v>45190</v>
      </c>
      <c r="B2" s="5" t="s">
        <v>50</v>
      </c>
      <c r="C2" s="5" t="s">
        <v>121</v>
      </c>
      <c r="D2" s="5" t="s">
        <v>86</v>
      </c>
      <c r="E2" s="23">
        <v>34.9</v>
      </c>
      <c r="F2" s="5"/>
      <c r="G2" s="5"/>
      <c r="H2" s="5"/>
      <c r="I2" s="3"/>
    </row>
    <row r="3" spans="1:9" x14ac:dyDescent="0.3">
      <c r="A3" s="35">
        <v>45189</v>
      </c>
      <c r="B3" s="5" t="s">
        <v>51</v>
      </c>
      <c r="C3" s="5" t="s">
        <v>107</v>
      </c>
      <c r="D3" s="5" t="s">
        <v>86</v>
      </c>
      <c r="E3" s="23">
        <v>66.67</v>
      </c>
      <c r="F3" s="23">
        <v>66.680000000000007</v>
      </c>
      <c r="G3" s="23">
        <v>66.680000000000007</v>
      </c>
      <c r="H3" s="5"/>
      <c r="I3" s="5"/>
    </row>
    <row r="4" spans="1:9" x14ac:dyDescent="0.3">
      <c r="A4" s="35">
        <v>45189</v>
      </c>
      <c r="B4" s="5" t="s">
        <v>52</v>
      </c>
      <c r="C4" s="5" t="s">
        <v>108</v>
      </c>
      <c r="D4" s="5" t="s">
        <v>86</v>
      </c>
      <c r="E4" s="23">
        <v>41.66</v>
      </c>
      <c r="F4" s="23">
        <v>41.67</v>
      </c>
      <c r="G4" s="23">
        <v>41.67</v>
      </c>
      <c r="H4" s="5"/>
      <c r="I4" s="5"/>
    </row>
    <row r="5" spans="1:9" x14ac:dyDescent="0.3">
      <c r="A5" s="35">
        <v>45188</v>
      </c>
      <c r="B5" s="5" t="s">
        <v>53</v>
      </c>
      <c r="C5" s="5" t="s">
        <v>124</v>
      </c>
      <c r="D5" s="5" t="s">
        <v>86</v>
      </c>
      <c r="E5" s="23">
        <v>130</v>
      </c>
      <c r="F5" s="23">
        <v>130.01</v>
      </c>
      <c r="G5" s="23">
        <v>130.01</v>
      </c>
      <c r="H5" s="5"/>
      <c r="I5" s="5"/>
    </row>
    <row r="6" spans="1:9" x14ac:dyDescent="0.3">
      <c r="A6" s="35">
        <v>45188</v>
      </c>
      <c r="B6" s="5" t="s">
        <v>54</v>
      </c>
      <c r="C6" s="5" t="s">
        <v>123</v>
      </c>
      <c r="D6" s="5" t="s">
        <v>86</v>
      </c>
      <c r="E6" s="23">
        <v>55.9</v>
      </c>
      <c r="F6" s="22"/>
      <c r="G6" s="5"/>
      <c r="H6" s="5"/>
      <c r="I6" s="5"/>
    </row>
    <row r="7" spans="1:9" x14ac:dyDescent="0.3">
      <c r="A7" s="35">
        <v>45187</v>
      </c>
      <c r="B7" s="5" t="s">
        <v>55</v>
      </c>
      <c r="C7" s="5" t="s">
        <v>109</v>
      </c>
      <c r="D7" s="5" t="s">
        <v>86</v>
      </c>
      <c r="E7" s="23">
        <v>64.930000000000007</v>
      </c>
      <c r="F7" s="23">
        <v>64.94</v>
      </c>
      <c r="G7" s="23">
        <v>64.94</v>
      </c>
      <c r="H7" s="5"/>
      <c r="I7" s="5"/>
    </row>
    <row r="8" spans="1:9" x14ac:dyDescent="0.3">
      <c r="A8" s="35">
        <v>45187</v>
      </c>
      <c r="B8" s="5" t="s">
        <v>56</v>
      </c>
      <c r="C8" s="5" t="s">
        <v>122</v>
      </c>
      <c r="D8" s="5" t="s">
        <v>86</v>
      </c>
      <c r="E8" s="23">
        <v>14.9</v>
      </c>
      <c r="F8" s="23">
        <v>14.9</v>
      </c>
      <c r="G8" s="23">
        <v>14.9</v>
      </c>
      <c r="H8" s="23">
        <v>14.9</v>
      </c>
      <c r="I8" s="23">
        <v>14.9</v>
      </c>
    </row>
    <row r="9" spans="1:9" x14ac:dyDescent="0.3">
      <c r="A9" s="35">
        <v>45185</v>
      </c>
      <c r="B9" s="5" t="s">
        <v>57</v>
      </c>
      <c r="C9" s="5"/>
      <c r="D9" s="5" t="s">
        <v>86</v>
      </c>
      <c r="E9" s="23">
        <v>12.97</v>
      </c>
      <c r="F9" s="22"/>
      <c r="G9" s="5"/>
      <c r="H9" s="5"/>
      <c r="I9" s="5"/>
    </row>
    <row r="10" spans="1:9" x14ac:dyDescent="0.3">
      <c r="A10" s="35">
        <v>45183</v>
      </c>
      <c r="B10" s="5" t="s">
        <v>58</v>
      </c>
      <c r="C10" s="5"/>
      <c r="D10" s="5" t="s">
        <v>91</v>
      </c>
      <c r="E10" s="23">
        <v>205.56</v>
      </c>
      <c r="F10" s="22"/>
      <c r="G10" s="5"/>
      <c r="H10" s="5"/>
      <c r="I10" s="5"/>
    </row>
    <row r="11" spans="1:9" x14ac:dyDescent="0.3">
      <c r="A11" s="35">
        <v>45182</v>
      </c>
      <c r="B11" s="5" t="s">
        <v>59</v>
      </c>
      <c r="C11" s="5" t="s">
        <v>123</v>
      </c>
      <c r="D11" s="5" t="s">
        <v>86</v>
      </c>
      <c r="E11" s="23">
        <v>72.44</v>
      </c>
      <c r="F11" s="22"/>
      <c r="G11" s="5"/>
      <c r="H11" s="5"/>
      <c r="I11" s="5"/>
    </row>
    <row r="12" spans="1:9" x14ac:dyDescent="0.3">
      <c r="A12" s="36">
        <v>45182</v>
      </c>
      <c r="B12" s="5" t="s">
        <v>59</v>
      </c>
      <c r="C12" s="5" t="s">
        <v>123</v>
      </c>
      <c r="D12" s="5" t="s">
        <v>86</v>
      </c>
      <c r="E12" s="22">
        <v>15</v>
      </c>
      <c r="F12" s="22"/>
      <c r="G12" s="5"/>
      <c r="H12" s="5"/>
      <c r="I12" s="5"/>
    </row>
    <row r="13" spans="1:9" x14ac:dyDescent="0.3">
      <c r="A13" s="36">
        <v>45180</v>
      </c>
      <c r="B13" s="5" t="s">
        <v>60</v>
      </c>
      <c r="C13" s="5" t="s">
        <v>110</v>
      </c>
      <c r="D13" s="5" t="s">
        <v>86</v>
      </c>
      <c r="E13" s="22">
        <v>327.5</v>
      </c>
      <c r="F13" s="22">
        <v>327.5</v>
      </c>
      <c r="G13" s="22">
        <v>327.5</v>
      </c>
      <c r="H13" s="22">
        <v>327.5</v>
      </c>
      <c r="I13" s="22">
        <v>327.5</v>
      </c>
    </row>
    <row r="14" spans="1:9" x14ac:dyDescent="0.3">
      <c r="A14" s="36">
        <v>45180</v>
      </c>
      <c r="B14" s="5" t="s">
        <v>57</v>
      </c>
      <c r="C14" s="5"/>
      <c r="D14" s="5" t="s">
        <v>86</v>
      </c>
      <c r="E14" s="22">
        <v>24.96</v>
      </c>
      <c r="F14" s="22"/>
      <c r="G14" s="5"/>
      <c r="H14" s="5"/>
      <c r="I14" s="5"/>
    </row>
    <row r="15" spans="1:9" x14ac:dyDescent="0.3">
      <c r="A15" s="36">
        <v>45180</v>
      </c>
      <c r="B15" s="5" t="s">
        <v>20</v>
      </c>
      <c r="C15" s="5"/>
      <c r="D15" s="5" t="s">
        <v>88</v>
      </c>
      <c r="E15" s="22">
        <v>89.34</v>
      </c>
      <c r="F15" s="22"/>
      <c r="G15" s="5"/>
      <c r="H15" s="5"/>
      <c r="I15" s="5"/>
    </row>
    <row r="16" spans="1:9" x14ac:dyDescent="0.3">
      <c r="A16" s="36">
        <v>45180</v>
      </c>
      <c r="B16" s="5" t="s">
        <v>61</v>
      </c>
      <c r="C16" s="5" t="s">
        <v>121</v>
      </c>
      <c r="D16" s="5" t="s">
        <v>86</v>
      </c>
      <c r="E16" s="22">
        <v>14.9</v>
      </c>
      <c r="F16" s="22">
        <v>14.9</v>
      </c>
      <c r="G16" s="22">
        <v>14.9</v>
      </c>
      <c r="H16" s="22">
        <v>14.9</v>
      </c>
      <c r="I16" s="22">
        <v>14.9</v>
      </c>
    </row>
    <row r="17" spans="1:9" x14ac:dyDescent="0.3">
      <c r="A17" s="36">
        <v>45178</v>
      </c>
      <c r="B17" s="5" t="s">
        <v>62</v>
      </c>
      <c r="C17" s="5" t="s">
        <v>123</v>
      </c>
      <c r="D17" s="5" t="s">
        <v>86</v>
      </c>
      <c r="E17" s="22">
        <v>43.98</v>
      </c>
      <c r="F17" s="22"/>
      <c r="G17" s="5"/>
      <c r="H17" s="5"/>
      <c r="I17" s="5"/>
    </row>
    <row r="18" spans="1:9" x14ac:dyDescent="0.3">
      <c r="A18" s="36">
        <v>45177</v>
      </c>
      <c r="B18" s="5" t="s">
        <v>56</v>
      </c>
      <c r="C18" s="5" t="s">
        <v>121</v>
      </c>
      <c r="D18" s="5" t="s">
        <v>86</v>
      </c>
      <c r="E18" s="22">
        <v>49.9</v>
      </c>
      <c r="F18" s="22">
        <v>49.9</v>
      </c>
      <c r="G18" s="22">
        <v>49.9</v>
      </c>
      <c r="H18" s="22">
        <v>49.9</v>
      </c>
      <c r="I18" s="22">
        <v>49.9</v>
      </c>
    </row>
    <row r="19" spans="1:9" x14ac:dyDescent="0.3">
      <c r="A19" s="36">
        <v>45177</v>
      </c>
      <c r="B19" s="5" t="s">
        <v>63</v>
      </c>
      <c r="C19" s="5" t="s">
        <v>123</v>
      </c>
      <c r="D19" s="5" t="s">
        <v>86</v>
      </c>
      <c r="E19" s="22">
        <v>38.19</v>
      </c>
      <c r="F19" s="22"/>
      <c r="G19" s="5"/>
      <c r="H19" s="5"/>
      <c r="I19" s="5"/>
    </row>
    <row r="20" spans="1:9" x14ac:dyDescent="0.3">
      <c r="A20" s="36">
        <v>45175</v>
      </c>
      <c r="B20" s="5" t="s">
        <v>64</v>
      </c>
      <c r="C20" s="5"/>
      <c r="D20" s="5" t="s">
        <v>91</v>
      </c>
      <c r="E20" s="22">
        <v>76.28</v>
      </c>
      <c r="F20" s="22">
        <v>76.28</v>
      </c>
      <c r="G20" s="5"/>
      <c r="H20" s="5"/>
      <c r="I20" s="5"/>
    </row>
    <row r="21" spans="1:9" x14ac:dyDescent="0.3">
      <c r="A21" s="36">
        <v>45160</v>
      </c>
      <c r="B21" s="5" t="s">
        <v>65</v>
      </c>
      <c r="C21" s="5" t="s">
        <v>123</v>
      </c>
      <c r="D21" s="5" t="s">
        <v>92</v>
      </c>
      <c r="E21" s="22">
        <v>241.5</v>
      </c>
      <c r="F21" s="22"/>
      <c r="G21" s="5"/>
      <c r="H21" s="5"/>
      <c r="I21" s="5"/>
    </row>
    <row r="22" spans="1:9" x14ac:dyDescent="0.3">
      <c r="A22" s="36">
        <v>45160</v>
      </c>
      <c r="B22" s="5" t="s">
        <v>66</v>
      </c>
      <c r="C22" s="5"/>
      <c r="D22" s="5" t="s">
        <v>92</v>
      </c>
      <c r="E22" s="22">
        <v>135.93</v>
      </c>
      <c r="F22" s="22"/>
      <c r="G22" s="5"/>
      <c r="H22" s="5"/>
      <c r="I22" s="5"/>
    </row>
    <row r="23" spans="1:9" x14ac:dyDescent="0.3">
      <c r="A23" s="36">
        <v>45160</v>
      </c>
      <c r="B23" s="5" t="s">
        <v>66</v>
      </c>
      <c r="C23" s="5"/>
      <c r="D23" s="5" t="s">
        <v>92</v>
      </c>
      <c r="E23" s="22">
        <v>449.26</v>
      </c>
      <c r="F23" s="22"/>
      <c r="G23" s="5"/>
      <c r="H23" s="5"/>
      <c r="I23" s="5"/>
    </row>
    <row r="24" spans="1:9" x14ac:dyDescent="0.3">
      <c r="A24" s="36">
        <v>45152</v>
      </c>
      <c r="B24" s="5" t="s">
        <v>67</v>
      </c>
      <c r="C24" s="5" t="s">
        <v>111</v>
      </c>
      <c r="D24" s="5" t="s">
        <v>88</v>
      </c>
      <c r="E24" s="22">
        <v>102</v>
      </c>
      <c r="F24" s="22"/>
      <c r="G24" s="5"/>
      <c r="H24" s="5"/>
      <c r="I24" s="5"/>
    </row>
    <row r="25" spans="1:9" x14ac:dyDescent="0.3">
      <c r="A25" s="36">
        <v>45152</v>
      </c>
      <c r="B25" s="5" t="s">
        <v>32</v>
      </c>
      <c r="C25" s="5" t="s">
        <v>112</v>
      </c>
      <c r="D25" s="5" t="s">
        <v>86</v>
      </c>
      <c r="E25" s="22">
        <v>41.7</v>
      </c>
      <c r="F25" s="22"/>
      <c r="G25" s="5"/>
      <c r="H25" s="5"/>
      <c r="I25" s="5"/>
    </row>
    <row r="26" spans="1:9" x14ac:dyDescent="0.3">
      <c r="A26" s="36">
        <v>45150</v>
      </c>
      <c r="B26" s="5" t="s">
        <v>68</v>
      </c>
      <c r="C26" s="5" t="s">
        <v>113</v>
      </c>
      <c r="D26" s="5" t="s">
        <v>86</v>
      </c>
      <c r="E26" s="22">
        <v>221.28</v>
      </c>
      <c r="F26" s="22">
        <v>221.28</v>
      </c>
      <c r="G26" s="22">
        <v>221.28</v>
      </c>
      <c r="H26" s="22">
        <v>221.28</v>
      </c>
      <c r="I26" s="22">
        <v>221.28</v>
      </c>
    </row>
    <row r="27" spans="1:9" x14ac:dyDescent="0.3">
      <c r="A27" s="36">
        <v>45147</v>
      </c>
      <c r="B27" s="5" t="s">
        <v>69</v>
      </c>
      <c r="C27" s="5"/>
      <c r="D27" s="5" t="s">
        <v>88</v>
      </c>
      <c r="E27" s="22">
        <v>60</v>
      </c>
      <c r="F27" s="22"/>
      <c r="G27" s="5"/>
      <c r="H27" s="5"/>
      <c r="I27" s="5"/>
    </row>
    <row r="28" spans="1:9" x14ac:dyDescent="0.3">
      <c r="A28" s="36">
        <v>45146</v>
      </c>
      <c r="B28" s="5" t="s">
        <v>70</v>
      </c>
      <c r="C28" s="5" t="s">
        <v>115</v>
      </c>
      <c r="D28" s="5" t="s">
        <v>88</v>
      </c>
      <c r="E28" s="22">
        <v>230</v>
      </c>
      <c r="F28" s="22">
        <v>230</v>
      </c>
      <c r="G28" s="5"/>
      <c r="H28" s="5"/>
      <c r="I28" s="5"/>
    </row>
    <row r="29" spans="1:9" x14ac:dyDescent="0.3">
      <c r="A29" s="36">
        <v>45143</v>
      </c>
      <c r="B29" s="5" t="s">
        <v>71</v>
      </c>
      <c r="C29" s="5" t="s">
        <v>114</v>
      </c>
      <c r="D29" s="5" t="s">
        <v>88</v>
      </c>
      <c r="E29" s="22">
        <v>279.54000000000002</v>
      </c>
      <c r="F29" s="22">
        <v>279.54000000000002</v>
      </c>
      <c r="G29" s="22">
        <v>279.54000000000002</v>
      </c>
      <c r="H29" s="5"/>
      <c r="I29" s="5"/>
    </row>
    <row r="30" spans="1:9" x14ac:dyDescent="0.3">
      <c r="A30" s="36">
        <v>45118</v>
      </c>
      <c r="B30" s="5" t="s">
        <v>72</v>
      </c>
      <c r="C30" s="5" t="s">
        <v>116</v>
      </c>
      <c r="D30" s="5" t="s">
        <v>86</v>
      </c>
      <c r="E30" s="22">
        <v>106.66</v>
      </c>
      <c r="F30" s="22"/>
      <c r="G30" s="5"/>
      <c r="H30" s="5"/>
      <c r="I30" s="5"/>
    </row>
    <row r="31" spans="1:9" x14ac:dyDescent="0.3">
      <c r="A31" s="36">
        <v>45117</v>
      </c>
      <c r="B31" s="5" t="s">
        <v>73</v>
      </c>
      <c r="C31" s="5"/>
      <c r="D31" s="5" t="s">
        <v>88</v>
      </c>
      <c r="E31" s="22">
        <v>466.66</v>
      </c>
      <c r="F31" s="22"/>
      <c r="G31" s="5"/>
      <c r="H31" s="5"/>
      <c r="I31" s="5"/>
    </row>
    <row r="32" spans="1:9" x14ac:dyDescent="0.3">
      <c r="A32" s="36">
        <v>45117</v>
      </c>
      <c r="B32" s="5" t="s">
        <v>74</v>
      </c>
      <c r="C32" s="5" t="s">
        <v>117</v>
      </c>
      <c r="D32" s="5" t="s">
        <v>86</v>
      </c>
      <c r="E32" s="22">
        <v>56.65</v>
      </c>
      <c r="F32" s="22"/>
      <c r="G32" s="5"/>
      <c r="H32" s="5"/>
      <c r="I32" s="5"/>
    </row>
    <row r="33" spans="1:9" x14ac:dyDescent="0.3">
      <c r="A33" s="14" t="s">
        <v>75</v>
      </c>
      <c r="B33" s="5" t="s">
        <v>76</v>
      </c>
      <c r="C33" s="5" t="s">
        <v>118</v>
      </c>
      <c r="D33" s="5" t="s">
        <v>86</v>
      </c>
      <c r="E33" s="22">
        <v>107.13</v>
      </c>
      <c r="F33" s="22">
        <v>107.13</v>
      </c>
      <c r="G33" s="22">
        <v>107.13</v>
      </c>
      <c r="H33" s="5"/>
      <c r="I33" s="5"/>
    </row>
    <row r="34" spans="1:9" x14ac:dyDescent="0.3">
      <c r="A34" s="14" t="s">
        <v>77</v>
      </c>
      <c r="B34" s="5" t="s">
        <v>78</v>
      </c>
      <c r="C34" s="5"/>
      <c r="D34" s="5" t="s">
        <v>97</v>
      </c>
      <c r="E34" s="22">
        <v>445.5</v>
      </c>
      <c r="F34" s="22"/>
      <c r="G34" s="5"/>
      <c r="H34" s="5"/>
      <c r="I34" s="5"/>
    </row>
    <row r="35" spans="1:9" x14ac:dyDescent="0.3">
      <c r="A35" s="14" t="s">
        <v>79</v>
      </c>
      <c r="B35" s="5" t="s">
        <v>80</v>
      </c>
      <c r="C35" s="5" t="s">
        <v>119</v>
      </c>
      <c r="D35" s="5" t="s">
        <v>86</v>
      </c>
      <c r="E35" s="22">
        <v>259.8</v>
      </c>
      <c r="F35" s="22"/>
      <c r="G35" s="5"/>
      <c r="H35" s="5"/>
      <c r="I35" s="5"/>
    </row>
    <row r="36" spans="1:9" x14ac:dyDescent="0.3">
      <c r="A36" s="14" t="s">
        <v>81</v>
      </c>
      <c r="B36" s="5" t="s">
        <v>82</v>
      </c>
      <c r="C36" s="5" t="s">
        <v>120</v>
      </c>
      <c r="D36" s="5" t="s">
        <v>86</v>
      </c>
      <c r="E36" s="22">
        <v>544</v>
      </c>
      <c r="F36" s="22">
        <v>544</v>
      </c>
      <c r="G36" s="22">
        <v>544</v>
      </c>
      <c r="H36" s="22">
        <v>544</v>
      </c>
      <c r="I36" s="5"/>
    </row>
    <row r="37" spans="1:9" x14ac:dyDescent="0.3">
      <c r="A37" s="14" t="s">
        <v>83</v>
      </c>
      <c r="B37" s="5" t="s">
        <v>84</v>
      </c>
      <c r="C37" s="5" t="s">
        <v>125</v>
      </c>
      <c r="D37" s="5" t="s">
        <v>86</v>
      </c>
      <c r="E37" s="22">
        <v>149.99</v>
      </c>
      <c r="F37" s="22">
        <v>149.99</v>
      </c>
      <c r="G37" s="22">
        <v>149.99</v>
      </c>
      <c r="H37" s="5"/>
      <c r="I37" s="5"/>
    </row>
    <row r="38" spans="1:9" x14ac:dyDescent="0.3">
      <c r="A38" s="5" t="s">
        <v>85</v>
      </c>
      <c r="B38" s="11" t="s">
        <v>89</v>
      </c>
      <c r="C38" s="11"/>
      <c r="D38" s="5" t="s">
        <v>85</v>
      </c>
      <c r="E38" s="21">
        <f>SUM(E2:E37)-(30.76)</f>
        <v>5246.82</v>
      </c>
      <c r="F38" s="17">
        <f>SUM(F2:F37)</f>
        <v>2318.7200000000003</v>
      </c>
      <c r="G38" s="17">
        <f>SUM(G2:G37)</f>
        <v>2012.4399999999998</v>
      </c>
      <c r="H38" s="17">
        <f>SUM(H2:H37)</f>
        <v>1172.48</v>
      </c>
      <c r="I38" s="8">
        <f>SUM(I7:I37)</f>
        <v>628.4799999999999</v>
      </c>
    </row>
    <row r="41" spans="1:9" ht="15" thickBot="1" x14ac:dyDescent="0.35">
      <c r="E41" s="24"/>
    </row>
    <row r="42" spans="1:9" x14ac:dyDescent="0.3">
      <c r="B42" s="12" t="s">
        <v>87</v>
      </c>
      <c r="C42" s="37"/>
      <c r="D42" s="25" t="s">
        <v>90</v>
      </c>
      <c r="E42" s="25" t="s">
        <v>95</v>
      </c>
      <c r="F42" s="25" t="s">
        <v>96</v>
      </c>
      <c r="G42" s="25" t="s">
        <v>98</v>
      </c>
      <c r="H42" s="25" t="s">
        <v>105</v>
      </c>
    </row>
    <row r="43" spans="1:9" x14ac:dyDescent="0.3">
      <c r="B43" s="13" t="s">
        <v>86</v>
      </c>
      <c r="C43" s="38"/>
      <c r="D43" s="18">
        <f>SUM(E2+E3+E4+E5+E6+E7+E8+E9+E11+E12+E13+E14+E16+E17+E18+E19+E25+E26+E30+E32+E35+E37+E36+E33)</f>
        <v>2496.0100000000002</v>
      </c>
      <c r="E43" s="18">
        <f>SUM(F2+F3+F4+F5+F6+F7+F8+F9+F11+F12+F13+F14+F16+F17+F18+F19+F25+F26+F30+F32+F35+F37+F36+F33)</f>
        <v>1732.9</v>
      </c>
      <c r="F43" s="18">
        <f>SUM(G2+G3+G4+G5+G6+G7+G8+G9+G11+G12+G13+G14+G16+G17+G18+G19+G25+G26+G30+G32+G35+G37+G36+G33)</f>
        <v>1732.9</v>
      </c>
      <c r="G43" s="18">
        <f t="shared" ref="G43:H43" si="0">SUM(H2+H3+H4+H5+H6+H7+H8+H9+H11+H12+H13+H14+H16+H17+H18+H19+H25+H26+H30+H32+H35+H37+H36+H33)</f>
        <v>1172.48</v>
      </c>
      <c r="H43" s="18">
        <f t="shared" si="0"/>
        <v>628.4799999999999</v>
      </c>
    </row>
    <row r="44" spans="1:9" x14ac:dyDescent="0.3">
      <c r="B44" s="19" t="s">
        <v>92</v>
      </c>
      <c r="C44" s="10"/>
      <c r="D44" s="18">
        <f>SUM(E21+E22+E23)</f>
        <v>826.69</v>
      </c>
      <c r="E44" s="18">
        <f>SUM(F21+F22+F23)</f>
        <v>0</v>
      </c>
      <c r="F44" s="18">
        <f>SUM(G21+G22+G23)</f>
        <v>0</v>
      </c>
      <c r="G44" s="18">
        <f t="shared" ref="G44:H44" si="1">SUM(H21+H22+H23)</f>
        <v>0</v>
      </c>
      <c r="H44" s="18">
        <f t="shared" si="1"/>
        <v>0</v>
      </c>
    </row>
    <row r="45" spans="1:9" x14ac:dyDescent="0.3">
      <c r="B45" s="19" t="s">
        <v>97</v>
      </c>
      <c r="C45" s="10"/>
      <c r="D45" s="18">
        <f>SUM(E34)</f>
        <v>445.5</v>
      </c>
      <c r="E45" s="18">
        <f>SUM(F34)</f>
        <v>0</v>
      </c>
      <c r="F45" s="18">
        <f>SUM(G34)</f>
        <v>0</v>
      </c>
      <c r="G45" s="18">
        <f t="shared" ref="G45:H45" si="2">SUM(H34)</f>
        <v>0</v>
      </c>
      <c r="H45" s="18">
        <f t="shared" si="2"/>
        <v>0</v>
      </c>
    </row>
    <row r="46" spans="1:9" x14ac:dyDescent="0.3">
      <c r="B46" s="19" t="s">
        <v>131</v>
      </c>
      <c r="C46" s="10"/>
      <c r="D46" s="18">
        <f>E31</f>
        <v>466.66</v>
      </c>
      <c r="E46" s="18"/>
      <c r="F46" s="18"/>
      <c r="G46" s="18"/>
      <c r="H46" s="18"/>
    </row>
    <row r="47" spans="1:9" x14ac:dyDescent="0.3">
      <c r="B47" s="19" t="s">
        <v>91</v>
      </c>
      <c r="C47" s="10"/>
      <c r="D47" s="18">
        <f>SUM(E10+E20)</f>
        <v>281.84000000000003</v>
      </c>
      <c r="E47" s="18">
        <f>SUM(F10+F20)</f>
        <v>76.28</v>
      </c>
      <c r="F47" s="18">
        <f>SUM(G10+G20)</f>
        <v>0</v>
      </c>
      <c r="G47" s="18">
        <f t="shared" ref="G47:H47" si="3">SUM(H10+H20)</f>
        <v>0</v>
      </c>
      <c r="H47" s="18">
        <f t="shared" si="3"/>
        <v>0</v>
      </c>
    </row>
    <row r="48" spans="1:9" x14ac:dyDescent="0.3">
      <c r="B48" s="19" t="s">
        <v>88</v>
      </c>
      <c r="C48" s="10"/>
      <c r="D48" s="20">
        <f>SUM(E15+E24+E27+E28+E29)</f>
        <v>760.88000000000011</v>
      </c>
      <c r="E48" s="20">
        <f>SUM(F15+F24+F27+F28+F29+F31)</f>
        <v>509.54</v>
      </c>
      <c r="F48" s="20">
        <f>SUM(G15+G24+G27+G28+G29+G31)</f>
        <v>279.54000000000002</v>
      </c>
      <c r="G48" s="20">
        <f t="shared" ref="G48:H48" si="4">SUM(H15+H24+H27+H28+H29+H31)</f>
        <v>0</v>
      </c>
      <c r="H48" s="20">
        <f t="shared" si="4"/>
        <v>0</v>
      </c>
    </row>
    <row r="49" spans="2:8" x14ac:dyDescent="0.3">
      <c r="B49" s="11" t="s">
        <v>89</v>
      </c>
      <c r="C49" s="11"/>
      <c r="D49" s="21">
        <f>SUM(D43:D48)-(30.76)</f>
        <v>5246.8200000000006</v>
      </c>
      <c r="E49" s="21">
        <f>SUM(E43:E48)</f>
        <v>2318.7200000000003</v>
      </c>
      <c r="F49" s="21">
        <f>SUM(F43:F48)</f>
        <v>2012.44</v>
      </c>
      <c r="G49" s="21">
        <f t="shared" ref="G49:H49" si="5">SUM(G43:G48)</f>
        <v>1172.48</v>
      </c>
      <c r="H49" s="21">
        <f t="shared" si="5"/>
        <v>628.4799999999999</v>
      </c>
    </row>
    <row r="50" spans="2:8" x14ac:dyDescent="0.3">
      <c r="D50" s="24"/>
    </row>
    <row r="51" spans="2:8" x14ac:dyDescent="0.3">
      <c r="D51" s="24"/>
    </row>
  </sheetData>
  <phoneticPr fontId="3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412C9-F35B-4034-B61B-339A72873B9E}">
  <dimension ref="A1:H69"/>
  <sheetViews>
    <sheetView topLeftCell="A46" workbookViewId="0">
      <selection activeCell="K54" sqref="K54"/>
    </sheetView>
  </sheetViews>
  <sheetFormatPr defaultRowHeight="14.4" x14ac:dyDescent="0.3"/>
  <cols>
    <col min="1" max="1" width="10.77734375" bestFit="1" customWidth="1"/>
    <col min="2" max="2" width="31.6640625" bestFit="1" customWidth="1"/>
    <col min="3" max="3" width="31.6640625" hidden="1" customWidth="1"/>
    <col min="4" max="4" width="14.77734375" customWidth="1"/>
    <col min="5" max="5" width="12.88671875" bestFit="1" customWidth="1"/>
    <col min="6" max="6" width="16.44140625" customWidth="1"/>
    <col min="7" max="7" width="18.77734375" customWidth="1"/>
    <col min="8" max="8" width="17.77734375" customWidth="1"/>
  </cols>
  <sheetData>
    <row r="1" spans="1:8" x14ac:dyDescent="0.3">
      <c r="A1" s="2" t="s">
        <v>47</v>
      </c>
      <c r="B1" s="3" t="s">
        <v>46</v>
      </c>
      <c r="C1" s="3" t="s">
        <v>106</v>
      </c>
      <c r="D1" s="3" t="s">
        <v>48</v>
      </c>
      <c r="E1" s="5" t="s">
        <v>90</v>
      </c>
      <c r="F1" s="5" t="s">
        <v>95</v>
      </c>
      <c r="G1" s="5" t="s">
        <v>96</v>
      </c>
      <c r="H1" s="5" t="s">
        <v>98</v>
      </c>
    </row>
    <row r="2" spans="1:8" x14ac:dyDescent="0.3">
      <c r="A2" s="6">
        <v>45194</v>
      </c>
      <c r="B2" s="5" t="s">
        <v>2</v>
      </c>
      <c r="C2" s="5" t="s">
        <v>126</v>
      </c>
      <c r="D2" s="5" t="s">
        <v>99</v>
      </c>
      <c r="E2" s="23">
        <v>171.04</v>
      </c>
      <c r="F2" s="22"/>
      <c r="G2" s="5"/>
    </row>
    <row r="3" spans="1:8" x14ac:dyDescent="0.3">
      <c r="A3" s="6">
        <v>45194</v>
      </c>
      <c r="B3" s="27" t="s">
        <v>101</v>
      </c>
      <c r="C3" s="5" t="s">
        <v>126</v>
      </c>
      <c r="D3" s="27" t="s">
        <v>99</v>
      </c>
      <c r="E3" s="23">
        <v>4.25</v>
      </c>
      <c r="F3" s="22"/>
      <c r="G3" s="5"/>
    </row>
    <row r="4" spans="1:8" x14ac:dyDescent="0.3">
      <c r="A4" s="6">
        <v>45193</v>
      </c>
      <c r="B4" s="5" t="s">
        <v>3</v>
      </c>
      <c r="C4" s="5" t="s">
        <v>127</v>
      </c>
      <c r="D4" s="5" t="s">
        <v>86</v>
      </c>
      <c r="E4" s="23">
        <v>119.68</v>
      </c>
      <c r="F4" s="22"/>
      <c r="G4" s="5"/>
    </row>
    <row r="5" spans="1:8" x14ac:dyDescent="0.3">
      <c r="A5" s="6">
        <v>45194</v>
      </c>
      <c r="B5" s="27" t="s">
        <v>100</v>
      </c>
      <c r="C5" s="5" t="s">
        <v>126</v>
      </c>
      <c r="D5" s="27" t="s">
        <v>99</v>
      </c>
      <c r="E5" s="23">
        <v>72.55</v>
      </c>
      <c r="F5" s="22"/>
      <c r="G5" s="5"/>
    </row>
    <row r="6" spans="1:8" x14ac:dyDescent="0.3">
      <c r="A6" s="6">
        <v>45192</v>
      </c>
      <c r="B6" s="5" t="s">
        <v>4</v>
      </c>
      <c r="C6" s="5" t="s">
        <v>127</v>
      </c>
      <c r="D6" s="5" t="s">
        <v>86</v>
      </c>
      <c r="E6" s="23">
        <v>108.24</v>
      </c>
      <c r="F6" s="22"/>
      <c r="G6" s="5"/>
    </row>
    <row r="7" spans="1:8" x14ac:dyDescent="0.3">
      <c r="A7" s="6">
        <v>45191</v>
      </c>
      <c r="B7" s="5" t="s">
        <v>5</v>
      </c>
      <c r="C7" s="5" t="s">
        <v>88</v>
      </c>
      <c r="D7" s="5" t="s">
        <v>88</v>
      </c>
      <c r="E7" s="23">
        <v>48</v>
      </c>
      <c r="F7" s="15">
        <v>48.01</v>
      </c>
      <c r="G7" s="15">
        <v>48.02</v>
      </c>
      <c r="H7" s="15">
        <v>48.03</v>
      </c>
    </row>
    <row r="8" spans="1:8" x14ac:dyDescent="0.3">
      <c r="A8" s="6">
        <v>45189</v>
      </c>
      <c r="B8" s="5" t="s">
        <v>6</v>
      </c>
      <c r="C8" s="5" t="s">
        <v>128</v>
      </c>
      <c r="D8" s="5" t="s">
        <v>86</v>
      </c>
      <c r="E8" s="23">
        <v>111.96</v>
      </c>
      <c r="F8" s="15">
        <v>111.97</v>
      </c>
      <c r="G8" s="5"/>
    </row>
    <row r="9" spans="1:8" x14ac:dyDescent="0.3">
      <c r="A9" s="6">
        <v>45191</v>
      </c>
      <c r="B9" s="27" t="s">
        <v>103</v>
      </c>
      <c r="C9" s="27"/>
      <c r="D9" s="27" t="s">
        <v>86</v>
      </c>
      <c r="E9" s="23">
        <v>9.99</v>
      </c>
      <c r="F9" s="15"/>
      <c r="G9" s="5"/>
    </row>
    <row r="10" spans="1:8" x14ac:dyDescent="0.3">
      <c r="A10" s="6">
        <v>45187</v>
      </c>
      <c r="B10" s="5" t="s">
        <v>7</v>
      </c>
      <c r="C10" s="5" t="s">
        <v>129</v>
      </c>
      <c r="D10" s="5" t="s">
        <v>86</v>
      </c>
      <c r="E10" s="23">
        <v>100</v>
      </c>
      <c r="F10" s="22"/>
      <c r="G10" s="5"/>
    </row>
    <row r="11" spans="1:8" x14ac:dyDescent="0.3">
      <c r="A11" s="6">
        <v>45187</v>
      </c>
      <c r="B11" s="5" t="s">
        <v>7</v>
      </c>
      <c r="C11" s="5" t="s">
        <v>129</v>
      </c>
      <c r="D11" s="27" t="s">
        <v>86</v>
      </c>
      <c r="E11" s="23">
        <v>70</v>
      </c>
      <c r="F11" s="22"/>
      <c r="G11" s="5"/>
    </row>
    <row r="12" spans="1:8" x14ac:dyDescent="0.3">
      <c r="A12" s="6">
        <v>45187</v>
      </c>
      <c r="B12" s="5" t="s">
        <v>7</v>
      </c>
      <c r="C12" s="5" t="s">
        <v>129</v>
      </c>
      <c r="D12" s="27" t="s">
        <v>86</v>
      </c>
      <c r="E12" s="23">
        <v>50</v>
      </c>
      <c r="F12" s="22"/>
      <c r="G12" s="5"/>
    </row>
    <row r="13" spans="1:8" x14ac:dyDescent="0.3">
      <c r="A13" s="6">
        <v>45187</v>
      </c>
      <c r="B13" s="27" t="s">
        <v>102</v>
      </c>
      <c r="C13" s="27" t="s">
        <v>130</v>
      </c>
      <c r="D13" s="27" t="s">
        <v>86</v>
      </c>
      <c r="E13" s="23">
        <v>9.5</v>
      </c>
      <c r="F13" s="22"/>
      <c r="G13" s="5"/>
    </row>
    <row r="14" spans="1:8" x14ac:dyDescent="0.3">
      <c r="A14" s="6">
        <v>45186</v>
      </c>
      <c r="B14" s="5" t="s">
        <v>8</v>
      </c>
      <c r="C14" s="27" t="s">
        <v>130</v>
      </c>
      <c r="D14" s="5" t="s">
        <v>86</v>
      </c>
      <c r="E14" s="23">
        <v>103</v>
      </c>
      <c r="F14" s="22"/>
      <c r="G14" s="5"/>
    </row>
    <row r="15" spans="1:8" x14ac:dyDescent="0.3">
      <c r="A15" s="6">
        <v>45182</v>
      </c>
      <c r="B15" s="5" t="s">
        <v>9</v>
      </c>
      <c r="C15" s="5"/>
      <c r="D15" s="5" t="s">
        <v>91</v>
      </c>
      <c r="E15" s="23">
        <v>100</v>
      </c>
      <c r="F15" s="22"/>
      <c r="G15" s="5"/>
    </row>
    <row r="16" spans="1:8" x14ac:dyDescent="0.3">
      <c r="A16" s="6">
        <v>45180</v>
      </c>
      <c r="B16" s="5" t="s">
        <v>10</v>
      </c>
      <c r="C16" s="5"/>
      <c r="D16" s="5" t="s">
        <v>86</v>
      </c>
      <c r="E16" s="22">
        <v>44.9</v>
      </c>
      <c r="F16" s="22"/>
      <c r="G16" s="5"/>
    </row>
    <row r="17" spans="1:8" x14ac:dyDescent="0.3">
      <c r="A17" s="6">
        <v>45178</v>
      </c>
      <c r="B17" s="5" t="s">
        <v>11</v>
      </c>
      <c r="C17" s="5"/>
      <c r="D17" s="5" t="s">
        <v>86</v>
      </c>
      <c r="E17" s="22">
        <v>21.9</v>
      </c>
      <c r="F17" s="22"/>
      <c r="G17" s="5"/>
    </row>
    <row r="18" spans="1:8" x14ac:dyDescent="0.3">
      <c r="A18" s="6">
        <v>45178</v>
      </c>
      <c r="B18" s="5" t="s">
        <v>8</v>
      </c>
      <c r="C18" s="5"/>
      <c r="D18" s="5" t="s">
        <v>86</v>
      </c>
      <c r="E18" s="22">
        <v>29</v>
      </c>
      <c r="F18" s="22"/>
      <c r="G18" s="5"/>
    </row>
    <row r="19" spans="1:8" x14ac:dyDescent="0.3">
      <c r="A19" s="6">
        <v>45175</v>
      </c>
      <c r="B19" s="5" t="s">
        <v>12</v>
      </c>
      <c r="C19" s="5"/>
      <c r="D19" s="5" t="s">
        <v>99</v>
      </c>
      <c r="E19" s="22">
        <v>19.05</v>
      </c>
      <c r="F19" s="22"/>
      <c r="G19" s="22"/>
      <c r="H19" s="22"/>
    </row>
    <row r="20" spans="1:8" x14ac:dyDescent="0.3">
      <c r="A20" s="6">
        <v>45175</v>
      </c>
      <c r="B20" s="5" t="s">
        <v>13</v>
      </c>
      <c r="C20" s="5"/>
      <c r="D20" s="5" t="s">
        <v>99</v>
      </c>
      <c r="E20" s="22">
        <v>328.58</v>
      </c>
      <c r="F20" s="22"/>
      <c r="G20" s="16"/>
      <c r="H20" s="16"/>
    </row>
    <row r="21" spans="1:8" x14ac:dyDescent="0.3">
      <c r="A21" s="6">
        <v>45175</v>
      </c>
      <c r="B21" s="5" t="s">
        <v>14</v>
      </c>
      <c r="C21" s="5"/>
      <c r="D21" s="5" t="s">
        <v>99</v>
      </c>
      <c r="E21" s="22">
        <v>0.05</v>
      </c>
      <c r="F21" s="22"/>
      <c r="G21" s="16"/>
      <c r="H21" s="16"/>
    </row>
    <row r="22" spans="1:8" x14ac:dyDescent="0.3">
      <c r="A22" s="6">
        <v>45175</v>
      </c>
      <c r="B22" s="5" t="s">
        <v>15</v>
      </c>
      <c r="C22" s="5"/>
      <c r="D22" s="5" t="s">
        <v>99</v>
      </c>
      <c r="E22" s="22">
        <v>0.32</v>
      </c>
      <c r="F22" s="22"/>
      <c r="G22" s="16"/>
      <c r="H22" s="16"/>
    </row>
    <row r="23" spans="1:8" x14ac:dyDescent="0.3">
      <c r="A23" s="6">
        <v>45174</v>
      </c>
      <c r="B23" s="5" t="s">
        <v>16</v>
      </c>
      <c r="C23" s="5"/>
      <c r="D23" s="5" t="s">
        <v>86</v>
      </c>
      <c r="E23" s="22">
        <v>14.99</v>
      </c>
      <c r="F23" s="22"/>
      <c r="G23" s="5"/>
    </row>
    <row r="24" spans="1:8" x14ac:dyDescent="0.3">
      <c r="A24" s="6">
        <v>45174</v>
      </c>
      <c r="B24" s="5" t="s">
        <v>17</v>
      </c>
      <c r="C24" s="5"/>
      <c r="D24" s="5" t="s">
        <v>88</v>
      </c>
      <c r="E24" s="22">
        <v>12</v>
      </c>
      <c r="F24" s="22"/>
      <c r="G24" s="5"/>
    </row>
    <row r="25" spans="1:8" x14ac:dyDescent="0.3">
      <c r="A25" s="6">
        <v>45172</v>
      </c>
      <c r="B25" s="5" t="s">
        <v>18</v>
      </c>
      <c r="C25" s="5"/>
      <c r="D25" s="5" t="s">
        <v>86</v>
      </c>
      <c r="E25" s="22">
        <v>44</v>
      </c>
      <c r="F25" s="22"/>
      <c r="G25" s="5"/>
    </row>
    <row r="26" spans="1:8" x14ac:dyDescent="0.3">
      <c r="A26" s="6">
        <v>45172</v>
      </c>
      <c r="B26" s="5" t="s">
        <v>19</v>
      </c>
      <c r="C26" s="5"/>
      <c r="D26" s="5" t="s">
        <v>86</v>
      </c>
      <c r="E26" s="22">
        <v>42.7</v>
      </c>
      <c r="F26" s="22"/>
      <c r="G26" s="5"/>
    </row>
    <row r="27" spans="1:8" x14ac:dyDescent="0.3">
      <c r="A27" s="6">
        <v>45172</v>
      </c>
      <c r="B27" s="5" t="s">
        <v>20</v>
      </c>
      <c r="C27" s="5"/>
      <c r="D27" s="5" t="s">
        <v>91</v>
      </c>
      <c r="E27" s="22">
        <v>104.23</v>
      </c>
      <c r="F27" s="22"/>
      <c r="G27" s="5"/>
    </row>
    <row r="28" spans="1:8" x14ac:dyDescent="0.3">
      <c r="A28" s="6">
        <v>45171</v>
      </c>
      <c r="B28" s="5" t="s">
        <v>21</v>
      </c>
      <c r="C28" s="5"/>
      <c r="D28" s="5" t="s">
        <v>86</v>
      </c>
      <c r="E28" s="22">
        <v>3.15</v>
      </c>
      <c r="F28" s="22"/>
      <c r="G28" s="5"/>
    </row>
    <row r="29" spans="1:8" x14ac:dyDescent="0.3">
      <c r="A29" s="6">
        <v>45170</v>
      </c>
      <c r="B29" s="5" t="s">
        <v>22</v>
      </c>
      <c r="C29" s="5"/>
      <c r="D29" s="5" t="s">
        <v>86</v>
      </c>
      <c r="E29" s="22">
        <v>9.19</v>
      </c>
      <c r="F29" s="22"/>
      <c r="G29" s="5"/>
    </row>
    <row r="30" spans="1:8" x14ac:dyDescent="0.3">
      <c r="A30" s="6">
        <v>45162</v>
      </c>
      <c r="B30" s="5" t="s">
        <v>23</v>
      </c>
      <c r="C30" s="5"/>
      <c r="D30" s="5" t="s">
        <v>86</v>
      </c>
      <c r="E30" s="22">
        <v>35.299999999999997</v>
      </c>
      <c r="F30" s="22"/>
      <c r="G30" s="5"/>
    </row>
    <row r="31" spans="1:8" x14ac:dyDescent="0.3">
      <c r="A31" s="6">
        <v>45162</v>
      </c>
      <c r="B31" s="5" t="s">
        <v>24</v>
      </c>
      <c r="C31" s="5"/>
      <c r="D31" s="5" t="s">
        <v>86</v>
      </c>
      <c r="E31" s="22">
        <v>18</v>
      </c>
      <c r="F31" s="22"/>
      <c r="G31" s="5"/>
    </row>
    <row r="32" spans="1:8" x14ac:dyDescent="0.3">
      <c r="A32" s="6">
        <v>45161</v>
      </c>
      <c r="B32" s="5" t="s">
        <v>25</v>
      </c>
      <c r="C32" s="5"/>
      <c r="D32" s="5" t="s">
        <v>86</v>
      </c>
      <c r="E32" s="22">
        <v>74.459999999999994</v>
      </c>
      <c r="F32" s="22"/>
      <c r="G32" s="5"/>
    </row>
    <row r="33" spans="1:8" x14ac:dyDescent="0.3">
      <c r="A33" s="6">
        <v>45160</v>
      </c>
      <c r="B33" s="5" t="s">
        <v>26</v>
      </c>
      <c r="C33" s="5"/>
      <c r="D33" s="5" t="s">
        <v>92</v>
      </c>
      <c r="E33" s="22">
        <v>76.41</v>
      </c>
      <c r="F33" s="22"/>
      <c r="G33" s="5"/>
    </row>
    <row r="34" spans="1:8" x14ac:dyDescent="0.3">
      <c r="A34" s="6">
        <v>45159</v>
      </c>
      <c r="B34" s="5" t="s">
        <v>27</v>
      </c>
      <c r="C34" s="5"/>
      <c r="D34" s="5" t="s">
        <v>92</v>
      </c>
      <c r="E34" s="22">
        <v>131.04</v>
      </c>
      <c r="F34" s="22"/>
      <c r="G34" s="5"/>
    </row>
    <row r="35" spans="1:8" x14ac:dyDescent="0.3">
      <c r="A35" s="6">
        <v>45141</v>
      </c>
      <c r="B35" s="5" t="s">
        <v>28</v>
      </c>
      <c r="C35" s="5"/>
      <c r="D35" s="5" t="s">
        <v>86</v>
      </c>
      <c r="E35" s="22">
        <v>51.45</v>
      </c>
      <c r="F35" s="22"/>
      <c r="G35" s="5"/>
    </row>
    <row r="36" spans="1:8" x14ac:dyDescent="0.3">
      <c r="A36" s="6">
        <v>45139</v>
      </c>
      <c r="B36" s="5" t="s">
        <v>29</v>
      </c>
      <c r="C36" s="5"/>
      <c r="D36" s="5" t="s">
        <v>86</v>
      </c>
      <c r="E36" s="22">
        <v>79.95</v>
      </c>
      <c r="F36" s="22"/>
      <c r="G36" s="5"/>
    </row>
    <row r="37" spans="1:8" x14ac:dyDescent="0.3">
      <c r="A37" s="6">
        <v>45139</v>
      </c>
      <c r="B37" s="5" t="s">
        <v>30</v>
      </c>
      <c r="C37" s="5"/>
      <c r="D37" s="5" t="s">
        <v>86</v>
      </c>
      <c r="E37" s="22">
        <v>145</v>
      </c>
      <c r="F37" s="22"/>
      <c r="G37" s="5"/>
    </row>
    <row r="38" spans="1:8" x14ac:dyDescent="0.3">
      <c r="A38" s="6">
        <v>45136</v>
      </c>
      <c r="B38" s="5" t="s">
        <v>31</v>
      </c>
      <c r="C38" s="5"/>
      <c r="D38" s="5" t="s">
        <v>91</v>
      </c>
      <c r="E38" s="22">
        <v>1507.52</v>
      </c>
      <c r="F38" s="22">
        <v>1507.52</v>
      </c>
      <c r="G38" s="5"/>
    </row>
    <row r="39" spans="1:8" x14ac:dyDescent="0.3">
      <c r="A39" s="6">
        <v>45136</v>
      </c>
      <c r="B39" s="5" t="s">
        <v>32</v>
      </c>
      <c r="C39" s="5"/>
      <c r="D39" s="5" t="s">
        <v>86</v>
      </c>
      <c r="E39" s="22">
        <v>51.73</v>
      </c>
      <c r="F39" s="22"/>
      <c r="G39" s="5"/>
    </row>
    <row r="40" spans="1:8" x14ac:dyDescent="0.3">
      <c r="A40" s="6">
        <v>45135</v>
      </c>
      <c r="B40" s="5" t="s">
        <v>33</v>
      </c>
      <c r="C40" s="5"/>
      <c r="D40" s="5" t="s">
        <v>88</v>
      </c>
      <c r="E40" s="22">
        <v>97</v>
      </c>
      <c r="F40" s="22"/>
      <c r="G40" s="5"/>
    </row>
    <row r="41" spans="1:8" x14ac:dyDescent="0.3">
      <c r="A41" s="6">
        <v>45117</v>
      </c>
      <c r="B41" s="5" t="s">
        <v>34</v>
      </c>
      <c r="C41" s="5"/>
      <c r="D41" s="5" t="s">
        <v>86</v>
      </c>
      <c r="E41" s="22">
        <v>104.54</v>
      </c>
      <c r="F41" s="22">
        <v>104.54</v>
      </c>
      <c r="G41" s="16">
        <v>104.54</v>
      </c>
      <c r="H41" s="16">
        <v>104.54</v>
      </c>
    </row>
    <row r="42" spans="1:8" x14ac:dyDescent="0.3">
      <c r="A42" s="6">
        <v>45110</v>
      </c>
      <c r="B42" s="5" t="s">
        <v>35</v>
      </c>
      <c r="C42" s="5"/>
      <c r="D42" s="5" t="s">
        <v>86</v>
      </c>
      <c r="E42" s="22">
        <v>66.66</v>
      </c>
      <c r="F42" s="22"/>
    </row>
    <row r="43" spans="1:8" x14ac:dyDescent="0.3">
      <c r="A43" s="6">
        <v>45105</v>
      </c>
      <c r="B43" s="5" t="s">
        <v>36</v>
      </c>
      <c r="C43" s="5"/>
      <c r="D43" s="5" t="s">
        <v>91</v>
      </c>
      <c r="E43" s="22">
        <v>220.47</v>
      </c>
      <c r="F43" s="22"/>
    </row>
    <row r="44" spans="1:8" x14ac:dyDescent="0.3">
      <c r="A44" s="6">
        <v>45104</v>
      </c>
      <c r="B44" s="5" t="s">
        <v>37</v>
      </c>
      <c r="C44" s="5"/>
      <c r="D44" s="5" t="s">
        <v>86</v>
      </c>
      <c r="E44" s="22">
        <v>143.88</v>
      </c>
      <c r="F44" s="22">
        <v>143.88</v>
      </c>
      <c r="G44" s="16">
        <v>143.88</v>
      </c>
      <c r="H44" s="16">
        <v>143.88</v>
      </c>
    </row>
    <row r="45" spans="1:8" x14ac:dyDescent="0.3">
      <c r="A45" s="6">
        <v>45103</v>
      </c>
      <c r="B45" s="5" t="s">
        <v>38</v>
      </c>
      <c r="C45" s="5"/>
      <c r="D45" s="5" t="s">
        <v>86</v>
      </c>
      <c r="E45" s="22">
        <v>46.63</v>
      </c>
      <c r="F45" s="22"/>
    </row>
    <row r="46" spans="1:8" x14ac:dyDescent="0.3">
      <c r="A46" s="6">
        <v>45084</v>
      </c>
      <c r="B46" s="5" t="s">
        <v>39</v>
      </c>
      <c r="C46" s="5"/>
      <c r="D46" s="5" t="s">
        <v>86</v>
      </c>
      <c r="E46" s="22">
        <v>67.05</v>
      </c>
      <c r="F46" s="22"/>
    </row>
    <row r="47" spans="1:8" x14ac:dyDescent="0.3">
      <c r="A47" s="6">
        <v>45075</v>
      </c>
      <c r="B47" s="5" t="s">
        <v>40</v>
      </c>
      <c r="C47" s="5"/>
      <c r="D47" s="5" t="s">
        <v>86</v>
      </c>
      <c r="E47" s="22">
        <v>197</v>
      </c>
      <c r="F47" s="22">
        <v>197</v>
      </c>
      <c r="G47" s="16">
        <v>197</v>
      </c>
      <c r="H47" s="16">
        <v>197</v>
      </c>
    </row>
    <row r="48" spans="1:8" x14ac:dyDescent="0.3">
      <c r="A48" s="6">
        <v>45072</v>
      </c>
      <c r="B48" s="5" t="s">
        <v>41</v>
      </c>
      <c r="C48" s="5"/>
      <c r="D48" s="5" t="s">
        <v>86</v>
      </c>
      <c r="E48" s="22">
        <v>109.54</v>
      </c>
      <c r="F48" s="22">
        <v>109.54</v>
      </c>
    </row>
    <row r="49" spans="1:8" x14ac:dyDescent="0.3">
      <c r="A49" s="6">
        <v>45061</v>
      </c>
      <c r="B49" s="5" t="s">
        <v>42</v>
      </c>
      <c r="C49" s="5"/>
      <c r="D49" s="5" t="s">
        <v>86</v>
      </c>
      <c r="E49" s="22">
        <v>300</v>
      </c>
      <c r="F49" s="22">
        <v>300</v>
      </c>
      <c r="G49" s="16">
        <v>300</v>
      </c>
      <c r="H49" s="16">
        <v>300</v>
      </c>
    </row>
    <row r="50" spans="1:8" x14ac:dyDescent="0.3">
      <c r="A50" s="6">
        <v>45059</v>
      </c>
      <c r="B50" s="5" t="s">
        <v>43</v>
      </c>
      <c r="C50" s="5"/>
      <c r="D50" s="5" t="s">
        <v>86</v>
      </c>
      <c r="E50" s="22">
        <v>405.92</v>
      </c>
      <c r="F50" s="22"/>
    </row>
    <row r="51" spans="1:8" x14ac:dyDescent="0.3">
      <c r="A51" s="6">
        <v>44996</v>
      </c>
      <c r="B51" s="5" t="s">
        <v>44</v>
      </c>
      <c r="C51" s="5"/>
      <c r="D51" s="5" t="s">
        <v>86</v>
      </c>
      <c r="E51" s="22">
        <v>369.59</v>
      </c>
      <c r="F51" s="22">
        <v>369.59</v>
      </c>
      <c r="G51" s="16">
        <v>369.59</v>
      </c>
      <c r="H51" s="16">
        <v>369.59</v>
      </c>
    </row>
    <row r="52" spans="1:8" x14ac:dyDescent="0.3">
      <c r="A52" s="6">
        <v>44979</v>
      </c>
      <c r="B52" s="5" t="s">
        <v>45</v>
      </c>
      <c r="C52" s="5"/>
      <c r="D52" s="5" t="s">
        <v>93</v>
      </c>
      <c r="E52" s="22">
        <v>209.99</v>
      </c>
      <c r="F52" s="22">
        <v>209.99</v>
      </c>
      <c r="G52" s="16">
        <v>209.99</v>
      </c>
      <c r="H52" s="16">
        <v>209.99</v>
      </c>
    </row>
    <row r="53" spans="1:8" x14ac:dyDescent="0.3">
      <c r="A53" s="6"/>
      <c r="B53" s="5"/>
      <c r="C53" s="5"/>
      <c r="D53" s="5"/>
      <c r="E53" s="16"/>
      <c r="F53" s="22"/>
    </row>
    <row r="54" spans="1:8" ht="15" customHeight="1" x14ac:dyDescent="0.3">
      <c r="A54" s="7"/>
      <c r="B54" s="8" t="s">
        <v>49</v>
      </c>
      <c r="C54" s="8"/>
      <c r="D54" s="9"/>
      <c r="E54" s="17">
        <f>SUM(E2:E53)</f>
        <v>6261.4000000000005</v>
      </c>
      <c r="F54" s="17">
        <f>SUM(F2:F53)</f>
        <v>3102.04</v>
      </c>
      <c r="G54" s="17">
        <f>SUM(G2:G52)</f>
        <v>1373.02</v>
      </c>
      <c r="H54" s="1">
        <f>SUM(H2:H52)</f>
        <v>1373.03</v>
      </c>
    </row>
    <row r="55" spans="1:8" x14ac:dyDescent="0.3">
      <c r="A55" s="7"/>
      <c r="B55" s="8"/>
      <c r="C55" s="8"/>
      <c r="D55" s="9"/>
      <c r="E55" s="26"/>
      <c r="F55" s="8"/>
      <c r="G55" s="10"/>
      <c r="H55" s="10"/>
    </row>
    <row r="56" spans="1:8" ht="15" thickBot="1" x14ac:dyDescent="0.35">
      <c r="E56" s="24"/>
    </row>
    <row r="57" spans="1:8" x14ac:dyDescent="0.3">
      <c r="B57" s="12" t="s">
        <v>87</v>
      </c>
      <c r="C57" s="39"/>
      <c r="D57" s="29" t="s">
        <v>90</v>
      </c>
      <c r="E57" s="29" t="s">
        <v>95</v>
      </c>
      <c r="F57" s="29" t="s">
        <v>96</v>
      </c>
      <c r="G57" s="25" t="s">
        <v>98</v>
      </c>
    </row>
    <row r="58" spans="1:8" x14ac:dyDescent="0.3">
      <c r="B58" s="13" t="s">
        <v>86</v>
      </c>
      <c r="C58" s="40"/>
      <c r="D58" s="28">
        <f>SUM(E4+E9+E11+E12+E13+E6+E8+E10+E14+E16+E17+E23+E25+E26+E28+E29+E30+E31+E32+E35+E36+E37+E39+E41+E42+E44+E45+E46+E47+E48+E49+E50+E51+E18)</f>
        <v>3158.9000000000005</v>
      </c>
      <c r="E58" s="28">
        <f>SUM(F4+F9+F11+F12+F13+F6+F8+F10+F14+F16+F17+F23+F25+F26+F28+F29+F30+F31+F32+F35+F36+F37+F39+F41+F42+F44+F45+F46+F47+F48+F49+F50+F51+F18)</f>
        <v>1336.52</v>
      </c>
      <c r="F58" s="28">
        <f>SUM(G4+G6+G8+G10+G14+G16+G17+G23+G25+G26+G28+G29+G30+G31+G32+G35+G36+G37+G39+G41+G42+G44+G45+G46+G47+G48+G49+G50+G51+G18)</f>
        <v>1115.01</v>
      </c>
      <c r="G58" s="18">
        <f>SUM(H4+H6+H8+H10+H14+H16+H17+H23+H25+H26+H28+H29+H30+H31+H32+H35+H36+H37+H39+H41+H42+H44+H45+H46+H47+H48+H49+H50+H51+H18)</f>
        <v>1115.01</v>
      </c>
    </row>
    <row r="59" spans="1:8" x14ac:dyDescent="0.3">
      <c r="B59" s="13" t="s">
        <v>92</v>
      </c>
      <c r="C59" s="40"/>
      <c r="D59" s="28">
        <f>SUM(E33:E34)</f>
        <v>207.45</v>
      </c>
      <c r="E59" s="28">
        <f>SUM(F33:F34)</f>
        <v>0</v>
      </c>
      <c r="F59" s="28">
        <f>SUM(G33:G34)</f>
        <v>0</v>
      </c>
      <c r="G59" s="18">
        <f>SUM(H33:H34)</f>
        <v>0</v>
      </c>
    </row>
    <row r="60" spans="1:8" x14ac:dyDescent="0.3">
      <c r="B60" s="13" t="s">
        <v>94</v>
      </c>
      <c r="C60" s="40"/>
      <c r="D60" s="28">
        <f>SUM(E52)</f>
        <v>209.99</v>
      </c>
      <c r="E60" s="28">
        <f>SUM(F52)</f>
        <v>209.99</v>
      </c>
      <c r="F60" s="28">
        <f>SUM(G52)</f>
        <v>209.99</v>
      </c>
      <c r="G60" s="18">
        <f>SUM(H52)</f>
        <v>209.99</v>
      </c>
    </row>
    <row r="61" spans="1:8" x14ac:dyDescent="0.3">
      <c r="B61" s="13" t="s">
        <v>91</v>
      </c>
      <c r="C61" s="40"/>
      <c r="D61" s="28">
        <f>SUM(E15+E27+E38+E43)</f>
        <v>1932.22</v>
      </c>
      <c r="E61" s="28">
        <f>SUM(F15+F27+F38+F43)</f>
        <v>1507.52</v>
      </c>
      <c r="F61" s="28">
        <f>SUM(G15+G27+G38+G43)</f>
        <v>0</v>
      </c>
      <c r="G61" s="18">
        <f>SUM(H15+H27+H38+H43)</f>
        <v>0</v>
      </c>
    </row>
    <row r="62" spans="1:8" x14ac:dyDescent="0.3">
      <c r="B62" s="13" t="s">
        <v>88</v>
      </c>
      <c r="C62" s="40"/>
      <c r="D62" s="28">
        <f>SUM(E7+E24+E40)</f>
        <v>157</v>
      </c>
      <c r="E62" s="28">
        <f>SUM(F2+F7+F24+F40)</f>
        <v>48.01</v>
      </c>
      <c r="F62" s="28">
        <f>SUM(G2+G7+G24+G40)</f>
        <v>48.02</v>
      </c>
      <c r="G62" s="18">
        <f>SUM(H2+H7+H24+H40)</f>
        <v>48.03</v>
      </c>
    </row>
    <row r="63" spans="1:8" x14ac:dyDescent="0.3">
      <c r="B63" s="13" t="s">
        <v>99</v>
      </c>
      <c r="C63" s="40"/>
      <c r="D63" s="28">
        <f>SUM(E2+E3+E5+E19+E20+E21+E22)</f>
        <v>595.84</v>
      </c>
      <c r="E63" s="28">
        <f>SUM(D66)</f>
        <v>2384</v>
      </c>
      <c r="F63" s="28"/>
      <c r="G63" s="18"/>
    </row>
    <row r="64" spans="1:8" ht="15" thickBot="1" x14ac:dyDescent="0.35">
      <c r="B64" s="30" t="s">
        <v>89</v>
      </c>
      <c r="C64" s="41"/>
      <c r="D64" s="31">
        <f>SUM(D58:D63)</f>
        <v>6261.4000000000005</v>
      </c>
      <c r="E64" s="31">
        <f>SUM(E58:E63)</f>
        <v>5486.04</v>
      </c>
      <c r="F64" s="31">
        <f>SUM(F58:F62)</f>
        <v>1373.02</v>
      </c>
      <c r="G64" s="32">
        <f>SUM(G58:G63)</f>
        <v>1373.03</v>
      </c>
    </row>
    <row r="65" spans="2:4" ht="15" thickBot="1" x14ac:dyDescent="0.35">
      <c r="D65" s="24"/>
    </row>
    <row r="66" spans="2:4" ht="15" thickBot="1" x14ac:dyDescent="0.35">
      <c r="B66" s="34" t="s">
        <v>104</v>
      </c>
      <c r="C66" s="34"/>
      <c r="D66" s="33">
        <v>2384</v>
      </c>
    </row>
    <row r="67" spans="2:4" x14ac:dyDescent="0.3">
      <c r="D67" s="24"/>
    </row>
    <row r="69" spans="2:4" x14ac:dyDescent="0.3">
      <c r="D69" s="24"/>
    </row>
  </sheetData>
  <phoneticPr fontId="3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9 9 f 6 8 e 5 - 2 4 3 4 - 4 0 a e - 9 b f 9 - 4 5 4 2 4 3 1 9 b b 1 5 "   x m l n s = " h t t p : / / s c h e m a s . m i c r o s o f t . c o m / D a t a M a s h u p " > A A A A A M I E A A B Q S w M E F A A C A A g A 0 Y E 6 V x U N 7 q 6 j A A A A 9 g A A A B I A H A B D b 2 5 m a W c v U G F j a 2 F n Z S 5 4 b W w g o h g A K K A U A A A A A A A A A A A A A A A A A A A A A A A A A A A A h Y 9 N D o I w G E S v Q r r v D 3 V j y E d J d C u J 0 c S 4 b U q F R i i E F s v d X H g k r y B G U X c u 5 8 1 b z N y v N 8 j G p o 4 u u n e m t S m K C U O R t q o t j C 1 T N P g T X q J M w F a q s y x 1 N M n W J a M r U l R 5 3 y W U h h B I W J C 2 L y l n L K b H f L N X l W 4 k + s j m v 4 y N d V 5 a p Z G A w 2 u M 4 C T m j H D O C Q M 6 Q 8 i N / Q p 8 2 v t s f y C s h 9 o P v R a d x 6 s d 0 D k C f X 8 Q D 1 B L A w Q U A A I A C A D R g T p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Y E 6 V 5 C z o F u 9 A Q A A l Q o A A B M A H A B G b 3 J t d W x h c y 9 T Z W N 0 a W 9 u M S 5 t I K I Y A C i g F A A A A A A A A A A A A A A A A A A A A A A A A A A A A O 1 W z 2 + C M B S + m / g / N P U C S U N E t h 2 2 e D A Q F y + L 2 d x J P V R 4 b k 2 g J W 3 d j x j + 9 x W Q D R n L t o O Z J u M C + c r r 9 7 3 v P V 5 R E G o m O L o r 7 + 5 V t 9 P t q E c q I U J T + g D 9 / g A N U Q y 6 2 0 H m G g u u w Q D T a O 3 M 6 C o G Z Y 1 Z D I 6 f 4 1 w r C / u X i 3 s F U i 3 8 6 5 t F I J 5 5 L G i k F v C i J d X C p 1 J T g Y L J C P X P n T R a Y 5 u g + S R J Y 0 h M P M 0 1 D L H r e H h p k 5 I y V + E a y o J 6 O 5 9 E Q 7 w T h p f Z P K C a L n d v 9 v C M p Q K N Y g 2 S R g K b o E K j M 5 O U q 7 W Q i S / i T c J n r 6 n R X e x L t l t c g i 4 m S J s F F F E N G U E V P q h w b V K o 4 V 6 F 8 0 2 y A p l l d r f D e L u Q z 6 Z 6 x 2 q q d 8 K m u s d q q n s Y U x v m f W t q A z / 7 A j / / A r / Y w z P 7 P Z d 8 m V O F b i E R T y y i 6 i O f A o I y X l n N t E l d Y k 3 V u 5 A a S b B J Y x Y a D 1 t 5 A q Y 0 4 6 G 2 2 t R 8 p O D i / Y 5 q 3 b T e W K N Q g g r z e s v W 7 i r Z f Z G s G A d r u y s 3 q U Z n 9 e D V a Y v Y O k m v a h N k D W x 8 o C Z 2 / 5 u 4 r Y l / N l + q C g 2 O u k K n e S B W 3 n p H 7 e 2 B z s W / 6 v 5 f 1 q g 2 B l t / B x t j c H + g k c b n Q x o l / z w b 3 w B Q S w E C L Q A U A A I A C A D R g T p X F Q 3 u r q M A A A D 2 A A A A E g A A A A A A A A A A A A A A A A A A A A A A Q 2 9 u Z m l n L 1 B h Y 2 t h Z 2 U u e G 1 s U E s B A i 0 A F A A C A A g A 0 Y E 6 V w / K 6 a u k A A A A 6 Q A A A B M A A A A A A A A A A A A A A A A A 7 w A A A F t D b 2 5 0 Z W 5 0 X 1 R 5 c G V z X S 5 4 b W x Q S w E C L Q A U A A I A C A D R g T p X k L O g W 7 0 B A A C V C g A A E w A A A A A A A A A A A A A A A A D g A Q A A R m 9 y b X V s Y X M v U 2 V j d G l v b j E u b V B L B Q Y A A A A A A w A D A M I A A A D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/ S A A A A A A A A F 1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Y W d l M D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y N l Q x O D o z N D o 0 M C 4 z O D I 2 N z U x W i I g L z 4 8 R W 5 0 c n k g V H l w Z T 0 i R m l s b E N v b H V t b l R 5 c G V z I i B W Y W x 1 Z T 0 i c 0 N R W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A y L 0 F 1 d G 9 S Z W 1 v d m V k Q 2 9 s d W 1 u c z E u e 0 N v b H V t b j E s M H 0 m c X V v d D s s J n F 1 b 3 Q 7 U 2 V j d G l v b j E v U G F n Z T A w M i 9 B d X R v U m V t b 3 Z l Z E N v b H V t b n M x L n t D b 2 x 1 b W 4 y L D F 9 J n F 1 b 3 Q 7 L C Z x d W 9 0 O 1 N l Y 3 R p b 2 4 x L 1 B h Z 2 U w M D I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Q Y W d l M D A y L 0 F 1 d G 9 S Z W 1 v d m V k Q 2 9 s d W 1 u c z E u e 0 N v b H V t b j E s M H 0 m c X V v d D s s J n F 1 b 3 Q 7 U 2 V j d G l v b j E v U G F n Z T A w M i 9 B d X R v U m V t b 3 Z l Z E N v b H V t b n M x L n t D b 2 x 1 b W 4 y L D F 9 J n F 1 b 3 Q 7 L C Z x d W 9 0 O 1 N l Y 3 R p b 2 4 x L 1 B h Z 2 U w M D I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w M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I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y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I 2 V D E 4 O j M 0 O j Q w L j Q z M j k y M D h a I i A v P j x F b n R y e S B U e X B l P S J G a W x s Q 2 9 s d W 1 u V H l w Z X M i I F Z h b H V l P S J z Q 1 F Z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M v Q X V 0 b 1 J l b W 9 2 Z W R D b 2 x 1 b W 5 z M S 5 7 Q 2 9 s d W 1 u M S w w f S Z x d W 9 0 O y w m c X V v d D t T Z W N 0 a W 9 u M S 9 Q Y W d l M D A z L 0 F 1 d G 9 S Z W 1 v d m V k Q 2 9 s d W 1 u c z E u e 0 N v b H V t b j I s M X 0 m c X V v d D s s J n F 1 b 3 Q 7 U 2 V j d G l v b j E v U G F n Z T A w M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B h Z 2 U w M D M v Q X V 0 b 1 J l b W 9 2 Z W R D b 2 x 1 b W 5 z M S 5 7 Q 2 9 s d W 1 u M S w w f S Z x d W 9 0 O y w m c X V v d D t T Z W N 0 a W 9 u M S 9 Q Y W d l M D A z L 0 F 1 d G 9 S Z W 1 v d m V k Q 2 9 s d W 1 u c z E u e 0 N v b H V t b j I s M X 0 m c X V v d D s s J n F 1 b 3 Q 7 U 2 V j d G l v b j E v U G F n Z T A w M y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A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y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j Z U M T g 6 M z Q 6 N D A u N D k z N j Y w M 1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M S 9 B d X R v U m V t b 3 Z l Z E N v b H V t b n M x L n t D b 2 x 1 b W 4 x L D B 9 J n F 1 b 3 Q 7 L C Z x d W 9 0 O 1 N l Y 3 R p b 2 4 x L 1 B h Z 2 U w M D E v Q X V 0 b 1 J l b W 9 2 Z W R D b 2 x 1 b W 5 z M S 5 7 Q 2 9 s d W 1 u M i w x f S Z x d W 9 0 O y w m c X V v d D t T Z W N 0 a W 9 u M S 9 Q Y W d l M D A x L 0 F 1 d G 9 S Z W 1 v d m V k Q 2 9 s d W 1 u c z E u e 0 N v b H V t b j Y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G F n Z T A w M S 9 B d X R v U m V t b 3 Z l Z E N v b H V t b n M x L n t D b 2 x 1 b W 4 x L D B 9 J n F 1 b 3 Q 7 L C Z x d W 9 0 O 1 N l Y 3 R p b 2 4 x L 1 B h Z 2 U w M D E v Q X V 0 b 1 J l b W 9 2 Z W R D b 2 x 1 b W 5 z M S 5 7 Q 2 9 s d W 1 u M i w x f S Z x d W 9 0 O y w m c X V v d D t T Z W N 0 a W 9 u M S 9 Q Y W d l M D A x L 0 F 1 d G 9 S Z W 1 v d m V k Q 2 9 s d W 1 u c z E u e 0 N v b H V t b j Y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D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x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x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x L 0 R 1 c G x p Y 2 F 0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J l c 2 N l b n R h c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0 F j c m V z Y 2 V u d G F y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y N l Q x O D o 0 N z o x M S 4 w O T Y z N T Q z W i I g L z 4 8 R W 5 0 c n k g V H l w Z T 0 i R m l s b E N v b H V t b l R 5 c G V z I i B W Y W x 1 Z T 0 i c 0 F B W U d C U T 0 9 I i A v P j x F b n R y e S B U e X B l P S J G a W x s Q 2 9 s d W 1 u T m F t Z X M i I F Z h b H V l P S J z W y Z x d W 9 0 O 0 N v b H V t b j E m c X V v d D s s J n F 1 b 3 Q 7 Q 2 9 s d W 1 u M i Z x d W 9 0 O y w m c X V v d D t D b 2 x 1 b W 4 2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J l c 2 N l b n R h c j E v Q X V 0 b 1 J l b W 9 2 Z W R D b 2 x 1 b W 5 z M S 5 7 Q 2 9 s d W 1 u M S w w f S Z x d W 9 0 O y w m c X V v d D t T Z W N 0 a W 9 u M S 9 B Y 3 J l c 2 N l b n R h c j E v Q X V 0 b 1 J l b W 9 2 Z W R D b 2 x 1 b W 5 z M S 5 7 Q 2 9 s d W 1 u M i w x f S Z x d W 9 0 O y w m c X V v d D t T Z W N 0 a W 9 u M S 9 B Y 3 J l c 2 N l b n R h c j E v Q X V 0 b 1 J l b W 9 2 Z W R D b 2 x 1 b W 5 z M S 5 7 Q 2 9 s d W 1 u N i w y f S Z x d W 9 0 O y w m c X V v d D t T Z W N 0 a W 9 u M S 9 B Y 3 J l c 2 N l b n R h c j E v Q X V 0 b 1 J l b W 9 2 Z W R D b 2 x 1 b W 5 z M S 5 7 Q 2 9 s d W 1 u M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B Y 3 J l c 2 N l b n R h c j E v Q X V 0 b 1 J l b W 9 2 Z W R D b 2 x 1 b W 5 z M S 5 7 Q 2 9 s d W 1 u M S w w f S Z x d W 9 0 O y w m c X V v d D t T Z W N 0 a W 9 u M S 9 B Y 3 J l c 2 N l b n R h c j E v Q X V 0 b 1 J l b W 9 2 Z W R D b 2 x 1 b W 5 z M S 5 7 Q 2 9 s d W 1 u M i w x f S Z x d W 9 0 O y w m c X V v d D t T Z W N 0 a W 9 u M S 9 B Y 3 J l c 2 N l b n R h c j E v Q X V 0 b 1 J l b W 9 2 Z W R D b 2 x 1 b W 5 z M S 5 7 Q 2 9 s d W 1 u N i w y f S Z x d W 9 0 O y w m c X V v d D t T Z W N 0 a W 9 u M S 9 B Y 3 J l c 2 N l b n R h c j E v Q X V 0 b 1 J l b W 9 2 Z W R D b 2 x 1 b W 5 z M S 5 7 Q 2 9 s d W 1 u M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N y Z X N j Z W 5 0 Y X I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j Z U M T g 6 N T k 6 N D Q u M j U y M j c 0 O F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E g K D I p L 0 F 1 d G 9 S Z W 1 v d m V k Q 2 9 s d W 1 u c z E u e 0 N v b H V t b j E s M H 0 m c X V v d D s s J n F 1 b 3 Q 7 U 2 V j d G l v b j E v U G F n Z T A w M S A o M i k v Q X V 0 b 1 J l b W 9 2 Z W R D b 2 x 1 b W 5 z M S 5 7 Q 2 9 s d W 1 u M i w x f S Z x d W 9 0 O y w m c X V v d D t T Z W N 0 a W 9 u M S 9 Q Y W d l M D A x I C g y K S 9 B d X R v U m V t b 3 Z l Z E N v b H V t b n M x L n t D b 2 x 1 b W 4 z L D J 9 J n F 1 b 3 Q 7 L C Z x d W 9 0 O 1 N l Y 3 R p b 2 4 x L 1 B h Z 2 U w M D E g K D I p L 0 F 1 d G 9 S Z W 1 v d m V k Q 2 9 s d W 1 u c z E u e 0 N v b H V t b j Q s M 3 0 m c X V v d D s s J n F 1 b 3 Q 7 U 2 V j d G l v b j E v U G F n Z T A w M S A o M i k v Q X V 0 b 1 J l b W 9 2 Z W R D b 2 x 1 b W 5 z M S 5 7 Q 2 9 s d W 1 u N S w 0 f S Z x d W 9 0 O y w m c X V v d D t T Z W N 0 a W 9 u M S 9 Q Y W d l M D A x I C g y K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B h Z 2 U w M D E g K D I p L 0 F 1 d G 9 S Z W 1 v d m V k Q 2 9 s d W 1 u c z E u e 0 N v b H V t b j E s M H 0 m c X V v d D s s J n F 1 b 3 Q 7 U 2 V j d G l v b j E v U G F n Z T A w M S A o M i k v Q X V 0 b 1 J l b W 9 2 Z W R D b 2 x 1 b W 5 z M S 5 7 Q 2 9 s d W 1 u M i w x f S Z x d W 9 0 O y w m c X V v d D t T Z W N 0 a W 9 u M S 9 Q Y W d l M D A x I C g y K S 9 B d X R v U m V t b 3 Z l Z E N v b H V t b n M x L n t D b 2 x 1 b W 4 z L D J 9 J n F 1 b 3 Q 7 L C Z x d W 9 0 O 1 N l Y 3 R p b 2 4 x L 1 B h Z 2 U w M D E g K D I p L 0 F 1 d G 9 S Z W 1 v d m V k Q 2 9 s d W 1 u c z E u e 0 N v b H V t b j Q s M 3 0 m c X V v d D s s J n F 1 b 3 Q 7 U 2 V j d G l v b j E v U G F n Z T A w M S A o M i k v Q X V 0 b 1 J l b W 9 2 Z W R D b 2 x 1 b W 5 z M S 5 7 Q 2 9 s d W 1 u N S w 0 f S Z x d W 9 0 O y w m c X V v d D t T Z W N 0 a W 9 u M S 9 Q Y W d l M D A x I C g y K S 9 B d X R v U m V t b 3 Z l Z E N v b H V t b n M x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A x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S U y M C g y K S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E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M i A o M i k v Q X V 0 b 1 J l b W 9 2 Z W R D b 2 x 1 b W 5 z M S 5 7 Q 2 9 s d W 1 u M S w w f S Z x d W 9 0 O y w m c X V v d D t T Z W N 0 a W 9 u M S 9 Q Y W d l M D A y I C g y K S 9 B d X R v U m V t b 3 Z l Z E N v b H V t b n M x L n t D b 2 x 1 b W 4 y L D F 9 J n F 1 b 3 Q 7 L C Z x d W 9 0 O 1 N l Y 3 R p b 2 4 x L 1 B h Z 2 U w M D I g K D I p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G F n Z T A w M i A o M i k v Q X V 0 b 1 J l b W 9 2 Z W R D b 2 x 1 b W 5 z M S 5 7 Q 2 9 s d W 1 u M S w w f S Z x d W 9 0 O y w m c X V v d D t T Z W N 0 a W 9 u M S 9 Q Y W d l M D A y I C g y K S 9 B d X R v U m V t b 3 Z l Z E N v b H V t b n M x L n t D b 2 x 1 b W 4 y L D F 9 J n F 1 b 3 Q 7 L C Z x d W 9 0 O 1 N l Y 3 R p b 2 4 x L 1 B h Z 2 U w M D I g K D I p L 0 F 1 d G 9 S Z W 1 v d m V k Q 2 9 s d W 1 u c z E u e 0 N v b H V t b j M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E N v b H V t b l R 5 c G V z I i B W Y W x 1 Z T 0 i c 0 N R W U Y i I C 8 + P E V u d H J 5 I F R 5 c G U 9 I k Z p b G x M Y X N 0 V X B k Y X R l Z C I g V m F s d W U 9 I m Q y M D I z L T A 5 L T I 2 V D E 5 O j A w O j A 0 L j g 1 O D c 0 N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S I g L z 4 8 R W 5 0 c n k g V H l w Z T 0 i Q W R k Z W R U b 0 R h d G F N b 2 R l b C I g V m F s d W U 9 I m w w I i A v P j x F b n R y e S B U e X B l P S J R d W V y e U l E I i B W Y W x 1 Z T 0 i c z Q 3 O D N i M T g x L W Q z Y 2 U t N D N k M C 0 4 N D J l L T A z Y 2 J k O T k 2 N D I x N C I g L z 4 8 L 1 N 0 Y W J s Z U V u d H J p Z X M + P C 9 J d G V t P j x J d G V t P j x J d G V t T G 9 j Y X R p b 2 4 + P E l 0 Z W 1 U e X B l P k Z v c m 1 1 b G E 8 L 0 l 0 Z W 1 U e X B l P j x J d G V t U G F 0 a D 5 T Z W N 0 a W 9 u M S 9 Q Y W d l M D A y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i U y M C g y K S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I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y N l Q x O D o 1 O T o 0 N S 4 1 M j U 4 O T g z W i I g L z 4 8 R W 5 0 c n k g V H l w Z T 0 i R m l s b E N v b H V t b l R 5 c G V z I i B W Y W x 1 Z T 0 i c 0 J n W U d C Z 1 l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M y A o M i k v Q X V 0 b 1 J l b W 9 2 Z W R D b 2 x 1 b W 5 z M S 5 7 Q 2 9 s d W 1 u M S w w f S Z x d W 9 0 O y w m c X V v d D t T Z W N 0 a W 9 u M S 9 Q Y W d l M D A z I C g y K S 9 B d X R v U m V t b 3 Z l Z E N v b H V t b n M x L n t D b 2 x 1 b W 4 y L D F 9 J n F 1 b 3 Q 7 L C Z x d W 9 0 O 1 N l Y 3 R p b 2 4 x L 1 B h Z 2 U w M D M g K D I p L 0 F 1 d G 9 S Z W 1 v d m V k Q 2 9 s d W 1 u c z E u e 0 N v b H V t b j M s M n 0 m c X V v d D s s J n F 1 b 3 Q 7 U 2 V j d G l v b j E v U G F n Z T A w M y A o M i k v Q X V 0 b 1 J l b W 9 2 Z W R D b 2 x 1 b W 5 z M S 5 7 Q 2 9 s d W 1 u N C w z f S Z x d W 9 0 O y w m c X V v d D t T Z W N 0 a W 9 u M S 9 Q Y W d l M D A z I C g y K S 9 B d X R v U m V t b 3 Z l Z E N v b H V t b n M x L n t D b 2 x 1 b W 4 1 L D R 9 J n F 1 b 3 Q 7 L C Z x d W 9 0 O 1 N l Y 3 R p b 2 4 x L 1 B h Z 2 U w M D M g K D I p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G F n Z T A w M y A o M i k v Q X V 0 b 1 J l b W 9 2 Z W R D b 2 x 1 b W 5 z M S 5 7 Q 2 9 s d W 1 u M S w w f S Z x d W 9 0 O y w m c X V v d D t T Z W N 0 a W 9 u M S 9 Q Y W d l M D A z I C g y K S 9 B d X R v U m V t b 3 Z l Z E N v b H V t b n M x L n t D b 2 x 1 b W 4 y L D F 9 J n F 1 b 3 Q 7 L C Z x d W 9 0 O 1 N l Y 3 R p b 2 4 x L 1 B h Z 2 U w M D M g K D I p L 0 F 1 d G 9 S Z W 1 v d m V k Q 2 9 s d W 1 u c z E u e 0 N v b H V t b j M s M n 0 m c X V v d D s s J n F 1 b 3 Q 7 U 2 V j d G l v b j E v U G F n Z T A w M y A o M i k v Q X V 0 b 1 J l b W 9 2 Z W R D b 2 x 1 b W 5 z M S 5 7 Q 2 9 s d W 1 u N C w z f S Z x d W 9 0 O y w m c X V v d D t T Z W N 0 a W 9 u M S 9 Q Y W d l M D A z I C g y K S 9 B d X R v U m V t b 3 Z l Z E N v b H V t b n M x L n t D b 2 x 1 b W 4 1 L D R 9 J n F 1 b 3 Q 7 L C Z x d W 9 0 O 1 N l Y 3 R p b 2 4 x L 1 B h Z 2 U w M D M g K D I p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D M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z J T I w K D I p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y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J l c 2 N l b n R h c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0 F j c m V z Y 2 V u d G F y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y N l Q x O T o w M z o x M i 4 0 N j E 0 M j Q x W i I g L z 4 8 R W 5 0 c n k g V H l w Z T 0 i R m l s b E N v b H V t b l R 5 c G V z I i B W Y W x 1 Z T 0 i c 0 F B W U F C Z 1 l B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y Z X N j Z W 5 0 Y X I y L 0 F 1 d G 9 S Z W 1 v d m V k Q 2 9 s d W 1 u c z E u e 0 N v b H V t b j E s M H 0 m c X V v d D s s J n F 1 b 3 Q 7 U 2 V j d G l v b j E v Q W N y Z X N j Z W 5 0 Y X I y L 0 F 1 d G 9 S Z W 1 v d m V k Q 2 9 s d W 1 u c z E u e 0 N v b H V t b j I s M X 0 m c X V v d D s s J n F 1 b 3 Q 7 U 2 V j d G l v b j E v Q W N y Z X N j Z W 5 0 Y X I y L 0 F 1 d G 9 S Z W 1 v d m V k Q 2 9 s d W 1 u c z E u e 0 N v b H V t b j M s M n 0 m c X V v d D s s J n F 1 b 3 Q 7 U 2 V j d G l v b j E v Q W N y Z X N j Z W 5 0 Y X I y L 0 F 1 d G 9 S Z W 1 v d m V k Q 2 9 s d W 1 u c z E u e 0 N v b H V t b j Q s M 3 0 m c X V v d D s s J n F 1 b 3 Q 7 U 2 V j d G l v b j E v Q W N y Z X N j Z W 5 0 Y X I y L 0 F 1 d G 9 S Z W 1 v d m V k Q 2 9 s d W 1 u c z E u e 0 N v b H V t b j U s N H 0 m c X V v d D s s J n F 1 b 3 Q 7 U 2 V j d G l v b j E v Q W N y Z X N j Z W 5 0 Y X I y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W N y Z X N j Z W 5 0 Y X I y L 0 F 1 d G 9 S Z W 1 v d m V k Q 2 9 s d W 1 u c z E u e 0 N v b H V t b j E s M H 0 m c X V v d D s s J n F 1 b 3 Q 7 U 2 V j d G l v b j E v Q W N y Z X N j Z W 5 0 Y X I y L 0 F 1 d G 9 S Z W 1 v d m V k Q 2 9 s d W 1 u c z E u e 0 N v b H V t b j I s M X 0 m c X V v d D s s J n F 1 b 3 Q 7 U 2 V j d G l v b j E v Q W N y Z X N j Z W 5 0 Y X I y L 0 F 1 d G 9 S Z W 1 v d m V k Q 2 9 s d W 1 u c z E u e 0 N v b H V t b j M s M n 0 m c X V v d D s s J n F 1 b 3 Q 7 U 2 V j d G l v b j E v Q W N y Z X N j Z W 5 0 Y X I y L 0 F 1 d G 9 S Z W 1 v d m V k Q 2 9 s d W 1 u c z E u e 0 N v b H V t b j Q s M 3 0 m c X V v d D s s J n F 1 b 3 Q 7 U 2 V j d G l v b j E v Q W N y Z X N j Z W 5 0 Y X I y L 0 F 1 d G 9 S Z W 1 v d m V k Q 2 9 s d W 1 u c z E u e 0 N v b H V t b j U s N H 0 m c X V v d D s s J n F 1 b 3 Q 7 U 2 V j d G l v b j E v Q W N y Z X N j Z W 5 0 Y X I y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j c m V z Y 2 V u d G F y M i 9 G b 2 5 0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V Y Q Y j 1 x e A S Z f 7 k 2 d D w j s 4 A A A A A A I A A A A A A B B m A A A A A Q A A I A A A A K C Z S A Z m B t J V O j F Y z S T l O g q 5 n Z V y I S W u e M w h f 2 s 4 E W p o A A A A A A 6 A A A A A A g A A I A A A A L 9 5 0 b n 0 1 7 4 V T E k Q 0 N F S G T p D t x j I i 7 Q 6 5 S 4 c r E J v / Q d E U A A A A O c 8 s m V i q c y L N 6 9 L r Y g a V p A r Y 5 A Q z / d b a w n T c O E S S I f / V H 0 u K 2 7 e A e w L D 1 + M x W 4 R g 4 M j z B Z V Q b e Q O 0 D m K Q c W e 5 r c K / Z B R 9 N E i 1 M r v G b y + Y + m Q A A A A C Z m / H Y i 4 6 F Q t H n Q Y A 4 R W W 2 g h j Y N o 4 b k 9 t 5 U R M 6 h V m M Z q y 0 M 5 J S 4 K w C a 1 O 9 U 9 Y P h 4 r E 0 Z Y E 5 S X K V 6 x + M 4 / z m R 8 E = < / D a t a M a s h u p > 
</file>

<file path=customXml/itemProps1.xml><?xml version="1.0" encoding="utf-8"?>
<ds:datastoreItem xmlns:ds="http://schemas.openxmlformats.org/officeDocument/2006/customXml" ds:itemID="{3175ED5E-F7D2-47D8-88A7-7224432E9DC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15-09</vt:lpstr>
      <vt:lpstr>05-09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AMILTON NASCIMENTO</dc:creator>
  <cp:lastModifiedBy>AMILTON NASCIMENTO</cp:lastModifiedBy>
  <dcterms:created xsi:type="dcterms:W3CDTF">2023-09-26T18:27:03Z</dcterms:created>
  <dcterms:modified xsi:type="dcterms:W3CDTF">2023-09-27T21:04:27Z</dcterms:modified>
</cp:coreProperties>
</file>