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5-09"/>
    <sheet r:id="rId2" sheetId="2" name="05-09"/>
  </sheets>
  <definedNames>
    <definedName name="DadosExternos_7" localSheetId="1">'05-09'!$A$1:$E$54</definedName>
    <definedName name="DadosExternos_9" localSheetId="0">'15-09'!$A$1:$E$38</definedName>
  </definedNames>
  <calcPr fullCalcOnLoad="1"/>
</workbook>
</file>

<file path=xl/sharedStrings.xml><?xml version="1.0" encoding="utf-8"?>
<sst xmlns="http://schemas.openxmlformats.org/spreadsheetml/2006/main" count="265" uniqueCount="133">
  <si>
    <t>DATA</t>
  </si>
  <si>
    <t xml:space="preserve">LOJAS  </t>
  </si>
  <si>
    <t>DESCRIÇÃO</t>
  </si>
  <si>
    <t>OBRA</t>
  </si>
  <si>
    <t>OUTUBRO</t>
  </si>
  <si>
    <t>NOVEMBRO</t>
  </si>
  <si>
    <t>DEZEMBRO</t>
  </si>
  <si>
    <t>JANEIRO</t>
  </si>
  <si>
    <t>MULTA CONTRATUAL</t>
  </si>
  <si>
    <t xml:space="preserve">ENCARGOS </t>
  </si>
  <si>
    <t>ENCARGOS</t>
  </si>
  <si>
    <t xml:space="preserve">ENCARGOS DE MORA </t>
  </si>
  <si>
    <t>RANCHO DA PICANHA</t>
  </si>
  <si>
    <t>KATIA E MAINE</t>
  </si>
  <si>
    <t>AMILTON</t>
  </si>
  <si>
    <t>ENCARGOS DE ATRASO</t>
  </si>
  <si>
    <t>MJG RESTAURANTE LTDA</t>
  </si>
  <si>
    <t>ANUIDADE DIFERENCIADA
4/12</t>
  </si>
  <si>
    <t>CGN</t>
  </si>
  <si>
    <t>LOJAS AMERICANAS 140 1/2</t>
  </si>
  <si>
    <t xml:space="preserve">TOALHAS </t>
  </si>
  <si>
    <t>SEGURO SUPER</t>
  </si>
  <si>
    <t>PG TON JRD</t>
  </si>
  <si>
    <t>CONSULTA CLEIDE</t>
  </si>
  <si>
    <t xml:space="preserve">CANTINA LINS </t>
  </si>
  <si>
    <t>ALIMENTAÇÃO</t>
  </si>
  <si>
    <t>ATACADAO DAS POLPAS</t>
  </si>
  <si>
    <t>POSTO JAGUAR PITUBAO</t>
  </si>
  <si>
    <t>PM SAUDE</t>
  </si>
  <si>
    <t>LIVELO</t>
  </si>
  <si>
    <t>EBN SPOTIFY</t>
  </si>
  <si>
    <t>PARC.FACIL 1/24</t>
  </si>
  <si>
    <t>ENCARGOS SOBRE
PARCELADO 1/24</t>
  </si>
  <si>
    <t>IOF DIARIO SOBRE
PARCELAD 1/24</t>
  </si>
  <si>
    <t>IOF ADICIONAL SOBRE
PARCE 1/24</t>
  </si>
  <si>
    <t>MP MELIMAIS</t>
  </si>
  <si>
    <t>Microsoft Microsoft Armaz</t>
  </si>
  <si>
    <t>CINEMARK SALVADOR</t>
  </si>
  <si>
    <t>TORA COMERCIO DE ALIMEN</t>
  </si>
  <si>
    <t>POSTO JAGUAR ITAJAI</t>
  </si>
  <si>
    <t>Uber UBER TRIP HELP UBER</t>
  </si>
  <si>
    <t>IOF DIARIO ROTATIV/ATRASO</t>
  </si>
  <si>
    <t>LEMOSPASSOS RESTAURANT</t>
  </si>
  <si>
    <t>IVO LEAO DOS SANTOS NE</t>
  </si>
  <si>
    <t>ATACADAO 301 AS</t>
  </si>
  <si>
    <t>TotalMateriaisDe 2/2</t>
  </si>
  <si>
    <t>ITAPUA</t>
  </si>
  <si>
    <t>FERREIRA COSTA 2/2</t>
  </si>
  <si>
    <t>MP PET 2/2</t>
  </si>
  <si>
    <t>Chang 2/2</t>
  </si>
  <si>
    <t>Waterpure 2/2</t>
  </si>
  <si>
    <t>ELETROFERRAGENS COM MA
2/3</t>
  </si>
  <si>
    <t>TOK ESSENCIAS E ERVAS 2/2</t>
  </si>
  <si>
    <t>CRA CLOVIS REGOQUE E A
2/2</t>
  </si>
  <si>
    <t>NEXCOM 3/7</t>
  </si>
  <si>
    <t>LEAO DE OURO LOJA 02 3/3</t>
  </si>
  <si>
    <t>BARTOFIL FSA 3/3</t>
  </si>
  <si>
    <t>TONPERISVALDO R 3/6</t>
  </si>
  <si>
    <t>RIACHUELO 111 BA SALVA 3/3</t>
  </si>
  <si>
    <t>MERCADOLIVRE CCMARTINS
4/4</t>
  </si>
  <si>
    <t>CFC REIS 4/10</t>
  </si>
  <si>
    <t>ARMAZEM PARAIBA 4/7</t>
  </si>
  <si>
    <t>FACELL COMERCIO DE CE
5/10</t>
  </si>
  <si>
    <t>CASASBAHIA C 379119630 5/5</t>
  </si>
  <si>
    <t>LIVELO 7/10</t>
  </si>
  <si>
    <t>G BARBOSA 35 7/10</t>
  </si>
  <si>
    <t>yve</t>
  </si>
  <si>
    <t xml:space="preserve">TOTAL </t>
  </si>
  <si>
    <t>Total</t>
  </si>
  <si>
    <t>RESUMO</t>
  </si>
  <si>
    <t>YVE</t>
  </si>
  <si>
    <t>TOTAL</t>
  </si>
  <si>
    <t>ENCARGOS TOTAL NOVEMBRO</t>
  </si>
  <si>
    <t>Data</t>
  </si>
  <si>
    <t>LOJA</t>
  </si>
  <si>
    <t>FEVEREIRO</t>
  </si>
  <si>
    <t>DL *GOOGLE WM MAX</t>
  </si>
  <si>
    <t>Streamer</t>
  </si>
  <si>
    <t>LEAO DE OURO LOJA 02 1/3</t>
  </si>
  <si>
    <t>BOTA AMILTON</t>
  </si>
  <si>
    <t>LE BISCUIT 1/3</t>
  </si>
  <si>
    <t>MESA DE FERRO</t>
  </si>
  <si>
    <t>DISK BATERIAS 1/3</t>
  </si>
  <si>
    <t>DUSTER CARRO</t>
  </si>
  <si>
    <t>GARE COMERCIO DE
ALIMEN</t>
  </si>
  <si>
    <t>alimentação</t>
  </si>
  <si>
    <t>PAGUE MENOS 465 1/3</t>
  </si>
  <si>
    <t>MEDIDOR DE PRESSÃO E REMEDIO DE PRESSÃO</t>
  </si>
  <si>
    <t>APPLE.COM/BILL</t>
  </si>
  <si>
    <t>ADOB - PDF</t>
  </si>
  <si>
    <t>Uber *UBER *TRIP</t>
  </si>
  <si>
    <t>POSTO JAGUAR BR 324</t>
  </si>
  <si>
    <t>ATACADAO S.A.</t>
  </si>
  <si>
    <t>SENAC - CASA DO COMERC</t>
  </si>
  <si>
    <t>CURSO DAVI</t>
  </si>
  <si>
    <t>AmazonPrimeBR</t>
  </si>
  <si>
    <t>HIPERIDEAL</t>
  </si>
  <si>
    <t>DELI FRUTA PITUBA</t>
  </si>
  <si>
    <t>BARTOFIL FSA 1/2</t>
  </si>
  <si>
    <t>LAJE FORTE 2/2</t>
  </si>
  <si>
    <t>PAG*TotalMateriaisDe 2/2</t>
  </si>
  <si>
    <t>PAG*TrokaTrokaOleo 2/2</t>
  </si>
  <si>
    <t>OROCH CARRO</t>
  </si>
  <si>
    <t>PRODUTOS AMILTON</t>
  </si>
  <si>
    <t>ESTACIO 2/6</t>
  </si>
  <si>
    <t xml:space="preserve">CAIO VITOR </t>
  </si>
  <si>
    <t>ROBERTO SERGIO SO 2/2</t>
  </si>
  <si>
    <t>VIDROCA 2/3</t>
  </si>
  <si>
    <t>MANUTENÇÃO OROCH</t>
  </si>
  <si>
    <t>PG *TON SL 2/4</t>
  </si>
  <si>
    <t>DANILO - CGN</t>
  </si>
  <si>
    <t>MATHEUS SUPLEMENTOS
3/3</t>
  </si>
  <si>
    <t>AMILTON - WEY</t>
  </si>
  <si>
    <t>pgz*MARMOREED 3/3</t>
  </si>
  <si>
    <t>DECATHLON SALVADOR 3/3</t>
  </si>
  <si>
    <t>ESPORTES AMILTON</t>
  </si>
  <si>
    <t>12/06</t>
  </si>
  <si>
    <t>MONICA SANCHES 4/6</t>
  </si>
  <si>
    <t>KATIA</t>
  </si>
  <si>
    <t>09/06</t>
  </si>
  <si>
    <t>ALPER ALUMINIO 4/4</t>
  </si>
  <si>
    <t>AUCI</t>
  </si>
  <si>
    <t>13/05</t>
  </si>
  <si>
    <t>CASAS BAHIA 5/5</t>
  </si>
  <si>
    <t>CELULAR CAIO</t>
  </si>
  <si>
    <t>20/03</t>
  </si>
  <si>
    <t>AGENTE TUR 7/10</t>
  </si>
  <si>
    <t>VIAGEM FORTALEZA</t>
  </si>
  <si>
    <t>22/02</t>
  </si>
  <si>
    <t>G BARBOSA 35 8/10</t>
  </si>
  <si>
    <t>MICRONDAS-TV</t>
  </si>
  <si>
    <t>.</t>
  </si>
  <si>
    <t>INST CGN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</si>
</sst>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7" applyNumberFormat="1" borderId="2" applyBorder="1" fontId="1" applyFont="1" fillId="0" applyAlignment="1">
      <alignment horizontal="left"/>
    </xf>
    <xf xfId="0" numFmtId="7" applyNumberFormat="1" borderId="3" applyBorder="1" fontId="1" applyFont="1" fillId="0" applyAlignment="1">
      <alignment horizontal="left"/>
    </xf>
    <xf xfId="0" numFmtId="14" applyNumberFormat="1" borderId="4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7" applyNumberFormat="1" borderId="3" applyBorder="1" fontId="1" applyFont="1" fillId="0" applyAlignment="1">
      <alignment horizontal="right"/>
    </xf>
    <xf xfId="0" numFmtId="7" applyNumberFormat="1" borderId="0" fontId="0" fillId="0" applyAlignment="1">
      <alignment horizontal="general"/>
    </xf>
    <xf xfId="0" numFmtId="7" applyNumberFormat="1" borderId="3" applyBorder="1" fontId="1" applyFont="1" fillId="0" applyAlignment="1">
      <alignment horizontal="right" wrapText="1"/>
    </xf>
    <xf xfId="0" numFmtId="4" applyNumberFormat="1" borderId="3" applyBorder="1" fontId="1" applyFont="1" fillId="0" applyAlignment="1">
      <alignment horizontal="right"/>
    </xf>
    <xf xfId="0" numFmtId="14" applyNumberFormat="1" borderId="5" applyBorder="1" fontId="1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7" applyNumberFormat="1" borderId="6" applyBorder="1" fontId="1" applyFont="1" fillId="0" applyAlignment="1">
      <alignment horizontal="left"/>
    </xf>
    <xf xfId="0" numFmtId="7" applyNumberFormat="1" borderId="3" applyBorder="1" fontId="2" applyFont="1" fillId="0" applyAlignment="1">
      <alignment horizontal="right"/>
    </xf>
    <xf xfId="0" numFmtId="7" applyNumberFormat="1" borderId="7" applyBorder="1" fontId="2" applyFont="1" fillId="0" applyAlignment="1">
      <alignment horizontal="right"/>
    </xf>
    <xf xfId="0" numFmtId="7" applyNumberFormat="1" borderId="6" applyBorder="1" fontId="2" applyFont="1" fillId="0" applyAlignment="1">
      <alignment horizontal="right"/>
    </xf>
    <xf xfId="0" numFmtId="7" applyNumberFormat="1" borderId="6" applyBorder="1" fontId="2" applyFont="1" fillId="0" applyAlignment="1">
      <alignment horizontal="left"/>
    </xf>
    <xf xfId="0" numFmtId="7" applyNumberFormat="1" borderId="8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7" applyBorder="1" fontId="1" applyFont="1" fillId="0" applyAlignment="1">
      <alignment horizontal="righ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7" applyNumberFormat="1" borderId="11" applyBorder="1" fontId="2" applyFont="1" fillId="0" applyAlignment="1">
      <alignment horizontal="left"/>
    </xf>
    <xf xfId="0" numFmtId="7" applyNumberFormat="1" borderId="12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7" applyNumberFormat="1" borderId="14" applyBorder="1" fontId="1" applyFont="1" fillId="0" applyAlignment="1">
      <alignment horizontal="righ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7" applyNumberFormat="1" borderId="17" applyBorder="1" fontId="2" applyFont="1" fillId="0" applyAlignment="1">
      <alignment horizontal="right"/>
    </xf>
    <xf xfId="0" numFmtId="7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7" applyNumberFormat="1" borderId="20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2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4" applyNumberFormat="1" borderId="3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left"/>
    </xf>
    <xf xfId="0" numFmtId="14" applyNumberFormat="1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22" applyBorder="1" fontId="2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7" applyNumberFormat="1" borderId="25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55" displayName="Acrescentar1" name="Acrescentar1" id="1" totalsRowCount="1">
  <autoFilter ref="A1:H54"/>
  <tableColumns count="8">
    <tableColumn name="DATA" id="1" totalsRowLabel="Total"/>
    <tableColumn name="LOJAS  " id="2"/>
    <tableColumn name="DESCRIÇÃO" id="3"/>
    <tableColumn name="OBRA" id="4"/>
    <tableColumn name="OUTUBRO" id="5"/>
    <tableColumn name="NOVEMBRO" id="6"/>
    <tableColumn name="DEZEMBRO" id="7"/>
    <tableColumn name="JANEIRO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8" displayName="Acrescentar2" name="Acrescentar2" id="2" totalsRowShown="0">
  <autoFilter ref="A1:I38"/>
  <tableColumns count="9">
    <tableColumn name="Data" id="1"/>
    <tableColumn name="LOJA" id="2"/>
    <tableColumn name="DESCRIÇÃO" id="3"/>
    <tableColumn name="OBRA" id="4"/>
    <tableColumn name="OUTUBRO" id="5"/>
    <tableColumn name="NOVEMBRO" id="6"/>
    <tableColumn name="DEZEMBRO" id="7"/>
    <tableColumn name="JANEIRO" id="8"/>
    <tableColumn name="FEVEREIRO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"/>
  <sheetViews>
    <sheetView workbookViewId="0" tabSelected="1"/>
  </sheetViews>
  <sheetFormatPr defaultRowHeight="15" x14ac:dyDescent="0.25"/>
  <cols>
    <col min="1" max="1" style="35" width="12.005" customWidth="1" bestFit="1"/>
    <col min="2" max="2" style="36" width="30.14785714285714" customWidth="1" bestFit="1"/>
    <col min="3" max="3" style="36" width="13.576428571428572" customWidth="1" bestFit="1" hidden="1"/>
    <col min="4" max="4" style="37" width="11.862142857142858" customWidth="1" bestFit="1"/>
    <col min="5" max="5" style="37" width="18.862142857142857" customWidth="1" bestFit="1"/>
    <col min="6" max="6" style="37" width="17.719285714285714" customWidth="1" bestFit="1"/>
    <col min="7" max="7" style="37" width="17.576428571428572" customWidth="1" bestFit="1"/>
    <col min="8" max="8" style="37" width="24.14785714285714" customWidth="1" bestFit="1"/>
    <col min="9" max="9" style="51" width="17.862142857142857" customWidth="1" bestFit="1"/>
  </cols>
  <sheetData>
    <row x14ac:dyDescent="0.25" r="1" customHeight="1" ht="18.75">
      <c r="A1" s="1" t="s">
        <v>73</v>
      </c>
      <c r="B1" s="2" t="s">
        <v>74</v>
      </c>
      <c r="C1" s="2" t="s">
        <v>2</v>
      </c>
      <c r="D1" s="3" t="s">
        <v>3</v>
      </c>
      <c r="E1" s="38" t="s">
        <v>4</v>
      </c>
      <c r="F1" s="38" t="s">
        <v>5</v>
      </c>
      <c r="G1" s="38" t="s">
        <v>6</v>
      </c>
      <c r="H1" s="3" t="s">
        <v>7</v>
      </c>
      <c r="I1" s="39" t="s">
        <v>75</v>
      </c>
    </row>
    <row x14ac:dyDescent="0.25" r="2" customHeight="1" ht="18.75">
      <c r="A2" s="40">
        <v>45190</v>
      </c>
      <c r="B2" s="6" t="s">
        <v>76</v>
      </c>
      <c r="C2" s="6" t="s">
        <v>77</v>
      </c>
      <c r="D2" s="4" t="s">
        <v>14</v>
      </c>
      <c r="E2" s="7">
        <v>34.9</v>
      </c>
      <c r="F2" s="4"/>
      <c r="G2" s="4"/>
      <c r="H2" s="4"/>
      <c r="I2" s="39"/>
    </row>
    <row x14ac:dyDescent="0.25" r="3" customHeight="1" ht="18.75">
      <c r="A3" s="40">
        <v>45189</v>
      </c>
      <c r="B3" s="6" t="s">
        <v>78</v>
      </c>
      <c r="C3" s="6" t="s">
        <v>79</v>
      </c>
      <c r="D3" s="4" t="s">
        <v>14</v>
      </c>
      <c r="E3" s="7">
        <v>66.67</v>
      </c>
      <c r="F3" s="7">
        <v>66.68</v>
      </c>
      <c r="G3" s="7">
        <v>66.68</v>
      </c>
      <c r="H3" s="4"/>
      <c r="I3" s="41"/>
    </row>
    <row x14ac:dyDescent="0.25" r="4" customHeight="1" ht="18.75">
      <c r="A4" s="40">
        <v>45189</v>
      </c>
      <c r="B4" s="6" t="s">
        <v>80</v>
      </c>
      <c r="C4" s="6" t="s">
        <v>81</v>
      </c>
      <c r="D4" s="4" t="s">
        <v>14</v>
      </c>
      <c r="E4" s="7">
        <v>41.66</v>
      </c>
      <c r="F4" s="7">
        <v>41.67</v>
      </c>
      <c r="G4" s="7">
        <v>41.67</v>
      </c>
      <c r="H4" s="4"/>
      <c r="I4" s="41"/>
    </row>
    <row x14ac:dyDescent="0.25" r="5" customHeight="1" ht="18.75">
      <c r="A5" s="40">
        <v>45188</v>
      </c>
      <c r="B5" s="6" t="s">
        <v>82</v>
      </c>
      <c r="C5" s="6" t="s">
        <v>83</v>
      </c>
      <c r="D5" s="4" t="s">
        <v>14</v>
      </c>
      <c r="E5" s="7">
        <v>130</v>
      </c>
      <c r="F5" s="7">
        <v>130.01</v>
      </c>
      <c r="G5" s="7">
        <v>130.01</v>
      </c>
      <c r="H5" s="4"/>
      <c r="I5" s="41"/>
    </row>
    <row x14ac:dyDescent="0.25" r="6" customHeight="1" ht="31.5">
      <c r="A6" s="40">
        <v>45188</v>
      </c>
      <c r="B6" s="6" t="s">
        <v>84</v>
      </c>
      <c r="C6" s="6" t="s">
        <v>85</v>
      </c>
      <c r="D6" s="4" t="s">
        <v>14</v>
      </c>
      <c r="E6" s="7">
        <v>55.9</v>
      </c>
      <c r="F6" s="7"/>
      <c r="G6" s="4"/>
      <c r="H6" s="4"/>
      <c r="I6" s="41"/>
    </row>
    <row x14ac:dyDescent="0.25" r="7" customHeight="1" ht="18.75">
      <c r="A7" s="40">
        <v>45187</v>
      </c>
      <c r="B7" s="6" t="s">
        <v>86</v>
      </c>
      <c r="C7" s="6" t="s">
        <v>87</v>
      </c>
      <c r="D7" s="4" t="s">
        <v>14</v>
      </c>
      <c r="E7" s="7">
        <v>64.93</v>
      </c>
      <c r="F7" s="7">
        <v>64.94</v>
      </c>
      <c r="G7" s="7">
        <v>64.94</v>
      </c>
      <c r="H7" s="4"/>
      <c r="I7" s="41"/>
    </row>
    <row x14ac:dyDescent="0.25" r="8" customHeight="1" ht="18.75">
      <c r="A8" s="40">
        <v>45187</v>
      </c>
      <c r="B8" s="6" t="s">
        <v>88</v>
      </c>
      <c r="C8" s="6" t="s">
        <v>89</v>
      </c>
      <c r="D8" s="4" t="s">
        <v>14</v>
      </c>
      <c r="E8" s="7">
        <v>14.9</v>
      </c>
      <c r="F8" s="7">
        <v>14.9</v>
      </c>
      <c r="G8" s="7">
        <v>14.9</v>
      </c>
      <c r="H8" s="7">
        <v>14.9</v>
      </c>
      <c r="I8" s="7">
        <v>14.9</v>
      </c>
    </row>
    <row x14ac:dyDescent="0.25" r="9" customHeight="1" ht="18.75">
      <c r="A9" s="40">
        <v>45185</v>
      </c>
      <c r="B9" s="6" t="s">
        <v>90</v>
      </c>
      <c r="C9" s="6"/>
      <c r="D9" s="4" t="s">
        <v>14</v>
      </c>
      <c r="E9" s="7">
        <v>12.97</v>
      </c>
      <c r="F9" s="7"/>
      <c r="G9" s="4"/>
      <c r="H9" s="4"/>
      <c r="I9" s="41"/>
    </row>
    <row x14ac:dyDescent="0.25" r="10" customHeight="1" ht="18.75">
      <c r="A10" s="40">
        <v>45183</v>
      </c>
      <c r="B10" s="6" t="s">
        <v>91</v>
      </c>
      <c r="C10" s="6"/>
      <c r="D10" s="4" t="s">
        <v>28</v>
      </c>
      <c r="E10" s="7">
        <v>205.56</v>
      </c>
      <c r="F10" s="7"/>
      <c r="G10" s="4"/>
      <c r="H10" s="4"/>
      <c r="I10" s="41"/>
    </row>
    <row x14ac:dyDescent="0.25" r="11" customHeight="1" ht="18.75">
      <c r="A11" s="40">
        <v>45182</v>
      </c>
      <c r="B11" s="6" t="s">
        <v>92</v>
      </c>
      <c r="C11" s="6" t="s">
        <v>85</v>
      </c>
      <c r="D11" s="4" t="s">
        <v>14</v>
      </c>
      <c r="E11" s="7">
        <v>72.44</v>
      </c>
      <c r="F11" s="7"/>
      <c r="G11" s="4"/>
      <c r="H11" s="4"/>
      <c r="I11" s="41"/>
    </row>
    <row x14ac:dyDescent="0.25" r="12" customHeight="1" ht="18.75">
      <c r="A12" s="42">
        <v>45182</v>
      </c>
      <c r="B12" s="6" t="s">
        <v>92</v>
      </c>
      <c r="C12" s="6" t="s">
        <v>85</v>
      </c>
      <c r="D12" s="4" t="s">
        <v>14</v>
      </c>
      <c r="E12" s="7">
        <v>15</v>
      </c>
      <c r="F12" s="7"/>
      <c r="G12" s="4"/>
      <c r="H12" s="4"/>
      <c r="I12" s="41"/>
    </row>
    <row x14ac:dyDescent="0.25" r="13" customHeight="1" ht="18.75">
      <c r="A13" s="42">
        <v>45180</v>
      </c>
      <c r="B13" s="6" t="s">
        <v>93</v>
      </c>
      <c r="C13" s="6" t="s">
        <v>94</v>
      </c>
      <c r="D13" s="4" t="s">
        <v>14</v>
      </c>
      <c r="E13" s="7">
        <v>327.5</v>
      </c>
      <c r="F13" s="7">
        <v>327.5</v>
      </c>
      <c r="G13" s="7">
        <v>327.5</v>
      </c>
      <c r="H13" s="7">
        <v>327.5</v>
      </c>
      <c r="I13" s="7">
        <v>327.5</v>
      </c>
    </row>
    <row x14ac:dyDescent="0.25" r="14" customHeight="1" ht="18.75">
      <c r="A14" s="42">
        <v>45180</v>
      </c>
      <c r="B14" s="6" t="s">
        <v>90</v>
      </c>
      <c r="C14" s="6"/>
      <c r="D14" s="4" t="s">
        <v>14</v>
      </c>
      <c r="E14" s="7">
        <v>24.96</v>
      </c>
      <c r="F14" s="7"/>
      <c r="G14" s="4"/>
      <c r="H14" s="4"/>
      <c r="I14" s="41"/>
    </row>
    <row x14ac:dyDescent="0.25" r="15" customHeight="1" ht="18.75">
      <c r="A15" s="42">
        <v>45180</v>
      </c>
      <c r="B15" s="6" t="s">
        <v>39</v>
      </c>
      <c r="C15" s="6"/>
      <c r="D15" s="4" t="s">
        <v>18</v>
      </c>
      <c r="E15" s="7">
        <v>89.34</v>
      </c>
      <c r="F15" s="7"/>
      <c r="G15" s="4"/>
      <c r="H15" s="4"/>
      <c r="I15" s="41"/>
    </row>
    <row x14ac:dyDescent="0.25" r="16" customHeight="1" ht="18.75">
      <c r="A16" s="42">
        <v>45180</v>
      </c>
      <c r="B16" s="6" t="s">
        <v>95</v>
      </c>
      <c r="C16" s="6" t="s">
        <v>77</v>
      </c>
      <c r="D16" s="4" t="s">
        <v>14</v>
      </c>
      <c r="E16" s="7">
        <v>14.9</v>
      </c>
      <c r="F16" s="7">
        <v>14.9</v>
      </c>
      <c r="G16" s="7">
        <v>14.9</v>
      </c>
      <c r="H16" s="7">
        <v>14.9</v>
      </c>
      <c r="I16" s="7">
        <v>14.9</v>
      </c>
    </row>
    <row x14ac:dyDescent="0.25" r="17" customHeight="1" ht="18.75">
      <c r="A17" s="42">
        <v>45178</v>
      </c>
      <c r="B17" s="6" t="s">
        <v>96</v>
      </c>
      <c r="C17" s="6" t="s">
        <v>85</v>
      </c>
      <c r="D17" s="4" t="s">
        <v>14</v>
      </c>
      <c r="E17" s="7">
        <v>43.98</v>
      </c>
      <c r="F17" s="7"/>
      <c r="G17" s="4"/>
      <c r="H17" s="4"/>
      <c r="I17" s="41"/>
    </row>
    <row x14ac:dyDescent="0.25" r="18" customHeight="1" ht="18.75">
      <c r="A18" s="42">
        <v>45177</v>
      </c>
      <c r="B18" s="6" t="s">
        <v>88</v>
      </c>
      <c r="C18" s="6" t="s">
        <v>77</v>
      </c>
      <c r="D18" s="4" t="s">
        <v>14</v>
      </c>
      <c r="E18" s="7">
        <v>49.9</v>
      </c>
      <c r="F18" s="7">
        <v>49.9</v>
      </c>
      <c r="G18" s="7">
        <v>49.9</v>
      </c>
      <c r="H18" s="7">
        <v>49.9</v>
      </c>
      <c r="I18" s="7">
        <v>49.9</v>
      </c>
    </row>
    <row x14ac:dyDescent="0.25" r="19" customHeight="1" ht="18.75">
      <c r="A19" s="42">
        <v>45177</v>
      </c>
      <c r="B19" s="6" t="s">
        <v>97</v>
      </c>
      <c r="C19" s="6" t="s">
        <v>85</v>
      </c>
      <c r="D19" s="4" t="s">
        <v>14</v>
      </c>
      <c r="E19" s="7">
        <v>38.19</v>
      </c>
      <c r="F19" s="7"/>
      <c r="G19" s="4"/>
      <c r="H19" s="4"/>
      <c r="I19" s="41"/>
    </row>
    <row x14ac:dyDescent="0.25" r="20" customHeight="1" ht="18.75">
      <c r="A20" s="42">
        <v>45175</v>
      </c>
      <c r="B20" s="6" t="s">
        <v>98</v>
      </c>
      <c r="C20" s="6"/>
      <c r="D20" s="4" t="s">
        <v>28</v>
      </c>
      <c r="E20" s="7">
        <v>76.28</v>
      </c>
      <c r="F20" s="7">
        <v>76.28</v>
      </c>
      <c r="G20" s="4"/>
      <c r="H20" s="4"/>
      <c r="I20" s="41"/>
    </row>
    <row x14ac:dyDescent="0.25" r="21" customHeight="1" ht="18.75">
      <c r="A21" s="42">
        <v>45160</v>
      </c>
      <c r="B21" s="6" t="s">
        <v>99</v>
      </c>
      <c r="C21" s="6" t="s">
        <v>85</v>
      </c>
      <c r="D21" s="4" t="s">
        <v>46</v>
      </c>
      <c r="E21" s="7">
        <v>241.5</v>
      </c>
      <c r="F21" s="7"/>
      <c r="G21" s="4"/>
      <c r="H21" s="4"/>
      <c r="I21" s="41"/>
    </row>
    <row x14ac:dyDescent="0.25" r="22" customHeight="1" ht="18.75">
      <c r="A22" s="42">
        <v>45160</v>
      </c>
      <c r="B22" s="6" t="s">
        <v>100</v>
      </c>
      <c r="C22" s="6"/>
      <c r="D22" s="4" t="s">
        <v>46</v>
      </c>
      <c r="E22" s="7">
        <v>135.93</v>
      </c>
      <c r="F22" s="7"/>
      <c r="G22" s="4"/>
      <c r="H22" s="4"/>
      <c r="I22" s="41"/>
    </row>
    <row x14ac:dyDescent="0.25" r="23" customHeight="1" ht="18.75">
      <c r="A23" s="42">
        <v>45160</v>
      </c>
      <c r="B23" s="6" t="s">
        <v>100</v>
      </c>
      <c r="C23" s="6"/>
      <c r="D23" s="4" t="s">
        <v>46</v>
      </c>
      <c r="E23" s="7">
        <v>449.26</v>
      </c>
      <c r="F23" s="7"/>
      <c r="G23" s="4"/>
      <c r="H23" s="4"/>
      <c r="I23" s="41"/>
    </row>
    <row x14ac:dyDescent="0.25" r="24" customHeight="1" ht="18.75">
      <c r="A24" s="42">
        <v>45152</v>
      </c>
      <c r="B24" s="6" t="s">
        <v>101</v>
      </c>
      <c r="C24" s="6" t="s">
        <v>102</v>
      </c>
      <c r="D24" s="4" t="s">
        <v>18</v>
      </c>
      <c r="E24" s="7">
        <v>102</v>
      </c>
      <c r="F24" s="7"/>
      <c r="G24" s="4"/>
      <c r="H24" s="4"/>
      <c r="I24" s="41"/>
    </row>
    <row x14ac:dyDescent="0.25" r="25" customHeight="1" ht="18.75">
      <c r="A25" s="42">
        <v>45152</v>
      </c>
      <c r="B25" s="6" t="s">
        <v>52</v>
      </c>
      <c r="C25" s="6" t="s">
        <v>103</v>
      </c>
      <c r="D25" s="4" t="s">
        <v>14</v>
      </c>
      <c r="E25" s="7">
        <v>41.7</v>
      </c>
      <c r="F25" s="7"/>
      <c r="G25" s="4"/>
      <c r="H25" s="4"/>
      <c r="I25" s="41"/>
    </row>
    <row x14ac:dyDescent="0.25" r="26" customHeight="1" ht="18.75">
      <c r="A26" s="42">
        <v>45150</v>
      </c>
      <c r="B26" s="6" t="s">
        <v>104</v>
      </c>
      <c r="C26" s="6" t="s">
        <v>105</v>
      </c>
      <c r="D26" s="4" t="s">
        <v>14</v>
      </c>
      <c r="E26" s="7">
        <v>221.28</v>
      </c>
      <c r="F26" s="7">
        <v>221.28</v>
      </c>
      <c r="G26" s="7">
        <v>221.28</v>
      </c>
      <c r="H26" s="7">
        <v>221.28</v>
      </c>
      <c r="I26" s="7">
        <v>221.28</v>
      </c>
    </row>
    <row x14ac:dyDescent="0.25" r="27" customHeight="1" ht="18.75">
      <c r="A27" s="42">
        <v>45147</v>
      </c>
      <c r="B27" s="6" t="s">
        <v>106</v>
      </c>
      <c r="C27" s="6"/>
      <c r="D27" s="4" t="s">
        <v>18</v>
      </c>
      <c r="E27" s="7">
        <v>60</v>
      </c>
      <c r="F27" s="7"/>
      <c r="G27" s="4"/>
      <c r="H27" s="4"/>
      <c r="I27" s="41"/>
    </row>
    <row x14ac:dyDescent="0.25" r="28" customHeight="1" ht="18.75">
      <c r="A28" s="42">
        <v>45146</v>
      </c>
      <c r="B28" s="6" t="s">
        <v>107</v>
      </c>
      <c r="C28" s="6" t="s">
        <v>108</v>
      </c>
      <c r="D28" s="4" t="s">
        <v>18</v>
      </c>
      <c r="E28" s="7">
        <v>230</v>
      </c>
      <c r="F28" s="7">
        <v>230</v>
      </c>
      <c r="G28" s="4"/>
      <c r="H28" s="4"/>
      <c r="I28" s="41"/>
    </row>
    <row x14ac:dyDescent="0.25" r="29" customHeight="1" ht="18.75">
      <c r="A29" s="42">
        <v>45143</v>
      </c>
      <c r="B29" s="6" t="s">
        <v>109</v>
      </c>
      <c r="C29" s="6" t="s">
        <v>110</v>
      </c>
      <c r="D29" s="4" t="s">
        <v>18</v>
      </c>
      <c r="E29" s="7">
        <v>279.54</v>
      </c>
      <c r="F29" s="7">
        <v>279.54</v>
      </c>
      <c r="G29" s="7">
        <v>279.54</v>
      </c>
      <c r="H29" s="4"/>
      <c r="I29" s="41"/>
    </row>
    <row x14ac:dyDescent="0.25" r="30" customHeight="1" ht="18.75">
      <c r="A30" s="42">
        <v>45118</v>
      </c>
      <c r="B30" s="6" t="s">
        <v>111</v>
      </c>
      <c r="C30" s="6" t="s">
        <v>112</v>
      </c>
      <c r="D30" s="4" t="s">
        <v>14</v>
      </c>
      <c r="E30" s="7">
        <v>106.66</v>
      </c>
      <c r="F30" s="7"/>
      <c r="G30" s="4"/>
      <c r="H30" s="4"/>
      <c r="I30" s="41"/>
    </row>
    <row x14ac:dyDescent="0.25" r="31" customHeight="1" ht="18.75">
      <c r="A31" s="42">
        <v>45117</v>
      </c>
      <c r="B31" s="6" t="s">
        <v>113</v>
      </c>
      <c r="C31" s="6"/>
      <c r="D31" s="4" t="s">
        <v>18</v>
      </c>
      <c r="E31" s="7">
        <v>466.66</v>
      </c>
      <c r="F31" s="7"/>
      <c r="G31" s="4"/>
      <c r="H31" s="4"/>
      <c r="I31" s="41"/>
    </row>
    <row x14ac:dyDescent="0.25" r="32" customHeight="1" ht="18.75">
      <c r="A32" s="42">
        <v>45117</v>
      </c>
      <c r="B32" s="6" t="s">
        <v>114</v>
      </c>
      <c r="C32" s="6" t="s">
        <v>115</v>
      </c>
      <c r="D32" s="4" t="s">
        <v>14</v>
      </c>
      <c r="E32" s="7">
        <v>56.65</v>
      </c>
      <c r="F32" s="7"/>
      <c r="G32" s="4"/>
      <c r="H32" s="4"/>
      <c r="I32" s="41"/>
    </row>
    <row x14ac:dyDescent="0.25" r="33" customHeight="1" ht="18.75">
      <c r="A33" s="40" t="s">
        <v>116</v>
      </c>
      <c r="B33" s="6" t="s">
        <v>117</v>
      </c>
      <c r="C33" s="6" t="s">
        <v>118</v>
      </c>
      <c r="D33" s="4" t="s">
        <v>14</v>
      </c>
      <c r="E33" s="7">
        <v>107.13</v>
      </c>
      <c r="F33" s="7">
        <v>107.13</v>
      </c>
      <c r="G33" s="7">
        <v>107.13</v>
      </c>
      <c r="H33" s="4"/>
      <c r="I33" s="41"/>
    </row>
    <row x14ac:dyDescent="0.25" r="34" customHeight="1" ht="18.75">
      <c r="A34" s="40" t="s">
        <v>119</v>
      </c>
      <c r="B34" s="6" t="s">
        <v>120</v>
      </c>
      <c r="C34" s="6"/>
      <c r="D34" s="4" t="s">
        <v>121</v>
      </c>
      <c r="E34" s="7">
        <v>445.5</v>
      </c>
      <c r="F34" s="7"/>
      <c r="G34" s="4"/>
      <c r="H34" s="4"/>
      <c r="I34" s="41"/>
    </row>
    <row x14ac:dyDescent="0.25" r="35" customHeight="1" ht="18.75">
      <c r="A35" s="40" t="s">
        <v>122</v>
      </c>
      <c r="B35" s="6" t="s">
        <v>123</v>
      </c>
      <c r="C35" s="6" t="s">
        <v>124</v>
      </c>
      <c r="D35" s="4" t="s">
        <v>14</v>
      </c>
      <c r="E35" s="7">
        <v>259.8</v>
      </c>
      <c r="F35" s="7"/>
      <c r="G35" s="4"/>
      <c r="H35" s="4"/>
      <c r="I35" s="41"/>
    </row>
    <row x14ac:dyDescent="0.25" r="36" customHeight="1" ht="18.75">
      <c r="A36" s="40" t="s">
        <v>125</v>
      </c>
      <c r="B36" s="6" t="s">
        <v>126</v>
      </c>
      <c r="C36" s="6" t="s">
        <v>127</v>
      </c>
      <c r="D36" s="4" t="s">
        <v>14</v>
      </c>
      <c r="E36" s="7">
        <v>544</v>
      </c>
      <c r="F36" s="7">
        <v>544</v>
      </c>
      <c r="G36" s="7">
        <v>544</v>
      </c>
      <c r="H36" s="7">
        <v>544</v>
      </c>
      <c r="I36" s="41"/>
    </row>
    <row x14ac:dyDescent="0.25" r="37" customHeight="1" ht="18.75">
      <c r="A37" s="40" t="s">
        <v>128</v>
      </c>
      <c r="B37" s="6" t="s">
        <v>129</v>
      </c>
      <c r="C37" s="6" t="s">
        <v>130</v>
      </c>
      <c r="D37" s="4" t="s">
        <v>14</v>
      </c>
      <c r="E37" s="7">
        <v>149.99</v>
      </c>
      <c r="F37" s="7">
        <v>149.99</v>
      </c>
      <c r="G37" s="7">
        <v>149.99</v>
      </c>
      <c r="H37" s="4"/>
      <c r="I37" s="41"/>
    </row>
    <row x14ac:dyDescent="0.25" r="38" customHeight="1" ht="18.75">
      <c r="A38" s="42" t="s">
        <v>131</v>
      </c>
      <c r="B38" s="43" t="s">
        <v>71</v>
      </c>
      <c r="C38" s="43"/>
      <c r="D38" s="4" t="s">
        <v>131</v>
      </c>
      <c r="E38" s="14">
        <f>SUM(E2:E37)-(30.76)</f>
      </c>
      <c r="F38" s="14">
        <f>SUM(F2:F37)</f>
      </c>
      <c r="G38" s="14">
        <f>SUM(G2:G37)</f>
      </c>
      <c r="H38" s="14">
        <f>SUM(H2:H37)</f>
      </c>
      <c r="I38" s="44">
        <f>SUM(I7:I37)</f>
      </c>
    </row>
    <row x14ac:dyDescent="0.25" r="39" customHeight="1" ht="18.75">
      <c r="A39" s="19"/>
      <c r="B39" s="20"/>
      <c r="C39" s="20"/>
      <c r="D39" s="8"/>
      <c r="E39" s="8"/>
      <c r="F39" s="8"/>
      <c r="G39" s="8"/>
      <c r="H39" s="8"/>
      <c r="I39" s="45"/>
    </row>
    <row x14ac:dyDescent="0.25" r="40" customHeight="1" ht="18.75">
      <c r="A40" s="19"/>
      <c r="B40" s="20"/>
      <c r="C40" s="20"/>
      <c r="D40" s="8"/>
      <c r="E40" s="8"/>
      <c r="F40" s="8"/>
      <c r="G40" s="8"/>
      <c r="H40" s="8"/>
      <c r="I40" s="45"/>
    </row>
    <row x14ac:dyDescent="0.25" r="41" customHeight="1" ht="18.75">
      <c r="A41" s="19"/>
      <c r="B41" s="20"/>
      <c r="C41" s="20"/>
      <c r="D41" s="8"/>
      <c r="E41" s="21"/>
      <c r="F41" s="8"/>
      <c r="G41" s="8"/>
      <c r="H41" s="8"/>
      <c r="I41" s="45"/>
    </row>
    <row x14ac:dyDescent="0.25" r="42" customHeight="1" ht="18.75">
      <c r="A42" s="19"/>
      <c r="B42" s="22" t="s">
        <v>69</v>
      </c>
      <c r="C42" s="46"/>
      <c r="D42" s="25" t="s">
        <v>4</v>
      </c>
      <c r="E42" s="25" t="s">
        <v>5</v>
      </c>
      <c r="F42" s="25" t="s">
        <v>6</v>
      </c>
      <c r="G42" s="25" t="s">
        <v>7</v>
      </c>
      <c r="H42" s="25" t="s">
        <v>75</v>
      </c>
      <c r="I42" s="45"/>
    </row>
    <row x14ac:dyDescent="0.25" r="43" customHeight="1" ht="18.75">
      <c r="A43" s="19"/>
      <c r="B43" s="26" t="s">
        <v>14</v>
      </c>
      <c r="C43" s="47"/>
      <c r="D43" s="28">
        <f>SUM(E2+E3+E4+E5+E6+E7+E8+E9+E11+E12+E13+E14+E16+E17+E18+E19+E25+E26+E30+E32+E35+E37+E36+E33)</f>
      </c>
      <c r="E43" s="28">
        <f>SUM(F2+F3+F4+F5+F6+F7+F8+F9+F11+F12+F13+F14+F16+F17+F18+F19+F25+F26+F30+F32+F35+F37+F36+F33)</f>
      </c>
      <c r="F43" s="28">
        <f>SUM(G2+G3+G4+G5+G6+G7+G8+G9+G11+G12+G13+G14+G16+G17+G18+G19+G25+G26+G30+G32+G35+G37+G36+G33)</f>
      </c>
      <c r="G43" s="28">
        <f>SUM(H2+H3+H4+H5+H6+H7+H8+H9+H11+H12+H13+H14+H16+H17+H18+H19+H25+H26+H30+H32+H35+H37+H36+H33)</f>
      </c>
      <c r="H43" s="28">
        <f>SUM(I2+I3+I4+I5+I6+I7+I8+I9+I11+I12+I13+I14+I16+I17+I18+I19+I25+I26+I30+I32+I35+I37+I36+I33)</f>
      </c>
      <c r="I43" s="45"/>
    </row>
    <row x14ac:dyDescent="0.25" r="44" customHeight="1" ht="18.75">
      <c r="A44" s="19"/>
      <c r="B44" s="48" t="s">
        <v>46</v>
      </c>
      <c r="C44" s="49"/>
      <c r="D44" s="28">
        <f>SUM(E21+E22+E23)</f>
      </c>
      <c r="E44" s="28">
        <f>SUM(F21+F22+F23)</f>
      </c>
      <c r="F44" s="28">
        <f>SUM(G21+G22+G23)</f>
      </c>
      <c r="G44" s="28">
        <f>SUM(H21+H22+H23)</f>
      </c>
      <c r="H44" s="28">
        <f>SUM(I21+I22+I23)</f>
      </c>
      <c r="I44" s="45"/>
    </row>
    <row x14ac:dyDescent="0.25" r="45" customHeight="1" ht="18.75">
      <c r="A45" s="19"/>
      <c r="B45" s="48" t="s">
        <v>121</v>
      </c>
      <c r="C45" s="49"/>
      <c r="D45" s="28">
        <f>SUM(E34)</f>
      </c>
      <c r="E45" s="28">
        <f>SUM(F34)</f>
      </c>
      <c r="F45" s="28">
        <f>SUM(G34)</f>
      </c>
      <c r="G45" s="28">
        <f>SUM(H34)</f>
      </c>
      <c r="H45" s="28">
        <f>SUM(I34)</f>
      </c>
      <c r="I45" s="45"/>
    </row>
    <row x14ac:dyDescent="0.25" r="46" customHeight="1" ht="18.75">
      <c r="A46" s="19"/>
      <c r="B46" s="48" t="s">
        <v>132</v>
      </c>
      <c r="C46" s="49"/>
      <c r="D46" s="28">
        <f>E31</f>
      </c>
      <c r="E46" s="28"/>
      <c r="F46" s="28"/>
      <c r="G46" s="28"/>
      <c r="H46" s="28"/>
      <c r="I46" s="45"/>
    </row>
    <row x14ac:dyDescent="0.25" r="47" customHeight="1" ht="18.75">
      <c r="A47" s="19"/>
      <c r="B47" s="48" t="s">
        <v>28</v>
      </c>
      <c r="C47" s="49"/>
      <c r="D47" s="28">
        <f>SUM(E10+E20)</f>
      </c>
      <c r="E47" s="28">
        <f>SUM(F10+F20)</f>
      </c>
      <c r="F47" s="28">
        <f>SUM(G10+G20)</f>
      </c>
      <c r="G47" s="28">
        <f>SUM(H10+H20)</f>
      </c>
      <c r="H47" s="28">
        <f>SUM(I10+I20)</f>
      </c>
      <c r="I47" s="45"/>
    </row>
    <row x14ac:dyDescent="0.25" r="48" customHeight="1" ht="18.75">
      <c r="A48" s="19"/>
      <c r="B48" s="48" t="s">
        <v>18</v>
      </c>
      <c r="C48" s="49"/>
      <c r="D48" s="50">
        <f>SUM(E15+E24+E27+E28+E29)</f>
      </c>
      <c r="E48" s="50">
        <f>SUM(F15+F24+F27+F28+F29+F31)</f>
      </c>
      <c r="F48" s="50">
        <f>SUM(G15+G24+G27+G28+G29+G31)</f>
      </c>
      <c r="G48" s="50">
        <f>SUM(H15+H24+H27+H28+H29+H31)</f>
      </c>
      <c r="H48" s="50">
        <f>SUM(I15+I24+I27+I28+I29+I31)</f>
      </c>
      <c r="I48" s="45"/>
    </row>
    <row x14ac:dyDescent="0.25" r="49" customHeight="1" ht="18.75">
      <c r="A49" s="19"/>
      <c r="B49" s="43" t="s">
        <v>71</v>
      </c>
      <c r="C49" s="43"/>
      <c r="D49" s="14">
        <f>SUM(D43:D48)-(30.76)</f>
      </c>
      <c r="E49" s="14">
        <f>SUM(E43:E48)</f>
      </c>
      <c r="F49" s="14">
        <f>SUM(F43:F48)</f>
      </c>
      <c r="G49" s="14">
        <f>SUM(G43:G48)</f>
      </c>
      <c r="H49" s="14">
        <f>SUM(H43:H48)</f>
      </c>
      <c r="I49" s="45"/>
    </row>
    <row x14ac:dyDescent="0.25" r="50" customHeight="1" ht="18.75">
      <c r="A50" s="19"/>
      <c r="B50" s="20"/>
      <c r="C50" s="20"/>
      <c r="D50" s="21"/>
      <c r="E50" s="8"/>
      <c r="F50" s="8"/>
      <c r="G50" s="8"/>
      <c r="H50" s="8"/>
      <c r="I50" s="45"/>
    </row>
    <row x14ac:dyDescent="0.25" r="51" customHeight="1" ht="18.75">
      <c r="A51" s="19"/>
      <c r="B51" s="20"/>
      <c r="C51" s="20"/>
      <c r="D51" s="21"/>
      <c r="E51" s="8"/>
      <c r="F51" s="8"/>
      <c r="G51" s="8"/>
      <c r="H51" s="8"/>
      <c r="I51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9"/>
  <sheetViews>
    <sheetView workbookViewId="0"/>
  </sheetViews>
  <sheetFormatPr defaultRowHeight="15" x14ac:dyDescent="0.25"/>
  <cols>
    <col min="1" max="1" style="35" width="10.719285714285713" customWidth="1" bestFit="1"/>
    <col min="2" max="2" style="36" width="31.719285714285714" customWidth="1" bestFit="1"/>
    <col min="3" max="3" style="36" width="13.576428571428572" customWidth="1" bestFit="1" hidden="1"/>
    <col min="4" max="4" style="37" width="14.719285714285713" customWidth="1" bestFit="1"/>
    <col min="5" max="5" style="37" width="12.862142857142858" customWidth="1" bestFit="1"/>
    <col min="6" max="6" style="37" width="16.433571428571426" customWidth="1" bestFit="1"/>
    <col min="7" max="7" style="37" width="18.719285714285714" customWidth="1" bestFit="1"/>
    <col min="8" max="8" style="37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8.75">
      <c r="A2" s="5">
        <v>45194</v>
      </c>
      <c r="B2" s="6" t="s">
        <v>8</v>
      </c>
      <c r="C2" s="6" t="s">
        <v>9</v>
      </c>
      <c r="D2" s="4" t="s">
        <v>10</v>
      </c>
      <c r="E2" s="7">
        <v>171.04</v>
      </c>
      <c r="F2" s="7"/>
      <c r="G2" s="4"/>
      <c r="H2" s="8"/>
    </row>
    <row x14ac:dyDescent="0.25" r="3" customHeight="1" ht="18.75">
      <c r="A3" s="5">
        <v>45194</v>
      </c>
      <c r="B3" s="6" t="s">
        <v>11</v>
      </c>
      <c r="C3" s="6" t="s">
        <v>9</v>
      </c>
      <c r="D3" s="4" t="s">
        <v>10</v>
      </c>
      <c r="E3" s="7">
        <v>4.25</v>
      </c>
      <c r="F3" s="7"/>
      <c r="G3" s="4"/>
      <c r="H3" s="8"/>
    </row>
    <row x14ac:dyDescent="0.25" r="4" customHeight="1" ht="18.75">
      <c r="A4" s="5">
        <v>45193</v>
      </c>
      <c r="B4" s="6" t="s">
        <v>12</v>
      </c>
      <c r="C4" s="6" t="s">
        <v>13</v>
      </c>
      <c r="D4" s="4" t="s">
        <v>14</v>
      </c>
      <c r="E4" s="7">
        <v>119.68</v>
      </c>
      <c r="F4" s="7"/>
      <c r="G4" s="4"/>
      <c r="H4" s="8"/>
    </row>
    <row x14ac:dyDescent="0.25" r="5" customHeight="1" ht="18.75">
      <c r="A5" s="5">
        <v>45194</v>
      </c>
      <c r="B5" s="6" t="s">
        <v>15</v>
      </c>
      <c r="C5" s="6" t="s">
        <v>9</v>
      </c>
      <c r="D5" s="4" t="s">
        <v>10</v>
      </c>
      <c r="E5" s="7">
        <v>72.55</v>
      </c>
      <c r="F5" s="7"/>
      <c r="G5" s="4"/>
      <c r="H5" s="8"/>
    </row>
    <row x14ac:dyDescent="0.25" r="6" customHeight="1" ht="18.75">
      <c r="A6" s="5">
        <v>45192</v>
      </c>
      <c r="B6" s="6" t="s">
        <v>16</v>
      </c>
      <c r="C6" s="6" t="s">
        <v>13</v>
      </c>
      <c r="D6" s="4" t="s">
        <v>14</v>
      </c>
      <c r="E6" s="7">
        <v>108.24</v>
      </c>
      <c r="F6" s="7"/>
      <c r="G6" s="4"/>
      <c r="H6" s="8"/>
    </row>
    <row x14ac:dyDescent="0.25" r="7" customHeight="1" ht="18.75">
      <c r="A7" s="5">
        <v>45191</v>
      </c>
      <c r="B7" s="6" t="s">
        <v>17</v>
      </c>
      <c r="C7" s="6" t="s">
        <v>18</v>
      </c>
      <c r="D7" s="4" t="s">
        <v>18</v>
      </c>
      <c r="E7" s="7">
        <v>48</v>
      </c>
      <c r="F7" s="9">
        <v>48.01</v>
      </c>
      <c r="G7" s="9">
        <v>48.02</v>
      </c>
      <c r="H7" s="9">
        <v>48.03</v>
      </c>
    </row>
    <row x14ac:dyDescent="0.25" r="8" customHeight="1" ht="18.75">
      <c r="A8" s="5">
        <v>45189</v>
      </c>
      <c r="B8" s="6" t="s">
        <v>19</v>
      </c>
      <c r="C8" s="6" t="s">
        <v>20</v>
      </c>
      <c r="D8" s="4" t="s">
        <v>14</v>
      </c>
      <c r="E8" s="7">
        <v>111.96</v>
      </c>
      <c r="F8" s="9">
        <v>111.97</v>
      </c>
      <c r="G8" s="4"/>
      <c r="H8" s="8"/>
    </row>
    <row x14ac:dyDescent="0.25" r="9" customHeight="1" ht="18.75">
      <c r="A9" s="5">
        <v>45191</v>
      </c>
      <c r="B9" s="6" t="s">
        <v>21</v>
      </c>
      <c r="C9" s="6"/>
      <c r="D9" s="4" t="s">
        <v>14</v>
      </c>
      <c r="E9" s="7">
        <v>9.99</v>
      </c>
      <c r="F9" s="9"/>
      <c r="G9" s="4"/>
      <c r="H9" s="8"/>
    </row>
    <row x14ac:dyDescent="0.25" r="10" customHeight="1" ht="18.75">
      <c r="A10" s="5">
        <v>45187</v>
      </c>
      <c r="B10" s="6" t="s">
        <v>22</v>
      </c>
      <c r="C10" s="6" t="s">
        <v>23</v>
      </c>
      <c r="D10" s="4" t="s">
        <v>14</v>
      </c>
      <c r="E10" s="7">
        <v>100</v>
      </c>
      <c r="F10" s="7"/>
      <c r="G10" s="4"/>
      <c r="H10" s="8"/>
    </row>
    <row x14ac:dyDescent="0.25" r="11" customHeight="1" ht="18.75">
      <c r="A11" s="5">
        <v>45187</v>
      </c>
      <c r="B11" s="6" t="s">
        <v>22</v>
      </c>
      <c r="C11" s="6" t="s">
        <v>23</v>
      </c>
      <c r="D11" s="4" t="s">
        <v>14</v>
      </c>
      <c r="E11" s="7">
        <v>70</v>
      </c>
      <c r="F11" s="7"/>
      <c r="G11" s="4"/>
      <c r="H11" s="8"/>
    </row>
    <row x14ac:dyDescent="0.25" r="12" customHeight="1" ht="18.75">
      <c r="A12" s="5">
        <v>45187</v>
      </c>
      <c r="B12" s="6" t="s">
        <v>22</v>
      </c>
      <c r="C12" s="6" t="s">
        <v>23</v>
      </c>
      <c r="D12" s="4" t="s">
        <v>14</v>
      </c>
      <c r="E12" s="7">
        <v>50</v>
      </c>
      <c r="F12" s="7"/>
      <c r="G12" s="4"/>
      <c r="H12" s="8"/>
    </row>
    <row x14ac:dyDescent="0.25" r="13" customHeight="1" ht="18.75">
      <c r="A13" s="5">
        <v>45187</v>
      </c>
      <c r="B13" s="6" t="s">
        <v>24</v>
      </c>
      <c r="C13" s="6" t="s">
        <v>25</v>
      </c>
      <c r="D13" s="4" t="s">
        <v>14</v>
      </c>
      <c r="E13" s="7">
        <v>9.5</v>
      </c>
      <c r="F13" s="7"/>
      <c r="G13" s="4"/>
      <c r="H13" s="8"/>
    </row>
    <row x14ac:dyDescent="0.25" r="14" customHeight="1" ht="18.75">
      <c r="A14" s="5">
        <v>45186</v>
      </c>
      <c r="B14" s="6" t="s">
        <v>26</v>
      </c>
      <c r="C14" s="6" t="s">
        <v>25</v>
      </c>
      <c r="D14" s="4" t="s">
        <v>14</v>
      </c>
      <c r="E14" s="7">
        <v>103</v>
      </c>
      <c r="F14" s="7"/>
      <c r="G14" s="4"/>
      <c r="H14" s="8"/>
    </row>
    <row x14ac:dyDescent="0.25" r="15" customHeight="1" ht="18.75">
      <c r="A15" s="5">
        <v>45182</v>
      </c>
      <c r="B15" s="6" t="s">
        <v>27</v>
      </c>
      <c r="C15" s="6"/>
      <c r="D15" s="4" t="s">
        <v>28</v>
      </c>
      <c r="E15" s="7">
        <v>100</v>
      </c>
      <c r="F15" s="7"/>
      <c r="G15" s="4"/>
      <c r="H15" s="8"/>
    </row>
    <row x14ac:dyDescent="0.25" r="16" customHeight="1" ht="18.75">
      <c r="A16" s="5">
        <v>45180</v>
      </c>
      <c r="B16" s="6" t="s">
        <v>29</v>
      </c>
      <c r="C16" s="6"/>
      <c r="D16" s="4" t="s">
        <v>14</v>
      </c>
      <c r="E16" s="7">
        <v>44.9</v>
      </c>
      <c r="F16" s="7"/>
      <c r="G16" s="4"/>
      <c r="H16" s="8"/>
    </row>
    <row x14ac:dyDescent="0.25" r="17" customHeight="1" ht="18.75">
      <c r="A17" s="5">
        <v>45178</v>
      </c>
      <c r="B17" s="6" t="s">
        <v>30</v>
      </c>
      <c r="C17" s="6"/>
      <c r="D17" s="4" t="s">
        <v>14</v>
      </c>
      <c r="E17" s="7">
        <v>21.9</v>
      </c>
      <c r="F17" s="7"/>
      <c r="G17" s="4"/>
      <c r="H17" s="8"/>
    </row>
    <row x14ac:dyDescent="0.25" r="18" customHeight="1" ht="18.75">
      <c r="A18" s="5">
        <v>45178</v>
      </c>
      <c r="B18" s="6" t="s">
        <v>26</v>
      </c>
      <c r="C18" s="6"/>
      <c r="D18" s="4" t="s">
        <v>14</v>
      </c>
      <c r="E18" s="7">
        <v>29</v>
      </c>
      <c r="F18" s="7"/>
      <c r="G18" s="4"/>
      <c r="H18" s="8"/>
    </row>
    <row x14ac:dyDescent="0.25" r="19" customHeight="1" ht="18.75">
      <c r="A19" s="5">
        <v>45175</v>
      </c>
      <c r="B19" s="6" t="s">
        <v>31</v>
      </c>
      <c r="C19" s="6"/>
      <c r="D19" s="4" t="s">
        <v>10</v>
      </c>
      <c r="E19" s="7">
        <v>19.05</v>
      </c>
      <c r="F19" s="7"/>
      <c r="G19" s="7"/>
      <c r="H19" s="7"/>
    </row>
    <row x14ac:dyDescent="0.25" r="20" customHeight="1" ht="18.75">
      <c r="A20" s="5">
        <v>45175</v>
      </c>
      <c r="B20" s="6" t="s">
        <v>32</v>
      </c>
      <c r="C20" s="6"/>
      <c r="D20" s="4" t="s">
        <v>10</v>
      </c>
      <c r="E20" s="7">
        <v>328.58</v>
      </c>
      <c r="F20" s="7"/>
      <c r="G20" s="10"/>
      <c r="H20" s="10"/>
    </row>
    <row x14ac:dyDescent="0.25" r="21" customHeight="1" ht="18.75">
      <c r="A21" s="5">
        <v>45175</v>
      </c>
      <c r="B21" s="6" t="s">
        <v>33</v>
      </c>
      <c r="C21" s="6"/>
      <c r="D21" s="4" t="s">
        <v>10</v>
      </c>
      <c r="E21" s="7">
        <v>0.05</v>
      </c>
      <c r="F21" s="7"/>
      <c r="G21" s="10"/>
      <c r="H21" s="10"/>
    </row>
    <row x14ac:dyDescent="0.25" r="22" customHeight="1" ht="18.75">
      <c r="A22" s="5">
        <v>45175</v>
      </c>
      <c r="B22" s="6" t="s">
        <v>34</v>
      </c>
      <c r="C22" s="6"/>
      <c r="D22" s="4" t="s">
        <v>10</v>
      </c>
      <c r="E22" s="7">
        <v>0.32</v>
      </c>
      <c r="F22" s="7"/>
      <c r="G22" s="10"/>
      <c r="H22" s="10"/>
    </row>
    <row x14ac:dyDescent="0.25" r="23" customHeight="1" ht="18.75">
      <c r="A23" s="5">
        <v>45174</v>
      </c>
      <c r="B23" s="6" t="s">
        <v>35</v>
      </c>
      <c r="C23" s="6"/>
      <c r="D23" s="4" t="s">
        <v>14</v>
      </c>
      <c r="E23" s="7">
        <v>14.99</v>
      </c>
      <c r="F23" s="7"/>
      <c r="G23" s="4"/>
      <c r="H23" s="8"/>
    </row>
    <row x14ac:dyDescent="0.25" r="24" customHeight="1" ht="18.75">
      <c r="A24" s="5">
        <v>45174</v>
      </c>
      <c r="B24" s="6" t="s">
        <v>36</v>
      </c>
      <c r="C24" s="6"/>
      <c r="D24" s="4" t="s">
        <v>18</v>
      </c>
      <c r="E24" s="7">
        <v>12</v>
      </c>
      <c r="F24" s="7"/>
      <c r="G24" s="4"/>
      <c r="H24" s="8"/>
    </row>
    <row x14ac:dyDescent="0.25" r="25" customHeight="1" ht="18.75">
      <c r="A25" s="5">
        <v>45172</v>
      </c>
      <c r="B25" s="6" t="s">
        <v>37</v>
      </c>
      <c r="C25" s="6"/>
      <c r="D25" s="4" t="s">
        <v>14</v>
      </c>
      <c r="E25" s="7">
        <v>44</v>
      </c>
      <c r="F25" s="7"/>
      <c r="G25" s="4"/>
      <c r="H25" s="8"/>
    </row>
    <row x14ac:dyDescent="0.25" r="26" customHeight="1" ht="18.75">
      <c r="A26" s="5">
        <v>45172</v>
      </c>
      <c r="B26" s="6" t="s">
        <v>38</v>
      </c>
      <c r="C26" s="6"/>
      <c r="D26" s="4" t="s">
        <v>14</v>
      </c>
      <c r="E26" s="7">
        <v>42.7</v>
      </c>
      <c r="F26" s="7"/>
      <c r="G26" s="4"/>
      <c r="H26" s="8"/>
    </row>
    <row x14ac:dyDescent="0.25" r="27" customHeight="1" ht="18.75">
      <c r="A27" s="5">
        <v>45172</v>
      </c>
      <c r="B27" s="6" t="s">
        <v>39</v>
      </c>
      <c r="C27" s="6"/>
      <c r="D27" s="4" t="s">
        <v>28</v>
      </c>
      <c r="E27" s="7">
        <v>104.23</v>
      </c>
      <c r="F27" s="7"/>
      <c r="G27" s="4"/>
      <c r="H27" s="8"/>
    </row>
    <row x14ac:dyDescent="0.25" r="28" customHeight="1" ht="18.75">
      <c r="A28" s="5">
        <v>45171</v>
      </c>
      <c r="B28" s="6" t="s">
        <v>40</v>
      </c>
      <c r="C28" s="6"/>
      <c r="D28" s="4" t="s">
        <v>14</v>
      </c>
      <c r="E28" s="7">
        <v>3.15</v>
      </c>
      <c r="F28" s="7"/>
      <c r="G28" s="4"/>
      <c r="H28" s="8"/>
    </row>
    <row x14ac:dyDescent="0.25" r="29" customHeight="1" ht="18.75">
      <c r="A29" s="5">
        <v>45170</v>
      </c>
      <c r="B29" s="6" t="s">
        <v>41</v>
      </c>
      <c r="C29" s="6"/>
      <c r="D29" s="4" t="s">
        <v>14</v>
      </c>
      <c r="E29" s="7">
        <v>9.19</v>
      </c>
      <c r="F29" s="7"/>
      <c r="G29" s="4"/>
      <c r="H29" s="8"/>
    </row>
    <row x14ac:dyDescent="0.25" r="30" customHeight="1" ht="18.75">
      <c r="A30" s="5">
        <v>45162</v>
      </c>
      <c r="B30" s="6" t="s">
        <v>42</v>
      </c>
      <c r="C30" s="6"/>
      <c r="D30" s="4" t="s">
        <v>14</v>
      </c>
      <c r="E30" s="7">
        <v>35.3</v>
      </c>
      <c r="F30" s="7"/>
      <c r="G30" s="4"/>
      <c r="H30" s="8"/>
    </row>
    <row x14ac:dyDescent="0.25" r="31" customHeight="1" ht="18.75">
      <c r="A31" s="5">
        <v>45162</v>
      </c>
      <c r="B31" s="6" t="s">
        <v>43</v>
      </c>
      <c r="C31" s="6"/>
      <c r="D31" s="4" t="s">
        <v>14</v>
      </c>
      <c r="E31" s="7">
        <v>18</v>
      </c>
      <c r="F31" s="7"/>
      <c r="G31" s="4"/>
      <c r="H31" s="8"/>
    </row>
    <row x14ac:dyDescent="0.25" r="32" customHeight="1" ht="18.75">
      <c r="A32" s="5">
        <v>45161</v>
      </c>
      <c r="B32" s="6" t="s">
        <v>44</v>
      </c>
      <c r="C32" s="6"/>
      <c r="D32" s="4" t="s">
        <v>14</v>
      </c>
      <c r="E32" s="7">
        <v>74.46</v>
      </c>
      <c r="F32" s="7"/>
      <c r="G32" s="4"/>
      <c r="H32" s="8"/>
    </row>
    <row x14ac:dyDescent="0.25" r="33" customHeight="1" ht="18.75">
      <c r="A33" s="5">
        <v>45160</v>
      </c>
      <c r="B33" s="6" t="s">
        <v>45</v>
      </c>
      <c r="C33" s="6"/>
      <c r="D33" s="4" t="s">
        <v>46</v>
      </c>
      <c r="E33" s="7">
        <v>76.41</v>
      </c>
      <c r="F33" s="7"/>
      <c r="G33" s="4"/>
      <c r="H33" s="8"/>
    </row>
    <row x14ac:dyDescent="0.25" r="34" customHeight="1" ht="18.75">
      <c r="A34" s="5">
        <v>45159</v>
      </c>
      <c r="B34" s="6" t="s">
        <v>47</v>
      </c>
      <c r="C34" s="6"/>
      <c r="D34" s="4" t="s">
        <v>46</v>
      </c>
      <c r="E34" s="7">
        <v>131.04</v>
      </c>
      <c r="F34" s="7"/>
      <c r="G34" s="4"/>
      <c r="H34" s="8"/>
    </row>
    <row x14ac:dyDescent="0.25" r="35" customHeight="1" ht="18.75">
      <c r="A35" s="5">
        <v>45141</v>
      </c>
      <c r="B35" s="6" t="s">
        <v>48</v>
      </c>
      <c r="C35" s="6"/>
      <c r="D35" s="4" t="s">
        <v>14</v>
      </c>
      <c r="E35" s="7">
        <v>51.45</v>
      </c>
      <c r="F35" s="7"/>
      <c r="G35" s="4"/>
      <c r="H35" s="8"/>
    </row>
    <row x14ac:dyDescent="0.25" r="36" customHeight="1" ht="18.75">
      <c r="A36" s="5">
        <v>45139</v>
      </c>
      <c r="B36" s="6" t="s">
        <v>49</v>
      </c>
      <c r="C36" s="6"/>
      <c r="D36" s="4" t="s">
        <v>14</v>
      </c>
      <c r="E36" s="7">
        <v>79.95</v>
      </c>
      <c r="F36" s="7"/>
      <c r="G36" s="4"/>
      <c r="H36" s="8"/>
    </row>
    <row x14ac:dyDescent="0.25" r="37" customHeight="1" ht="18.75">
      <c r="A37" s="5">
        <v>45139</v>
      </c>
      <c r="B37" s="6" t="s">
        <v>50</v>
      </c>
      <c r="C37" s="6"/>
      <c r="D37" s="4" t="s">
        <v>14</v>
      </c>
      <c r="E37" s="7">
        <v>145</v>
      </c>
      <c r="F37" s="7"/>
      <c r="G37" s="4"/>
      <c r="H37" s="8"/>
    </row>
    <row x14ac:dyDescent="0.25" r="38" customHeight="1" ht="18.75">
      <c r="A38" s="5">
        <v>45136</v>
      </c>
      <c r="B38" s="6" t="s">
        <v>51</v>
      </c>
      <c r="C38" s="6"/>
      <c r="D38" s="4" t="s">
        <v>28</v>
      </c>
      <c r="E38" s="7">
        <v>1507.52</v>
      </c>
      <c r="F38" s="7">
        <v>1507.52</v>
      </c>
      <c r="G38" s="4"/>
      <c r="H38" s="8"/>
    </row>
    <row x14ac:dyDescent="0.25" r="39" customHeight="1" ht="18.75">
      <c r="A39" s="5">
        <v>45136</v>
      </c>
      <c r="B39" s="6" t="s">
        <v>52</v>
      </c>
      <c r="C39" s="6"/>
      <c r="D39" s="4" t="s">
        <v>14</v>
      </c>
      <c r="E39" s="7">
        <v>51.73</v>
      </c>
      <c r="F39" s="7"/>
      <c r="G39" s="4"/>
      <c r="H39" s="8"/>
    </row>
    <row x14ac:dyDescent="0.25" r="40" customHeight="1" ht="18.75">
      <c r="A40" s="5">
        <v>45135</v>
      </c>
      <c r="B40" s="6" t="s">
        <v>53</v>
      </c>
      <c r="C40" s="6"/>
      <c r="D40" s="4" t="s">
        <v>18</v>
      </c>
      <c r="E40" s="7">
        <v>97</v>
      </c>
      <c r="F40" s="7"/>
      <c r="G40" s="4"/>
      <c r="H40" s="8"/>
    </row>
    <row x14ac:dyDescent="0.25" r="41" customHeight="1" ht="18.75">
      <c r="A41" s="5">
        <v>45117</v>
      </c>
      <c r="B41" s="6" t="s">
        <v>54</v>
      </c>
      <c r="C41" s="6"/>
      <c r="D41" s="4" t="s">
        <v>14</v>
      </c>
      <c r="E41" s="7">
        <v>104.54</v>
      </c>
      <c r="F41" s="7">
        <v>104.54</v>
      </c>
      <c r="G41" s="10">
        <v>104.54</v>
      </c>
      <c r="H41" s="10">
        <v>104.54</v>
      </c>
    </row>
    <row x14ac:dyDescent="0.25" r="42" customHeight="1" ht="18.75">
      <c r="A42" s="5">
        <v>45110</v>
      </c>
      <c r="B42" s="6" t="s">
        <v>55</v>
      </c>
      <c r="C42" s="6"/>
      <c r="D42" s="4" t="s">
        <v>14</v>
      </c>
      <c r="E42" s="7">
        <v>66.66</v>
      </c>
      <c r="F42" s="7"/>
      <c r="G42" s="8"/>
      <c r="H42" s="8"/>
    </row>
    <row x14ac:dyDescent="0.25" r="43" customHeight="1" ht="18.75">
      <c r="A43" s="5">
        <v>45105</v>
      </c>
      <c r="B43" s="6" t="s">
        <v>56</v>
      </c>
      <c r="C43" s="6"/>
      <c r="D43" s="4" t="s">
        <v>28</v>
      </c>
      <c r="E43" s="7">
        <v>220.47</v>
      </c>
      <c r="F43" s="7"/>
      <c r="G43" s="8"/>
      <c r="H43" s="8"/>
    </row>
    <row x14ac:dyDescent="0.25" r="44" customHeight="1" ht="18.75">
      <c r="A44" s="5">
        <v>45104</v>
      </c>
      <c r="B44" s="6" t="s">
        <v>57</v>
      </c>
      <c r="C44" s="6"/>
      <c r="D44" s="4" t="s">
        <v>14</v>
      </c>
      <c r="E44" s="7">
        <v>143.88</v>
      </c>
      <c r="F44" s="7">
        <v>143.88</v>
      </c>
      <c r="G44" s="10">
        <v>143.88</v>
      </c>
      <c r="H44" s="10">
        <v>143.88</v>
      </c>
    </row>
    <row x14ac:dyDescent="0.25" r="45" customHeight="1" ht="18.75">
      <c r="A45" s="5">
        <v>45103</v>
      </c>
      <c r="B45" s="6" t="s">
        <v>58</v>
      </c>
      <c r="C45" s="6"/>
      <c r="D45" s="4" t="s">
        <v>14</v>
      </c>
      <c r="E45" s="7">
        <v>46.63</v>
      </c>
      <c r="F45" s="7"/>
      <c r="G45" s="8"/>
      <c r="H45" s="8"/>
    </row>
    <row x14ac:dyDescent="0.25" r="46" customHeight="1" ht="18.75">
      <c r="A46" s="5">
        <v>45084</v>
      </c>
      <c r="B46" s="6" t="s">
        <v>59</v>
      </c>
      <c r="C46" s="6"/>
      <c r="D46" s="4" t="s">
        <v>14</v>
      </c>
      <c r="E46" s="7">
        <v>67.05</v>
      </c>
      <c r="F46" s="7"/>
      <c r="G46" s="8"/>
      <c r="H46" s="8"/>
    </row>
    <row x14ac:dyDescent="0.25" r="47" customHeight="1" ht="18.75">
      <c r="A47" s="5">
        <v>45075</v>
      </c>
      <c r="B47" s="6" t="s">
        <v>60</v>
      </c>
      <c r="C47" s="6"/>
      <c r="D47" s="4" t="s">
        <v>14</v>
      </c>
      <c r="E47" s="7">
        <v>197</v>
      </c>
      <c r="F47" s="7">
        <v>197</v>
      </c>
      <c r="G47" s="10">
        <v>197</v>
      </c>
      <c r="H47" s="10">
        <v>197</v>
      </c>
    </row>
    <row x14ac:dyDescent="0.25" r="48" customHeight="1" ht="18.75">
      <c r="A48" s="5">
        <v>45072</v>
      </c>
      <c r="B48" s="6" t="s">
        <v>61</v>
      </c>
      <c r="C48" s="6"/>
      <c r="D48" s="4" t="s">
        <v>14</v>
      </c>
      <c r="E48" s="7">
        <v>109.54</v>
      </c>
      <c r="F48" s="7">
        <v>109.54</v>
      </c>
      <c r="G48" s="8"/>
      <c r="H48" s="8"/>
    </row>
    <row x14ac:dyDescent="0.25" r="49" customHeight="1" ht="18.75">
      <c r="A49" s="5">
        <v>45061</v>
      </c>
      <c r="B49" s="6" t="s">
        <v>62</v>
      </c>
      <c r="C49" s="6"/>
      <c r="D49" s="4" t="s">
        <v>14</v>
      </c>
      <c r="E49" s="7">
        <v>300</v>
      </c>
      <c r="F49" s="7">
        <v>300</v>
      </c>
      <c r="G49" s="10">
        <v>300</v>
      </c>
      <c r="H49" s="10">
        <v>300</v>
      </c>
    </row>
    <row x14ac:dyDescent="0.25" r="50" customHeight="1" ht="18.75">
      <c r="A50" s="5">
        <v>45059</v>
      </c>
      <c r="B50" s="6" t="s">
        <v>63</v>
      </c>
      <c r="C50" s="6"/>
      <c r="D50" s="4" t="s">
        <v>14</v>
      </c>
      <c r="E50" s="7">
        <v>405.92</v>
      </c>
      <c r="F50" s="7"/>
      <c r="G50" s="8"/>
      <c r="H50" s="8"/>
    </row>
    <row x14ac:dyDescent="0.25" r="51" customHeight="1" ht="18.75">
      <c r="A51" s="5">
        <v>44996</v>
      </c>
      <c r="B51" s="6" t="s">
        <v>64</v>
      </c>
      <c r="C51" s="6"/>
      <c r="D51" s="4" t="s">
        <v>14</v>
      </c>
      <c r="E51" s="7">
        <v>369.59</v>
      </c>
      <c r="F51" s="7">
        <v>369.59</v>
      </c>
      <c r="G51" s="10">
        <v>369.59</v>
      </c>
      <c r="H51" s="10">
        <v>369.59</v>
      </c>
    </row>
    <row x14ac:dyDescent="0.25" r="52" customHeight="1" ht="18.75">
      <c r="A52" s="5">
        <v>44979</v>
      </c>
      <c r="B52" s="6" t="s">
        <v>65</v>
      </c>
      <c r="C52" s="6"/>
      <c r="D52" s="4" t="s">
        <v>66</v>
      </c>
      <c r="E52" s="7">
        <v>209.99</v>
      </c>
      <c r="F52" s="7">
        <v>209.99</v>
      </c>
      <c r="G52" s="10">
        <v>209.99</v>
      </c>
      <c r="H52" s="10">
        <v>209.99</v>
      </c>
    </row>
    <row x14ac:dyDescent="0.25" r="53" customHeight="1" ht="18.75">
      <c r="A53" s="5"/>
      <c r="B53" s="6"/>
      <c r="C53" s="6"/>
      <c r="D53" s="4"/>
      <c r="E53" s="10"/>
      <c r="F53" s="7"/>
      <c r="G53" s="8"/>
      <c r="H53" s="8"/>
    </row>
    <row x14ac:dyDescent="0.25" r="54" customHeight="1" ht="15">
      <c r="A54" s="11"/>
      <c r="B54" s="12" t="s">
        <v>67</v>
      </c>
      <c r="C54" s="12"/>
      <c r="D54" s="13"/>
      <c r="E54" s="14">
        <f>SUM(E2:E53)</f>
      </c>
      <c r="F54" s="14">
        <f>SUM(F2:F53)</f>
      </c>
      <c r="G54" s="14">
        <f>SUM(G2:G52)</f>
      </c>
      <c r="H54" s="15">
        <f>SUM(H2:H52)</f>
      </c>
    </row>
    <row x14ac:dyDescent="0.25" r="55" customHeight="1" ht="18.75">
      <c r="A55" s="11" t="s">
        <v>68</v>
      </c>
      <c r="B55" s="12"/>
      <c r="C55" s="12"/>
      <c r="D55" s="13"/>
      <c r="E55" s="16"/>
      <c r="F55" s="17"/>
      <c r="G55" s="18"/>
      <c r="H55" s="18"/>
    </row>
    <row x14ac:dyDescent="0.25" r="56" customHeight="1" ht="18.75">
      <c r="A56" s="19"/>
      <c r="B56" s="20"/>
      <c r="C56" s="20"/>
      <c r="D56" s="8"/>
      <c r="E56" s="21"/>
      <c r="F56" s="8"/>
      <c r="G56" s="8"/>
      <c r="H56" s="8"/>
    </row>
    <row x14ac:dyDescent="0.25" r="57" customHeight="1" ht="18.75">
      <c r="A57" s="19"/>
      <c r="B57" s="22" t="s">
        <v>69</v>
      </c>
      <c r="C57" s="23"/>
      <c r="D57" s="24" t="s">
        <v>4</v>
      </c>
      <c r="E57" s="24" t="s">
        <v>5</v>
      </c>
      <c r="F57" s="24" t="s">
        <v>6</v>
      </c>
      <c r="G57" s="25" t="s">
        <v>7</v>
      </c>
      <c r="H57" s="8"/>
    </row>
    <row x14ac:dyDescent="0.25" r="58" customHeight="1" ht="18.75">
      <c r="A58" s="19"/>
      <c r="B58" s="26" t="s">
        <v>14</v>
      </c>
      <c r="C58" s="27"/>
      <c r="D58" s="7">
        <f>SUM(E4+E9+E11+E12+E13+E6+E8+E10+E14+E16+E17+E23+E25+E26+E28+E29+E30+E31+E32+E35+E36+E37+E39+E41+E42+E44+E45+E46+E47+E48+E49+E50+E51+E18)</f>
      </c>
      <c r="E58" s="7">
        <f>SUM(F4+F9+F11+F12+F13+F6+F8+F10+F14+F16+F17+F23+F25+F26+F28+F29+F30+F31+F32+F35+F36+F37+F39+F41+F42+F44+F45+F46+F47+F48+F49+F50+F51+F18)</f>
      </c>
      <c r="F58" s="7">
        <f>SUM(G4+G6+G8+G10+G14+G16+G17+G23+G25+G26+G28+G29+G30+G31+G32+G35+G36+G37+G39+G41+G42+G44+G45+G46+G47+G48+G49+G50+G51+G18)</f>
      </c>
      <c r="G58" s="28">
        <f>SUM(H4+H6+H8+H10+H14+H16+H17+H23+H25+H26+H28+H29+H30+H31+H32+H35+H36+H37+H39+H41+H42+H44+H45+H46+H47+H48+H49+H50+H51+H18)</f>
      </c>
      <c r="H58" s="8"/>
    </row>
    <row x14ac:dyDescent="0.25" r="59" customHeight="1" ht="18.75">
      <c r="A59" s="19"/>
      <c r="B59" s="26" t="s">
        <v>46</v>
      </c>
      <c r="C59" s="27"/>
      <c r="D59" s="7">
        <f>SUM(E33:E34)</f>
      </c>
      <c r="E59" s="7">
        <f>SUM(F33:F34)</f>
      </c>
      <c r="F59" s="7">
        <f>SUM(G33:G34)</f>
      </c>
      <c r="G59" s="28">
        <f>SUM(H33:H34)</f>
      </c>
      <c r="H59" s="8"/>
    </row>
    <row x14ac:dyDescent="0.25" r="60" customHeight="1" ht="18.75">
      <c r="A60" s="19"/>
      <c r="B60" s="26" t="s">
        <v>70</v>
      </c>
      <c r="C60" s="27"/>
      <c r="D60" s="7">
        <f>SUM(E52)</f>
      </c>
      <c r="E60" s="7">
        <f>SUM(F52)</f>
      </c>
      <c r="F60" s="7">
        <f>SUM(G52)</f>
      </c>
      <c r="G60" s="28">
        <f>SUM(H52)</f>
      </c>
      <c r="H60" s="8"/>
    </row>
    <row x14ac:dyDescent="0.25" r="61" customHeight="1" ht="18.75">
      <c r="A61" s="19"/>
      <c r="B61" s="26" t="s">
        <v>28</v>
      </c>
      <c r="C61" s="27"/>
      <c r="D61" s="7">
        <f>SUM(E15+E27+E38+E43)</f>
      </c>
      <c r="E61" s="7">
        <f>SUM(F15+F27+F38+F43)</f>
      </c>
      <c r="F61" s="7">
        <f>SUM(G15+G27+G38+G43)</f>
      </c>
      <c r="G61" s="28">
        <f>SUM(H15+H27+H38+H43)</f>
      </c>
      <c r="H61" s="8"/>
    </row>
    <row x14ac:dyDescent="0.25" r="62" customHeight="1" ht="18.75">
      <c r="A62" s="19"/>
      <c r="B62" s="26" t="s">
        <v>18</v>
      </c>
      <c r="C62" s="27"/>
      <c r="D62" s="7">
        <f>SUM(E7+E24+E40)</f>
      </c>
      <c r="E62" s="7">
        <f>SUM(F2+F7+F24+F40)</f>
      </c>
      <c r="F62" s="7">
        <f>SUM(G2+G7+G24+G40)</f>
      </c>
      <c r="G62" s="28">
        <f>SUM(H2+H7+H24+H40)</f>
      </c>
      <c r="H62" s="8"/>
    </row>
    <row x14ac:dyDescent="0.25" r="63" customHeight="1" ht="18.75">
      <c r="A63" s="19"/>
      <c r="B63" s="26" t="s">
        <v>10</v>
      </c>
      <c r="C63" s="27"/>
      <c r="D63" s="7">
        <f>SUM(E2+E3+E5+E19+E20+E21+E22)</f>
      </c>
      <c r="E63" s="7">
        <f>SUM(D66)</f>
      </c>
      <c r="F63" s="7"/>
      <c r="G63" s="28"/>
      <c r="H63" s="8"/>
    </row>
    <row x14ac:dyDescent="0.25" r="64" customHeight="1" ht="18.75">
      <c r="A64" s="19"/>
      <c r="B64" s="29" t="s">
        <v>71</v>
      </c>
      <c r="C64" s="30"/>
      <c r="D64" s="31">
        <f>SUM(D58:D63)</f>
      </c>
      <c r="E64" s="31">
        <f>SUM(E58:E63)</f>
      </c>
      <c r="F64" s="31">
        <f>SUM(F58:F62)</f>
      </c>
      <c r="G64" s="32">
        <f>SUM(G58:G63)</f>
      </c>
      <c r="H64" s="8"/>
    </row>
    <row x14ac:dyDescent="0.25" r="65" customHeight="1" ht="18.75">
      <c r="A65" s="19"/>
      <c r="B65" s="20"/>
      <c r="C65" s="20"/>
      <c r="D65" s="21"/>
      <c r="E65" s="8"/>
      <c r="F65" s="8"/>
      <c r="G65" s="8"/>
      <c r="H65" s="8"/>
    </row>
    <row x14ac:dyDescent="0.25" r="66" customHeight="1" ht="18.75">
      <c r="A66" s="19"/>
      <c r="B66" s="33" t="s">
        <v>72</v>
      </c>
      <c r="C66" s="33"/>
      <c r="D66" s="34">
        <v>2384</v>
      </c>
      <c r="E66" s="8"/>
      <c r="F66" s="8"/>
      <c r="G66" s="8"/>
      <c r="H66" s="8"/>
    </row>
    <row x14ac:dyDescent="0.25" r="67" customHeight="1" ht="18.75">
      <c r="A67" s="19"/>
      <c r="B67" s="20"/>
      <c r="C67" s="20"/>
      <c r="D67" s="21"/>
      <c r="E67" s="8"/>
      <c r="F67" s="8"/>
      <c r="G67" s="8"/>
      <c r="H67" s="8"/>
    </row>
    <row x14ac:dyDescent="0.25" r="68" customHeight="1" ht="18.75">
      <c r="A68" s="19"/>
      <c r="B68" s="20"/>
      <c r="C68" s="20"/>
      <c r="D68" s="8"/>
      <c r="E68" s="8"/>
      <c r="F68" s="8"/>
      <c r="G68" s="8"/>
      <c r="H68" s="8"/>
    </row>
    <row x14ac:dyDescent="0.25" r="69" customHeight="1" ht="18.75">
      <c r="A69" s="19"/>
      <c r="B69" s="20"/>
      <c r="C69" s="20"/>
      <c r="D69" s="21"/>
      <c r="E69" s="8"/>
      <c r="F69" s="8"/>
      <c r="G69" s="8"/>
      <c r="H6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15-09</vt:lpstr>
      <vt:lpstr>05-09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2023-10-18T13:20:27.699Z</dcterms:created>
  <dcterms:modified xsi:type="dcterms:W3CDTF">2023-10-18T13:20:27.699Z</dcterms:modified>
</cp:coreProperties>
</file>