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Working" sheetId="2" state="hidden" r:id="rId2"/>
  </sheets>
  <calcPr calcId="145621"/>
</workbook>
</file>

<file path=xl/calcChain.xml><?xml version="1.0" encoding="utf-8"?>
<calcChain xmlns="http://schemas.openxmlformats.org/spreadsheetml/2006/main">
  <c r="B12" i="2" l="1"/>
  <c r="B13" i="2" s="1"/>
  <c r="B14" i="2" s="1"/>
  <c r="A21" i="2"/>
  <c r="A15" i="2"/>
  <c r="A16" i="2" s="1"/>
  <c r="A17" i="2" s="1"/>
  <c r="A18" i="2" s="1"/>
  <c r="A19" i="2" s="1"/>
  <c r="A20" i="2" s="1"/>
  <c r="A14" i="2"/>
  <c r="D25" i="1"/>
  <c r="D11" i="1"/>
  <c r="D37" i="1" s="1"/>
  <c r="B8" i="2"/>
  <c r="B9" i="2"/>
  <c r="A7" i="2"/>
  <c r="A8" i="2"/>
  <c r="A9" i="2" s="1"/>
  <c r="A6" i="2"/>
  <c r="B5" i="2"/>
  <c r="B6" i="2" s="1"/>
  <c r="B7" i="2" s="1"/>
  <c r="A4" i="2"/>
  <c r="A16" i="1"/>
  <c r="B15" i="2" l="1"/>
  <c r="B16" i="2" s="1"/>
  <c r="B17" i="2" s="1"/>
  <c r="B18" i="2" s="1"/>
  <c r="B19" i="2" s="1"/>
  <c r="B20" i="2" s="1"/>
  <c r="B21" i="2" s="1"/>
  <c r="D19" i="1"/>
  <c r="D27" i="1" s="1"/>
  <c r="D44" i="1" l="1"/>
  <c r="A23" i="2" s="1"/>
  <c r="B23" i="2" s="1"/>
  <c r="A47" i="1" s="1"/>
</calcChain>
</file>

<file path=xl/sharedStrings.xml><?xml version="1.0" encoding="utf-8"?>
<sst xmlns="http://schemas.openxmlformats.org/spreadsheetml/2006/main" count="43" uniqueCount="42">
  <si>
    <t>Return on Investment for a Master's Program</t>
  </si>
  <si>
    <t>Cost of the entire program</t>
  </si>
  <si>
    <t>Living expenses</t>
  </si>
  <si>
    <t>Miscellaneous expenses</t>
  </si>
  <si>
    <t>things such as rent, food, mobile etc</t>
  </si>
  <si>
    <t>eveything else - partying, going back home etc</t>
  </si>
  <si>
    <t>Total cost of the program</t>
  </si>
  <si>
    <t>Actual Investment</t>
  </si>
  <si>
    <t>Opportunity Cost</t>
  </si>
  <si>
    <t>Duration of the Program?</t>
  </si>
  <si>
    <t>years</t>
  </si>
  <si>
    <t>Are you a student or working?</t>
  </si>
  <si>
    <t>How much is your current CTC?</t>
  </si>
  <si>
    <t>Working</t>
  </si>
  <si>
    <t>What is the avg. salary through college placement?</t>
  </si>
  <si>
    <t>Assumed Annual Increment</t>
  </si>
  <si>
    <t>Total Opportunity Cost</t>
  </si>
  <si>
    <t>Cost of Financing</t>
  </si>
  <si>
    <t>Loan amount</t>
  </si>
  <si>
    <t>Rate of Interest</t>
  </si>
  <si>
    <t>Tenure</t>
  </si>
  <si>
    <t>Total Interest Paid</t>
  </si>
  <si>
    <t>over the loan period</t>
  </si>
  <si>
    <t>Total cost of your Masters</t>
  </si>
  <si>
    <t>Calculating the cost of your Master's Program</t>
  </si>
  <si>
    <t>Calculating the return of your Master's Program</t>
  </si>
  <si>
    <t>Expected salary after Masters</t>
  </si>
  <si>
    <t>per year</t>
  </si>
  <si>
    <t>Expected increment / year</t>
  </si>
  <si>
    <t>Metric 1</t>
  </si>
  <si>
    <t>How much of the fees is recovered in 2 years?</t>
  </si>
  <si>
    <t>Metric 2</t>
  </si>
  <si>
    <t xml:space="preserve">Over a 10-year period, how many times is your </t>
  </si>
  <si>
    <t>income above the TOTAL cost of your masters</t>
  </si>
  <si>
    <t xml:space="preserve">Which means your Master's Program has delivered </t>
  </si>
  <si>
    <t>a rate of return on your money of</t>
  </si>
  <si>
    <t>over a 10 years period</t>
  </si>
  <si>
    <t>As a comparison</t>
  </si>
  <si>
    <t>Gold gives ~10% return on investment</t>
  </si>
  <si>
    <t>Equities give ~15-20% return on investment</t>
  </si>
  <si>
    <t>If this number is greater than 100%, then that is a good sign.</t>
  </si>
  <si>
    <t>Lower the number, lower is the short term financial impact of your Masters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</si>
</sst>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3" borderId="0" xfId="0" applyFill="1" applyAlignment="1">
      <alignment horizontal="left" wrapText="1"/>
    </xf>
    <xf numFmtId="9" fontId="0" fillId="4" borderId="0" xfId="0" applyNumberFormat="1" applyFill="1"/>
    <xf numFmtId="166" fontId="0" fillId="4" borderId="0" xfId="1" applyNumberFormat="1" applyFont="1" applyFill="1" applyAlignment="1">
      <alignment horizontal="center" vertical="center"/>
    </xf>
    <xf numFmtId="166" fontId="0" fillId="4" borderId="0" xfId="1" applyNumberFormat="1" applyFont="1" applyFill="1"/>
    <xf numFmtId="166" fontId="0" fillId="3" borderId="0" xfId="0" applyNumberFormat="1" applyFill="1"/>
    <xf numFmtId="166" fontId="0" fillId="3" borderId="0" xfId="1" applyNumberFormat="1" applyFont="1" applyFill="1"/>
    <xf numFmtId="0" fontId="2" fillId="2" borderId="0" xfId="0" applyFont="1" applyFill="1"/>
    <xf numFmtId="166" fontId="3" fillId="5" borderId="0" xfId="0" applyNumberFormat="1" applyFont="1" applyFill="1"/>
    <xf numFmtId="0" fontId="4" fillId="3" borderId="0" xfId="0" applyFont="1" applyFill="1"/>
    <xf numFmtId="0" fontId="3" fillId="6" borderId="0" xfId="0" applyFont="1" applyFill="1"/>
    <xf numFmtId="0" fontId="0" fillId="6" borderId="0" xfId="0" applyFill="1"/>
    <xf numFmtId="9" fontId="0" fillId="5" borderId="0" xfId="2" applyFont="1" applyFill="1"/>
    <xf numFmtId="9" fontId="0" fillId="0" borderId="0" xfId="2" applyFont="1"/>
    <xf numFmtId="165" fontId="0" fillId="5" borderId="0" xfId="1" applyNumberFormat="1" applyFont="1" applyFill="1"/>
    <xf numFmtId="9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30" workbookViewId="0">
      <selection activeCell="A53" sqref="A53"/>
    </sheetView>
  </sheetViews>
  <sheetFormatPr defaultRowHeight="15" x14ac:dyDescent="0.25"/>
  <cols>
    <col min="1" max="3" width="9.140625" style="1"/>
    <col min="4" max="4" width="14" style="1" customWidth="1"/>
    <col min="5" max="16384" width="9.140625" style="1"/>
  </cols>
  <sheetData>
    <row r="1" spans="1:5" x14ac:dyDescent="0.25">
      <c r="A1" s="4" t="s">
        <v>0</v>
      </c>
      <c r="B1" s="5"/>
      <c r="C1" s="5"/>
      <c r="D1" s="5"/>
      <c r="E1" s="5"/>
    </row>
    <row r="4" spans="1:5" x14ac:dyDescent="0.25">
      <c r="A4" s="15" t="s">
        <v>24</v>
      </c>
      <c r="B4" s="16"/>
      <c r="C4" s="16"/>
      <c r="D4" s="16"/>
      <c r="E4" s="16"/>
    </row>
    <row r="6" spans="1:5" x14ac:dyDescent="0.25">
      <c r="A6" s="2" t="s">
        <v>7</v>
      </c>
    </row>
    <row r="7" spans="1:5" x14ac:dyDescent="0.25">
      <c r="A7" s="1" t="s">
        <v>1</v>
      </c>
      <c r="D7" s="9">
        <v>3500000</v>
      </c>
    </row>
    <row r="8" spans="1:5" x14ac:dyDescent="0.25">
      <c r="A8" s="1" t="s">
        <v>2</v>
      </c>
      <c r="D8" s="9">
        <v>400000</v>
      </c>
      <c r="E8" s="14" t="s">
        <v>4</v>
      </c>
    </row>
    <row r="9" spans="1:5" x14ac:dyDescent="0.25">
      <c r="A9" s="1" t="s">
        <v>3</v>
      </c>
      <c r="D9" s="9">
        <v>100000</v>
      </c>
      <c r="E9" s="14" t="s">
        <v>5</v>
      </c>
    </row>
    <row r="11" spans="1:5" x14ac:dyDescent="0.25">
      <c r="A11" s="1" t="s">
        <v>6</v>
      </c>
      <c r="D11" s="10">
        <f>SUM(D7:D9)</f>
        <v>4000000</v>
      </c>
    </row>
    <row r="13" spans="1:5" x14ac:dyDescent="0.25">
      <c r="A13" s="2" t="s">
        <v>8</v>
      </c>
    </row>
    <row r="14" spans="1:5" x14ac:dyDescent="0.25">
      <c r="A14" s="1" t="s">
        <v>9</v>
      </c>
      <c r="D14" s="3">
        <v>1</v>
      </c>
      <c r="E14" s="14" t="s">
        <v>10</v>
      </c>
    </row>
    <row r="15" spans="1:5" x14ac:dyDescent="0.25">
      <c r="A15" s="1" t="s">
        <v>11</v>
      </c>
      <c r="D15" s="3" t="s">
        <v>13</v>
      </c>
    </row>
    <row r="16" spans="1:5" x14ac:dyDescent="0.25">
      <c r="A16" s="6" t="str">
        <f>IF(D15=0,"",IF(D15="Student",Working!A1,Working!A2))</f>
        <v>How much is your current CTC?</v>
      </c>
      <c r="B16" s="6"/>
      <c r="C16" s="6"/>
      <c r="D16" s="8">
        <v>1000000</v>
      </c>
    </row>
    <row r="17" spans="1:5" x14ac:dyDescent="0.25">
      <c r="A17" s="6"/>
      <c r="B17" s="6"/>
      <c r="C17" s="6"/>
      <c r="D17" s="8"/>
    </row>
    <row r="18" spans="1:5" x14ac:dyDescent="0.25">
      <c r="A18" s="1" t="s">
        <v>15</v>
      </c>
      <c r="D18" s="7">
        <v>0.1</v>
      </c>
    </row>
    <row r="19" spans="1:5" x14ac:dyDescent="0.25">
      <c r="A19" s="1" t="s">
        <v>16</v>
      </c>
      <c r="D19" s="11">
        <f>SUM(Working!B5:B9)</f>
        <v>1000000</v>
      </c>
    </row>
    <row r="21" spans="1:5" x14ac:dyDescent="0.25">
      <c r="A21" s="2" t="s">
        <v>17</v>
      </c>
    </row>
    <row r="22" spans="1:5" x14ac:dyDescent="0.25">
      <c r="A22" s="1" t="s">
        <v>18</v>
      </c>
      <c r="D22" s="9">
        <v>3100000</v>
      </c>
      <c r="E22" s="14"/>
    </row>
    <row r="23" spans="1:5" x14ac:dyDescent="0.25">
      <c r="A23" s="1" t="s">
        <v>19</v>
      </c>
      <c r="D23" s="7">
        <v>0.08</v>
      </c>
      <c r="E23" s="14"/>
    </row>
    <row r="24" spans="1:5" x14ac:dyDescent="0.25">
      <c r="A24" s="1" t="s">
        <v>20</v>
      </c>
      <c r="D24" s="9">
        <v>7</v>
      </c>
      <c r="E24" s="14" t="s">
        <v>10</v>
      </c>
    </row>
    <row r="25" spans="1:5" x14ac:dyDescent="0.25">
      <c r="A25" s="1" t="s">
        <v>21</v>
      </c>
      <c r="D25" s="11">
        <f>-CUMIPMT(D23/12,D24*60,D22,1,D24*12,0)</f>
        <v>1698007.0973568123</v>
      </c>
      <c r="E25" s="14" t="s">
        <v>22</v>
      </c>
    </row>
    <row r="27" spans="1:5" x14ac:dyDescent="0.25">
      <c r="A27" s="12" t="s">
        <v>23</v>
      </c>
      <c r="B27" s="12"/>
      <c r="C27" s="12"/>
      <c r="D27" s="13">
        <f>D11+D19+D25</f>
        <v>6698007.0973568121</v>
      </c>
    </row>
    <row r="30" spans="1:5" x14ac:dyDescent="0.25">
      <c r="A30" s="15" t="s">
        <v>25</v>
      </c>
      <c r="B30" s="16"/>
      <c r="C30" s="16"/>
      <c r="D30" s="16"/>
      <c r="E30" s="16"/>
    </row>
    <row r="32" spans="1:5" x14ac:dyDescent="0.25">
      <c r="A32" s="1" t="s">
        <v>26</v>
      </c>
      <c r="D32" s="9">
        <v>2200000</v>
      </c>
      <c r="E32" s="14" t="s">
        <v>27</v>
      </c>
    </row>
    <row r="33" spans="1:4" x14ac:dyDescent="0.25">
      <c r="A33" s="1" t="s">
        <v>28</v>
      </c>
      <c r="D33" s="7">
        <v>0.1</v>
      </c>
    </row>
    <row r="35" spans="1:4" x14ac:dyDescent="0.25">
      <c r="A35" s="2" t="s">
        <v>29</v>
      </c>
    </row>
    <row r="36" spans="1:4" x14ac:dyDescent="0.25">
      <c r="A36" s="1" t="s">
        <v>30</v>
      </c>
    </row>
    <row r="37" spans="1:4" x14ac:dyDescent="0.25">
      <c r="D37" s="17">
        <f>(D32+D32*(1+D33))/D11</f>
        <v>1.155</v>
      </c>
    </row>
    <row r="38" spans="1:4" x14ac:dyDescent="0.25">
      <c r="A38" s="1" t="s">
        <v>40</v>
      </c>
    </row>
    <row r="39" spans="1:4" x14ac:dyDescent="0.25">
      <c r="A39" s="1" t="s">
        <v>41</v>
      </c>
    </row>
    <row r="41" spans="1:4" x14ac:dyDescent="0.25">
      <c r="A41" s="2" t="s">
        <v>31</v>
      </c>
    </row>
    <row r="42" spans="1:4" x14ac:dyDescent="0.25">
      <c r="A42" s="1" t="s">
        <v>32</v>
      </c>
    </row>
    <row r="43" spans="1:4" x14ac:dyDescent="0.25">
      <c r="A43" s="1" t="s">
        <v>33</v>
      </c>
    </row>
    <row r="44" spans="1:4" x14ac:dyDescent="0.25">
      <c r="D44" s="19">
        <f>SUM(Working!B12:B21)/Sheet1!D27</f>
        <v>5.234741261477077</v>
      </c>
    </row>
    <row r="45" spans="1:4" x14ac:dyDescent="0.25">
      <c r="A45" s="1" t="s">
        <v>34</v>
      </c>
    </row>
    <row r="46" spans="1:4" x14ac:dyDescent="0.25">
      <c r="A46" s="1" t="s">
        <v>35</v>
      </c>
    </row>
    <row r="47" spans="1:4" x14ac:dyDescent="0.25">
      <c r="A47" s="20">
        <f>Working!B23</f>
        <v>0.18002041813951553</v>
      </c>
      <c r="B47" s="5" t="s">
        <v>36</v>
      </c>
      <c r="C47" s="5"/>
      <c r="D47" s="5"/>
    </row>
    <row r="49" spans="1:1" x14ac:dyDescent="0.25">
      <c r="A49" s="1" t="s">
        <v>37</v>
      </c>
    </row>
    <row r="50" spans="1:1" x14ac:dyDescent="0.25">
      <c r="A50" s="1" t="s">
        <v>38</v>
      </c>
    </row>
    <row r="51" spans="1:1" x14ac:dyDescent="0.25">
      <c r="A51" s="1" t="s">
        <v>39</v>
      </c>
    </row>
  </sheetData>
  <mergeCells count="2">
    <mergeCell ref="A16:C17"/>
    <mergeCell ref="D16:D17"/>
  </mergeCells>
  <dataValidations count="1">
    <dataValidation type="list" allowBlank="1" showInputMessage="1" showErrorMessage="1" sqref="D15">
      <formula1>"Student, Working"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</v>
      </c>
    </row>
    <row r="2" spans="1:2" x14ac:dyDescent="0.25">
      <c r="A2" t="s">
        <v>12</v>
      </c>
    </row>
    <row r="4" spans="1:2" x14ac:dyDescent="0.25">
      <c r="A4">
        <f>Sheet1!D14</f>
        <v>1</v>
      </c>
    </row>
    <row r="5" spans="1:2" x14ac:dyDescent="0.25">
      <c r="A5">
        <v>1</v>
      </c>
      <c r="B5">
        <f>Sheet1!D16</f>
        <v>1000000</v>
      </c>
    </row>
    <row r="6" spans="1:2" x14ac:dyDescent="0.25">
      <c r="A6">
        <f>A5+1</f>
        <v>2</v>
      </c>
      <c r="B6">
        <f>IF(A6&lt;=$A$4,B5*(1+Sheet1!$D$18),0)</f>
        <v>0</v>
      </c>
    </row>
    <row r="7" spans="1:2" x14ac:dyDescent="0.25">
      <c r="A7">
        <f t="shared" ref="A7:A9" si="0">A6+1</f>
        <v>3</v>
      </c>
      <c r="B7">
        <f>IF(A7&lt;=$A$4,B6*(1+Sheet1!$D$18),0)</f>
        <v>0</v>
      </c>
    </row>
    <row r="8" spans="1:2" x14ac:dyDescent="0.25">
      <c r="A8">
        <f t="shared" si="0"/>
        <v>4</v>
      </c>
      <c r="B8">
        <f>IF(A8&lt;=$A$4,B7*(1+Sheet1!$D$18),0)</f>
        <v>0</v>
      </c>
    </row>
    <row r="9" spans="1:2" x14ac:dyDescent="0.25">
      <c r="A9">
        <f t="shared" si="0"/>
        <v>5</v>
      </c>
      <c r="B9">
        <f>IF(A9&lt;=$A$4,B8*(1+Sheet1!$D$18),0)</f>
        <v>0</v>
      </c>
    </row>
    <row r="12" spans="1:2" x14ac:dyDescent="0.25">
      <c r="A12">
        <v>1</v>
      </c>
      <c r="B12">
        <f>Sheet1!D32</f>
        <v>2200000</v>
      </c>
    </row>
    <row r="13" spans="1:2" x14ac:dyDescent="0.25">
      <c r="A13">
        <v>2</v>
      </c>
      <c r="B13">
        <f>B12*(1+Sheet1!$D$33)</f>
        <v>2420000</v>
      </c>
    </row>
    <row r="14" spans="1:2" x14ac:dyDescent="0.25">
      <c r="A14">
        <f>A13+1</f>
        <v>3</v>
      </c>
      <c r="B14">
        <f>B13*(1+Sheet1!$D$33)</f>
        <v>2662000</v>
      </c>
    </row>
    <row r="15" spans="1:2" x14ac:dyDescent="0.25">
      <c r="A15">
        <f t="shared" ref="A15:A23" si="1">A14+1</f>
        <v>4</v>
      </c>
      <c r="B15">
        <f>B14*(1+Sheet1!$D$33)</f>
        <v>2928200.0000000005</v>
      </c>
    </row>
    <row r="16" spans="1:2" x14ac:dyDescent="0.25">
      <c r="A16">
        <f t="shared" si="1"/>
        <v>5</v>
      </c>
      <c r="B16">
        <f>B15*(1+Sheet1!$D$33)</f>
        <v>3221020.0000000009</v>
      </c>
    </row>
    <row r="17" spans="1:2" x14ac:dyDescent="0.25">
      <c r="A17">
        <f t="shared" si="1"/>
        <v>6</v>
      </c>
      <c r="B17">
        <f>B16*(1+Sheet1!$D$33)</f>
        <v>3543122.0000000014</v>
      </c>
    </row>
    <row r="18" spans="1:2" x14ac:dyDescent="0.25">
      <c r="A18">
        <f t="shared" si="1"/>
        <v>7</v>
      </c>
      <c r="B18">
        <f>B17*(1+Sheet1!$D$33)</f>
        <v>3897434.200000002</v>
      </c>
    </row>
    <row r="19" spans="1:2" x14ac:dyDescent="0.25">
      <c r="A19">
        <f t="shared" si="1"/>
        <v>8</v>
      </c>
      <c r="B19">
        <f>B18*(1+Sheet1!$D$33)</f>
        <v>4287177.6200000029</v>
      </c>
    </row>
    <row r="20" spans="1:2" x14ac:dyDescent="0.25">
      <c r="A20">
        <f t="shared" si="1"/>
        <v>9</v>
      </c>
      <c r="B20">
        <f>B19*(1+Sheet1!$D$33)</f>
        <v>4715895.3820000039</v>
      </c>
    </row>
    <row r="21" spans="1:2" x14ac:dyDescent="0.25">
      <c r="A21">
        <f t="shared" si="1"/>
        <v>10</v>
      </c>
      <c r="B21">
        <f>B20*(1+Sheet1!$D$33)</f>
        <v>5187484.9202000052</v>
      </c>
    </row>
    <row r="23" spans="1:2" x14ac:dyDescent="0.25">
      <c r="A23">
        <f>Sheet1!D44</f>
        <v>5.234741261477077</v>
      </c>
      <c r="B23" s="18">
        <f>A23^(1/10)-1</f>
        <v>0.18002041813951553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Warikoo</dc:creator>
  <cp:lastModifiedBy>Ankur Warikoo</cp:lastModifiedBy>
  <dcterms:created xsi:type="dcterms:W3CDTF">2021-03-11T07:47:21Z</dcterms:created>
  <dcterms:modified xsi:type="dcterms:W3CDTF">2021-03-12T04:50:31Z</dcterms:modified>
</cp:coreProperties>
</file>