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tucc365-my.sharepoint.com/personal/r10943170_ntu_edu_tw/Documents/AVLSI/"/>
    </mc:Choice>
  </mc:AlternateContent>
  <xr:revisionPtr revIDLastSave="13" documentId="13_ncr:1_{6C0704FA-76CC-CD40-A50D-0E1A9530E79C}" xr6:coauthVersionLast="47" xr6:coauthVersionMax="47" xr10:uidLastSave="{C133EAAE-D44F-224F-A46E-5DA47DB59099}"/>
  <bookViews>
    <workbookView xWindow="0" yWindow="460" windowWidth="28800" windowHeight="16200" xr2:uid="{1A41EE6D-3F2F-A645-959B-FF21A2E9AC1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E21" i="1"/>
  <c r="E20" i="1"/>
  <c r="E19" i="1" s="1"/>
  <c r="B21" i="1"/>
  <c r="B20" i="1"/>
  <c r="B19" i="1" s="1"/>
  <c r="D20" i="1"/>
  <c r="G20" i="1"/>
  <c r="G21" i="1"/>
  <c r="D21" i="1"/>
  <c r="A21" i="1"/>
  <c r="A20" i="1"/>
  <c r="A9" i="1"/>
  <c r="C9" i="1"/>
  <c r="C8" i="1"/>
  <c r="A8" i="1"/>
  <c r="B7" i="1"/>
  <c r="D7" i="1"/>
  <c r="H19" i="1"/>
  <c r="B4" i="1"/>
  <c r="C4" i="1"/>
</calcChain>
</file>

<file path=xl/sharedStrings.xml><?xml version="1.0" encoding="utf-8"?>
<sst xmlns="http://schemas.openxmlformats.org/spreadsheetml/2006/main" count="21" uniqueCount="14">
  <si>
    <t>size</t>
    <phoneticPr fontId="1" type="noConversion"/>
  </si>
  <si>
    <t>bandwidth</t>
    <phoneticPr fontId="1" type="noConversion"/>
  </si>
  <si>
    <t>x0</t>
    <phoneticPr fontId="1" type="noConversion"/>
  </si>
  <si>
    <t>y0</t>
    <phoneticPr fontId="1" type="noConversion"/>
  </si>
  <si>
    <t>x1</t>
    <phoneticPr fontId="1" type="noConversion"/>
  </si>
  <si>
    <t>y1</t>
    <phoneticPr fontId="1" type="noConversion"/>
  </si>
  <si>
    <t>Q2</t>
    <phoneticPr fontId="1" type="noConversion"/>
  </si>
  <si>
    <t>TPU</t>
    <phoneticPr fontId="1" type="noConversion"/>
  </si>
  <si>
    <t>K80</t>
    <phoneticPr fontId="1" type="noConversion"/>
  </si>
  <si>
    <t>E5-2699</t>
    <phoneticPr fontId="1" type="noConversion"/>
  </si>
  <si>
    <t>x2</t>
    <phoneticPr fontId="1" type="noConversion"/>
  </si>
  <si>
    <t>y2</t>
    <phoneticPr fontId="1" type="noConversion"/>
  </si>
  <si>
    <t>y= 91.7504x</t>
    <phoneticPr fontId="1" type="noConversion"/>
  </si>
  <si>
    <t>y = 143.36x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</si>
</sst>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256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工作表1!$A$7:$A$9</c:f>
              <c:numCache>
                <c:formatCode>General</c:formatCode>
                <c:ptCount val="3"/>
                <c:pt idx="0">
                  <c:v>0.01</c:v>
                </c:pt>
                <c:pt idx="1">
                  <c:v>2848.3072916666665</c:v>
                </c:pt>
                <c:pt idx="2">
                  <c:v>40000</c:v>
                </c:pt>
              </c:numCache>
            </c:numRef>
          </c:xVal>
          <c:yVal>
            <c:numRef>
              <c:f>工作表1!$B$7:$B$9</c:f>
              <c:numCache>
                <c:formatCode>General</c:formatCode>
                <c:ptCount val="3"/>
                <c:pt idx="0">
                  <c:v>0.91750399999999999</c:v>
                </c:pt>
                <c:pt idx="1">
                  <c:v>91.750399999999999</c:v>
                </c:pt>
                <c:pt idx="2">
                  <c:v>91.750399999999999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39-254A-9090-786AA5C5A921}"/>
            </c:ext>
          </c:extLst>
        </c:ser>
        <c:ser>
          <c:idx val="1"/>
          <c:order val="1"/>
          <c:tx>
            <c:strRef>
              <c:f>工作表1!$C$2</c:f>
              <c:strCache>
                <c:ptCount val="1"/>
                <c:pt idx="0">
                  <c:v>320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工作表1!$C$7:$C$9</c:f>
              <c:numCache>
                <c:formatCode>General</c:formatCode>
                <c:ptCount val="3"/>
                <c:pt idx="0">
                  <c:v>0.01</c:v>
                </c:pt>
                <c:pt idx="1">
                  <c:v>4450.480143229167</c:v>
                </c:pt>
                <c:pt idx="2">
                  <c:v>40000</c:v>
                </c:pt>
              </c:numCache>
            </c:numRef>
          </c:xVal>
          <c:yVal>
            <c:numRef>
              <c:f>工作表1!$D$7:$D$9</c:f>
              <c:numCache>
                <c:formatCode>General</c:formatCode>
                <c:ptCount val="3"/>
                <c:pt idx="0">
                  <c:v>1.4336000000000002</c:v>
                </c:pt>
                <c:pt idx="1">
                  <c:v>143.36000000000001</c:v>
                </c:pt>
                <c:pt idx="2">
                  <c:v>143.36000000000001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39-254A-9090-786AA5C5A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068015"/>
        <c:axId val="719069663"/>
      </c:scatterChart>
      <c:valAx>
        <c:axId val="719068015"/>
        <c:scaling>
          <c:logBase val="10"/>
          <c:orientation val="minMax"/>
          <c:max val="100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Operational Intensity</a:t>
                </a:r>
                <a:r>
                  <a:rPr lang="zh-TW" altLang="zh-TW" sz="1000" b="0" i="0" u="none" strike="noStrike" baseline="0">
                    <a:effectLst/>
                  </a:rPr>
                  <a:t> </a:t>
                </a:r>
                <a:endParaRPr lang="en-US" altLang="zh-TW" sz="1000" b="0" i="0" u="none" strike="noStrike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9069663"/>
        <c:crosses val="autoZero"/>
        <c:crossBetween val="midCat"/>
      </c:valAx>
      <c:valAx>
        <c:axId val="719069663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Performance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9068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工作表1!$D$17</c:f>
              <c:strCache>
                <c:ptCount val="1"/>
                <c:pt idx="0">
                  <c:v>K80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工作表1!$D$19:$D$21</c:f>
              <c:numCache>
                <c:formatCode>General</c:formatCode>
                <c:ptCount val="3"/>
                <c:pt idx="0">
                  <c:v>1E-3</c:v>
                </c:pt>
                <c:pt idx="1">
                  <c:v>16.298145230327425</c:v>
                </c:pt>
                <c:pt idx="2">
                  <c:v>20000</c:v>
                </c:pt>
              </c:numCache>
            </c:numRef>
          </c:xVal>
          <c:yVal>
            <c:numRef>
              <c:f>工作表1!$E$19:$E$21</c:f>
              <c:numCache>
                <c:formatCode>General</c:formatCode>
                <c:ptCount val="3"/>
                <c:pt idx="0">
                  <c:v>2.24E-2</c:v>
                </c:pt>
                <c:pt idx="1">
                  <c:v>22.4</c:v>
                </c:pt>
                <c:pt idx="2">
                  <c:v>22.4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94-B14A-AD9A-11021D106381}"/>
            </c:ext>
          </c:extLst>
        </c:ser>
        <c:ser>
          <c:idx val="2"/>
          <c:order val="1"/>
          <c:tx>
            <c:strRef>
              <c:f>工作表1!$G$17</c:f>
              <c:strCache>
                <c:ptCount val="1"/>
                <c:pt idx="0">
                  <c:v>E5-2699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工作表1!$G$19:$G$21</c:f>
              <c:numCache>
                <c:formatCode>General</c:formatCode>
                <c:ptCount val="3"/>
                <c:pt idx="0">
                  <c:v>1E-3</c:v>
                </c:pt>
                <c:pt idx="1">
                  <c:v>71.218785148867255</c:v>
                </c:pt>
                <c:pt idx="2">
                  <c:v>20000</c:v>
                </c:pt>
              </c:numCache>
            </c:numRef>
          </c:xVal>
          <c:yVal>
            <c:numRef>
              <c:f>工作表1!$H$19:$H$21</c:f>
              <c:numCache>
                <c:formatCode>General</c:formatCode>
                <c:ptCount val="3"/>
                <c:pt idx="0">
                  <c:v>7.7999999999999996E-3</c:v>
                </c:pt>
                <c:pt idx="1">
                  <c:v>7.8</c:v>
                </c:pt>
                <c:pt idx="2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94-B14A-AD9A-11021D106381}"/>
            </c:ext>
          </c:extLst>
        </c:ser>
        <c:ser>
          <c:idx val="0"/>
          <c:order val="2"/>
          <c:tx>
            <c:strRef>
              <c:f>工作表1!$A$17</c:f>
              <c:strCache>
                <c:ptCount val="1"/>
                <c:pt idx="0">
                  <c:v>TPU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工作表1!$A$19:$A$21</c:f>
              <c:numCache>
                <c:formatCode>General</c:formatCode>
                <c:ptCount val="3"/>
                <c:pt idx="0">
                  <c:v>1E-3</c:v>
                </c:pt>
                <c:pt idx="1">
                  <c:v>2848.3072916666665</c:v>
                </c:pt>
                <c:pt idx="2">
                  <c:v>20000</c:v>
                </c:pt>
              </c:numCache>
            </c:numRef>
          </c:xVal>
          <c:yVal>
            <c:numRef>
              <c:f>工作表1!$B$19:$B$21</c:f>
              <c:numCache>
                <c:formatCode>General</c:formatCode>
                <c:ptCount val="3"/>
                <c:pt idx="0">
                  <c:v>0.36700159999999998</c:v>
                </c:pt>
                <c:pt idx="1">
                  <c:v>367.0016</c:v>
                </c:pt>
                <c:pt idx="2">
                  <c:v>367.0016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0-4D45-B440-D6896E640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714031"/>
        <c:axId val="829336511"/>
      </c:scatterChart>
      <c:valAx>
        <c:axId val="802714031"/>
        <c:scaling>
          <c:logBase val="10"/>
          <c:orientation val="minMax"/>
          <c:max val="300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TW"/>
                  <a:t>Operational Intensity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9336511"/>
        <c:crosses val="autoZero"/>
        <c:crossBetween val="midCat"/>
      </c:valAx>
      <c:valAx>
        <c:axId val="829336511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TW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271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231951</xdr:colOff>
      <xdr:row>0</xdr:row>
      <xdr:rowOff>79200</xdr:rowOff>
    </xdr:from>
    <xdr:to>
      <xdr:col>12</xdr:col>
      <xdr:colOff>658812</xdr:colOff>
      <xdr:row>14</xdr:row>
      <xdr:rowOff>106011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6F50D5B-A105-C3CA-9C94-EF103FDC6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161395</xdr:colOff>
      <xdr:row>22</xdr:row>
      <xdr:rowOff>140935</xdr:rowOff>
    </xdr:from>
    <xdr:to>
      <xdr:col>9</xdr:col>
      <xdr:colOff>588257</xdr:colOff>
      <xdr:row>36</xdr:row>
      <xdr:rowOff>167746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D33D785-CBCE-5B84-E948-1E8EA2AF5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A92FA-4DFF-3941-992D-A4AFD218C193}">
  <dimension ref="A1:H21"/>
  <sheetViews>
    <sheetView tabSelected="1" topLeftCell="A12" zoomScale="144" workbookViewId="0">
      <selection activeCell="J19" sqref="J19"/>
    </sheetView>
  </sheetViews>
  <sheetFormatPr baseColWidth="10" defaultRowHeight="15"/>
  <cols>
    <col min="1" max="1" width="12.83203125" customWidth="1"/>
    <col min="2" max="2" width="13.1640625" bestFit="1" customWidth="1"/>
  </cols>
  <sheetData>
    <row r="1" spans="1:7">
      <c r="B1" t="s">
        <v>7</v>
      </c>
      <c r="E1" t="s">
        <v>8</v>
      </c>
      <c r="G1" t="s">
        <v>9</v>
      </c>
    </row>
    <row r="2" spans="1:7">
      <c r="B2">
        <v>256</v>
      </c>
      <c r="C2">
        <v>320</v>
      </c>
    </row>
    <row r="3" spans="1:7">
      <c r="A3" t="s">
        <v>0</v>
      </c>
      <c r="B3">
        <v>91.750399999999999</v>
      </c>
      <c r="C3">
        <v>143.36000000000001</v>
      </c>
      <c r="E3">
        <v>2.8</v>
      </c>
      <c r="G3">
        <v>3.9</v>
      </c>
    </row>
    <row r="4" spans="1:7">
      <c r="A4" t="s">
        <v>1</v>
      </c>
      <c r="B4">
        <f>30*2^30/10^9</f>
        <v>32.212254719999997</v>
      </c>
      <c r="C4">
        <f>30*2^30/10^9</f>
        <v>32.212254719999997</v>
      </c>
      <c r="E4">
        <v>171.79868999999999</v>
      </c>
      <c r="G4">
        <v>54.760832999999998</v>
      </c>
    </row>
    <row r="5" spans="1:7">
      <c r="A5" t="s">
        <v>6</v>
      </c>
    </row>
    <row r="6" spans="1:7">
      <c r="A6" t="s">
        <v>2</v>
      </c>
      <c r="B6" t="s">
        <v>3</v>
      </c>
      <c r="C6" t="s">
        <v>4</v>
      </c>
      <c r="D6" t="s">
        <v>5</v>
      </c>
    </row>
    <row r="7" spans="1:7">
      <c r="A7">
        <v>0.01</v>
      </c>
      <c r="B7">
        <f>B8*A7</f>
        <v>0.91750399999999999</v>
      </c>
      <c r="C7">
        <v>0.01</v>
      </c>
      <c r="D7">
        <f>D8*C7</f>
        <v>1.4336000000000002</v>
      </c>
    </row>
    <row r="8" spans="1:7">
      <c r="A8">
        <f>1000*B3/B4</f>
        <v>2848.3072916666665</v>
      </c>
      <c r="B8">
        <v>91.750399999999999</v>
      </c>
      <c r="C8">
        <f>1000*C3/C4</f>
        <v>4450.480143229167</v>
      </c>
      <c r="D8">
        <v>143.36000000000001</v>
      </c>
    </row>
    <row r="9" spans="1:7">
      <c r="A9">
        <f>1000*40</f>
        <v>40000</v>
      </c>
      <c r="B9">
        <v>91.750399999999999</v>
      </c>
      <c r="C9">
        <f>1000*40</f>
        <v>40000</v>
      </c>
      <c r="D9">
        <v>143.36000000000001</v>
      </c>
    </row>
    <row r="11" spans="1:7">
      <c r="A11">
        <v>2.8476225946617002</v>
      </c>
      <c r="C11">
        <v>4.4494103041599002</v>
      </c>
    </row>
    <row r="12" spans="1:7">
      <c r="A12" t="s">
        <v>12</v>
      </c>
      <c r="C12" t="s">
        <v>13</v>
      </c>
    </row>
    <row r="17" spans="1:8">
      <c r="A17" t="s">
        <v>7</v>
      </c>
      <c r="D17" t="s">
        <v>8</v>
      </c>
      <c r="G17" t="s">
        <v>9</v>
      </c>
    </row>
    <row r="18" spans="1:8">
      <c r="A18" t="s">
        <v>2</v>
      </c>
      <c r="B18" t="s">
        <v>3</v>
      </c>
      <c r="D18" t="s">
        <v>4</v>
      </c>
      <c r="E18" t="s">
        <v>5</v>
      </c>
      <c r="G18" t="s">
        <v>10</v>
      </c>
      <c r="H18" t="s">
        <v>11</v>
      </c>
    </row>
    <row r="19" spans="1:8">
      <c r="A19">
        <v>1E-3</v>
      </c>
      <c r="B19">
        <f>B20*A19</f>
        <v>0.36700159999999998</v>
      </c>
      <c r="D19">
        <v>1E-3</v>
      </c>
      <c r="E19">
        <f>E20*D19</f>
        <v>2.24E-2</v>
      </c>
      <c r="G19">
        <v>1E-3</v>
      </c>
      <c r="H19">
        <f>H20*G19</f>
        <v>7.7999999999999996E-3</v>
      </c>
    </row>
    <row r="20" spans="1:8">
      <c r="A20">
        <f>1000*B3/B4</f>
        <v>2848.3072916666665</v>
      </c>
      <c r="B20">
        <f>4*91.7504</f>
        <v>367.0016</v>
      </c>
      <c r="D20">
        <f>1000*E3/E4</f>
        <v>16.298145230327425</v>
      </c>
      <c r="E20">
        <f>8*2.8</f>
        <v>22.4</v>
      </c>
      <c r="G20">
        <f>1000*G3/G4</f>
        <v>71.218785148867255</v>
      </c>
      <c r="H20" s="1">
        <f>2*3.9</f>
        <v>7.8</v>
      </c>
    </row>
    <row r="21" spans="1:8">
      <c r="A21">
        <f>1000*20</f>
        <v>20000</v>
      </c>
      <c r="B21">
        <f>4*91.7504</f>
        <v>367.0016</v>
      </c>
      <c r="D21">
        <f>1000*20</f>
        <v>20000</v>
      </c>
      <c r="E21">
        <f>8*2.8</f>
        <v>22.4</v>
      </c>
      <c r="G21">
        <f>1000*20</f>
        <v>20000</v>
      </c>
      <c r="H21" s="1">
        <f>2*3.9</f>
        <v>7.8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連德宇</dc:creator>
  <cp:lastModifiedBy>連德宇</cp:lastModifiedBy>
  <dcterms:created xsi:type="dcterms:W3CDTF">2022-09-26T06:02:33Z</dcterms:created>
  <dcterms:modified xsi:type="dcterms:W3CDTF">2022-09-26T15:41:08Z</dcterms:modified>
</cp:coreProperties>
</file>