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BDB0423-E6DA-48B4-AE9A-4A7A3C026FE3}" xr6:coauthVersionLast="47" xr6:coauthVersionMax="47" xr10:uidLastSave="{00000000-0000-0000-0000-000000000000}"/>
  <bookViews>
    <workbookView xWindow="-108" yWindow="-108" windowWidth="23256" windowHeight="12456" tabRatio="989" activeTab="1" xr2:uid="{00000000-000D-0000-FFFF-FFFF00000000}"/>
  </bookViews>
  <sheets>
    <sheet name="Example #1" sheetId="1" r:id="rId1"/>
    <sheet name="Example #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2" l="1"/>
  <c r="C36" i="2"/>
  <c r="D26" i="2"/>
  <c r="B24" i="1"/>
  <c r="B23" i="2"/>
  <c r="C27" i="2" s="1"/>
  <c r="B19" i="1"/>
  <c r="B14" i="1"/>
  <c r="B13" i="2"/>
  <c r="B26" i="2"/>
  <c r="B18" i="2"/>
  <c r="C35" i="2" l="1"/>
  <c r="C31" i="2"/>
  <c r="C34" i="2"/>
  <c r="C30" i="2"/>
  <c r="C33" i="2"/>
  <c r="C29" i="2"/>
  <c r="C26" i="2"/>
  <c r="F26" i="2" s="1"/>
  <c r="C32" i="2"/>
  <c r="C28" i="2"/>
  <c r="B27" i="2" l="1"/>
  <c r="D27" i="2" l="1"/>
  <c r="E27" i="2" l="1"/>
  <c r="F27" i="2" l="1"/>
  <c r="B28" i="2" s="1"/>
  <c r="D28" i="2" l="1"/>
  <c r="E28" i="2" l="1"/>
  <c r="F28" i="2" l="1"/>
  <c r="B29" i="2" s="1"/>
  <c r="D29" i="2" l="1"/>
  <c r="E29" i="2" l="1"/>
  <c r="F29" i="2" l="1"/>
  <c r="B30" i="2" s="1"/>
  <c r="D30" i="2" l="1"/>
  <c r="E30" i="2" l="1"/>
  <c r="F30" i="2" s="1"/>
  <c r="B31" i="2" s="1"/>
  <c r="D31" i="2" l="1"/>
  <c r="E31" i="2" l="1"/>
  <c r="F31" i="2" s="1"/>
  <c r="B32" i="2" s="1"/>
  <c r="D32" i="2" s="1"/>
  <c r="E32" i="2" s="1"/>
  <c r="F32" i="2" s="1"/>
  <c r="B33" i="2" s="1"/>
  <c r="D33" i="2" s="1"/>
  <c r="E33" i="2" s="1"/>
  <c r="F33" i="2" s="1"/>
  <c r="B34" i="2" s="1"/>
  <c r="D34" i="2" s="1"/>
  <c r="E34" i="2" s="1"/>
  <c r="F34" i="2" s="1"/>
  <c r="B35" i="2"/>
  <c r="B36" i="2" s="1"/>
  <c r="D35" i="2" l="1"/>
  <c r="E35" i="2" l="1"/>
  <c r="D36" i="2"/>
  <c r="F35" i="2" l="1"/>
  <c r="F36" i="2" s="1"/>
  <c r="E36" i="2"/>
</calcChain>
</file>

<file path=xl/sharedStrings.xml><?xml version="1.0" encoding="utf-8"?>
<sst xmlns="http://schemas.openxmlformats.org/spreadsheetml/2006/main" count="57" uniqueCount="40">
  <si>
    <t xml:space="preserve">Let us take the example of a term loan with an outstanding amount of $10,000 of loan that has to be repaid over the next 10 years. </t>
  </si>
  <si>
    <t xml:space="preserve">The amortization of the loan will be in the form of equated annual repayment and the interest rate paid is 4%. Calculate principal </t>
  </si>
  <si>
    <t>repayment, interest paid and total repayment during the first year of the loan on the basis of the given information.</t>
  </si>
  <si>
    <t>Particulars</t>
  </si>
  <si>
    <t>Value</t>
  </si>
  <si>
    <t>Outstanding Loan (P)</t>
  </si>
  <si>
    <t>Tenure of Loan years (t)</t>
  </si>
  <si>
    <t>No. of Compounding Per Year (n)</t>
  </si>
  <si>
    <t>Interest Rate (r)</t>
  </si>
  <si>
    <t>Principal Repayment is calculated using the formula given below</t>
  </si>
  <si>
    <r>
      <rPr>
        <b/>
        <sz val="11"/>
        <color rgb="FF000000"/>
        <rFont val="Calibri"/>
        <family val="2"/>
        <charset val="1"/>
      </rPr>
      <t>Principal Repayment = P * (r/n) * 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/ [(1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– 1] - P * (r/n)</t>
    </r>
  </si>
  <si>
    <t>P*(r/n)*(1+r/n)^t*n/((1+r/n)^t*n-1)-P*(r/n)</t>
  </si>
  <si>
    <t>Principal Repayment</t>
  </si>
  <si>
    <t>Interest Paid is calculated using the formula given below</t>
  </si>
  <si>
    <t>Interest Paid = P * (r/n)</t>
  </si>
  <si>
    <t>Interest Paid</t>
  </si>
  <si>
    <t>Total Repayment is calculated using the formula given below</t>
  </si>
  <si>
    <r>
      <rPr>
        <b/>
        <sz val="11"/>
        <color rgb="FF000000"/>
        <rFont val="Calibri"/>
        <family val="2"/>
        <charset val="1"/>
      </rPr>
      <t>Total Repayment = P * (r/n) * 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/ [(1 + r/n)</t>
    </r>
    <r>
      <rPr>
        <b/>
        <vertAlign val="superscript"/>
        <sz val="11"/>
        <color rgb="FF000000"/>
        <rFont val="Calibri"/>
        <family val="2"/>
        <charset val="1"/>
      </rPr>
      <t>t*n</t>
    </r>
    <r>
      <rPr>
        <b/>
        <sz val="11"/>
        <color rgb="FF000000"/>
        <rFont val="Calibri"/>
        <family val="2"/>
        <charset val="1"/>
      </rPr>
      <t xml:space="preserve"> – 1]</t>
    </r>
  </si>
  <si>
    <t>P*(r/n)*((1+r/n))^(t*n))/(((1+(r/n))^(t*n))-1)</t>
  </si>
  <si>
    <t>Total Repayment</t>
  </si>
  <si>
    <t>Amortization of Loans/Mortgages</t>
  </si>
  <si>
    <t>Amortization is the reduction of the value of an asset by prorating its initial cost over a number of periods. You can calculate the payment required under an annuity and then you need to split each payment into capital &amp; interest.</t>
  </si>
  <si>
    <t xml:space="preserve">As the loan/Mortgage  progresses less interest is payable while the principal payable increases as the loan progresses. The loan balance however reduces with proceeding periods. </t>
  </si>
  <si>
    <t xml:space="preserve">Let us take the example of a 5-year term loan with an outstanding amount of $20,000, semi-annual </t>
  </si>
  <si>
    <t>compounding and interest rate of 5%. Build the amortization schedule based on the given information.</t>
  </si>
  <si>
    <t>Tenure of loan years (t)</t>
  </si>
  <si>
    <t>p*(r/n)*((1+(r/n))^(t*n))/(((1+(r/n))^(t*n))-1)-p*(r/n)</t>
  </si>
  <si>
    <t>p*(r/n)*((1+(r/n))^(t*n))/(((1+(r/n))^(t*n))-1)</t>
  </si>
  <si>
    <t>Period</t>
  </si>
  <si>
    <t>Opening Balance</t>
  </si>
  <si>
    <t>Periodic Payment</t>
  </si>
  <si>
    <t>Closing Balance</t>
  </si>
  <si>
    <t>Total</t>
  </si>
  <si>
    <t>Opening Balance=Outstanding Loan</t>
  </si>
  <si>
    <t>Periodic Payment=Total Repayment</t>
  </si>
  <si>
    <t>Interest Paid=r/n*Opening Balance</t>
  </si>
  <si>
    <t>e.g$B$8/$B$7*B26</t>
  </si>
  <si>
    <t>Principal Repayment=Periodic payment – Interest Paid</t>
  </si>
  <si>
    <t>Closing Balance=Opening Balance - Principal Repayment</t>
  </si>
  <si>
    <t>M23D14/016 Ocen Deo 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</si>
</sst>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Border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7" fillId="0" borderId="1" xfId="1" applyNumberFormat="1" applyBorder="1" applyAlignment="1" applyProtection="1">
      <alignment horizontal="center"/>
    </xf>
    <xf numFmtId="0" fontId="2" fillId="3" borderId="1" xfId="0" applyFont="1" applyFill="1" applyBorder="1"/>
    <xf numFmtId="165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4" borderId="0" xfId="0" applyFill="1"/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showGridLines="0" topLeftCell="A5" zoomScale="115" zoomScaleNormal="115" workbookViewId="0">
      <selection activeCell="A26" sqref="A26"/>
    </sheetView>
  </sheetViews>
  <sheetFormatPr defaultRowHeight="14.4" x14ac:dyDescent="0.3"/>
  <cols>
    <col min="1" max="1" width="32.88671875"/>
    <col min="2" max="2" width="23.6640625"/>
    <col min="3" max="3" width="13.88671875"/>
    <col min="4" max="1025" width="9.109375"/>
  </cols>
  <sheetData>
    <row r="1" spans="1:2" x14ac:dyDescent="0.3">
      <c r="A1" s="1" t="s">
        <v>0</v>
      </c>
    </row>
    <row r="2" spans="1:2" x14ac:dyDescent="0.3">
      <c r="A2" s="1" t="s">
        <v>1</v>
      </c>
    </row>
    <row r="3" spans="1:2" x14ac:dyDescent="0.3">
      <c r="A3" s="1" t="s">
        <v>2</v>
      </c>
    </row>
    <row r="5" spans="1:2" x14ac:dyDescent="0.3">
      <c r="A5" s="2" t="s">
        <v>3</v>
      </c>
      <c r="B5" s="2" t="s">
        <v>4</v>
      </c>
    </row>
    <row r="6" spans="1:2" x14ac:dyDescent="0.3">
      <c r="A6" s="3" t="s">
        <v>5</v>
      </c>
      <c r="B6" s="4">
        <v>10000</v>
      </c>
    </row>
    <row r="7" spans="1:2" x14ac:dyDescent="0.3">
      <c r="A7" s="3" t="s">
        <v>6</v>
      </c>
      <c r="B7" s="5">
        <v>10</v>
      </c>
    </row>
    <row r="8" spans="1:2" x14ac:dyDescent="0.3">
      <c r="A8" s="3" t="s">
        <v>7</v>
      </c>
      <c r="B8" s="5">
        <v>1</v>
      </c>
    </row>
    <row r="9" spans="1:2" x14ac:dyDescent="0.3">
      <c r="A9" s="3" t="s">
        <v>8</v>
      </c>
      <c r="B9" s="6">
        <v>0.04</v>
      </c>
    </row>
    <row r="11" spans="1:2" x14ac:dyDescent="0.3">
      <c r="A11" t="s">
        <v>9</v>
      </c>
    </row>
    <row r="12" spans="1:2" ht="16.2" x14ac:dyDescent="0.3">
      <c r="A12" s="1" t="s">
        <v>10</v>
      </c>
    </row>
    <row r="13" spans="1:2" x14ac:dyDescent="0.3">
      <c r="A13" t="s">
        <v>11</v>
      </c>
    </row>
    <row r="14" spans="1:2" x14ac:dyDescent="0.3">
      <c r="A14" s="7" t="s">
        <v>12</v>
      </c>
      <c r="B14" s="8">
        <f xml:space="preserve"> B6 * (B9/B8) * ((1 + B9/B8)^(B7*B8)) / (((1 + B9/B8)^(B7*B8)) - 1) - B6 * (B9/B8)</f>
        <v>832.90944330136404</v>
      </c>
    </row>
    <row r="16" spans="1:2" x14ac:dyDescent="0.3">
      <c r="A16" t="s">
        <v>13</v>
      </c>
    </row>
    <row r="17" spans="1:2" x14ac:dyDescent="0.3">
      <c r="A17" s="1" t="s">
        <v>14</v>
      </c>
    </row>
    <row r="19" spans="1:2" x14ac:dyDescent="0.3">
      <c r="A19" s="7" t="s">
        <v>15</v>
      </c>
      <c r="B19" s="8">
        <f>B6*(B9/B8)</f>
        <v>400</v>
      </c>
    </row>
    <row r="21" spans="1:2" x14ac:dyDescent="0.3">
      <c r="A21" t="s">
        <v>16</v>
      </c>
    </row>
    <row r="22" spans="1:2" ht="16.2" x14ac:dyDescent="0.3">
      <c r="A22" s="1" t="s">
        <v>17</v>
      </c>
    </row>
    <row r="23" spans="1:2" x14ac:dyDescent="0.3">
      <c r="A23" t="s">
        <v>18</v>
      </c>
    </row>
    <row r="24" spans="1:2" x14ac:dyDescent="0.3">
      <c r="A24" s="7" t="s">
        <v>19</v>
      </c>
      <c r="B24" s="8">
        <f>B6*(B9/B8)*(1+B9/B8)^(B7*B8)/(((1+B9/B8)^(B7*B8)-1))</f>
        <v>1232.909443301364</v>
      </c>
    </row>
    <row r="26" spans="1:2" x14ac:dyDescent="0.3">
      <c r="A26" t="s">
        <v>39</v>
      </c>
    </row>
    <row r="28" spans="1:2" ht="18" x14ac:dyDescent="0.35">
      <c r="A28" s="9" t="s">
        <v>20</v>
      </c>
    </row>
    <row r="29" spans="1:2" ht="18" x14ac:dyDescent="0.35">
      <c r="A29" s="10" t="s">
        <v>21</v>
      </c>
    </row>
    <row r="30" spans="1:2" ht="18" x14ac:dyDescent="0.35">
      <c r="A30" s="10" t="s">
        <v>22</v>
      </c>
    </row>
    <row r="34" spans="3:3" x14ac:dyDescent="0.3">
      <c r="C34" s="11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showGridLines="0" tabSelected="1" topLeftCell="A20" zoomScale="118" zoomScaleNormal="175" workbookViewId="0">
      <selection activeCell="A42" sqref="A42"/>
    </sheetView>
  </sheetViews>
  <sheetFormatPr defaultRowHeight="14.4" x14ac:dyDescent="0.3"/>
  <cols>
    <col min="1" max="1" width="31.6640625"/>
    <col min="2" max="2" width="16.33203125"/>
    <col min="3" max="3" width="19.21875"/>
    <col min="4" max="4" width="16.33203125"/>
    <col min="5" max="5" width="22.21875"/>
    <col min="6" max="6" width="18.33203125"/>
    <col min="7" max="1025" width="9.109375"/>
  </cols>
  <sheetData>
    <row r="1" spans="1:2" x14ac:dyDescent="0.3">
      <c r="A1" s="1" t="s">
        <v>23</v>
      </c>
    </row>
    <row r="2" spans="1:2" x14ac:dyDescent="0.3">
      <c r="A2" s="1" t="s">
        <v>24</v>
      </c>
    </row>
    <row r="4" spans="1:2" x14ac:dyDescent="0.3">
      <c r="A4" s="2" t="s">
        <v>3</v>
      </c>
      <c r="B4" s="2" t="s">
        <v>4</v>
      </c>
    </row>
    <row r="5" spans="1:2" x14ac:dyDescent="0.3">
      <c r="A5" s="3" t="s">
        <v>5</v>
      </c>
      <c r="B5" s="4">
        <v>20000</v>
      </c>
    </row>
    <row r="6" spans="1:2" x14ac:dyDescent="0.3">
      <c r="A6" s="3" t="s">
        <v>25</v>
      </c>
      <c r="B6" s="5">
        <v>5</v>
      </c>
    </row>
    <row r="7" spans="1:2" x14ac:dyDescent="0.3">
      <c r="A7" s="3" t="s">
        <v>7</v>
      </c>
      <c r="B7" s="5">
        <v>2</v>
      </c>
    </row>
    <row r="8" spans="1:2" x14ac:dyDescent="0.3">
      <c r="A8" s="3" t="s">
        <v>8</v>
      </c>
      <c r="B8" s="6">
        <v>0.05</v>
      </c>
    </row>
    <row r="10" spans="1:2" x14ac:dyDescent="0.3">
      <c r="A10" t="s">
        <v>9</v>
      </c>
    </row>
    <row r="11" spans="1:2" ht="16.2" x14ac:dyDescent="0.3">
      <c r="A11" s="1" t="s">
        <v>10</v>
      </c>
    </row>
    <row r="12" spans="1:2" x14ac:dyDescent="0.3">
      <c r="A12" t="s">
        <v>26</v>
      </c>
    </row>
    <row r="13" spans="1:2" x14ac:dyDescent="0.3">
      <c r="A13" s="7" t="s">
        <v>12</v>
      </c>
      <c r="B13" s="8">
        <f xml:space="preserve"> B5 * (B8/B7) * ((1 + B8/B7)^(B6*B7)) / (((1 + B8/B7)^(B6*B7)) - 1) - B5 * (B8/B7)</f>
        <v>1785.1752635428115</v>
      </c>
    </row>
    <row r="15" spans="1:2" x14ac:dyDescent="0.3">
      <c r="A15" t="s">
        <v>13</v>
      </c>
    </row>
    <row r="16" spans="1:2" x14ac:dyDescent="0.3">
      <c r="A16" s="1" t="s">
        <v>14</v>
      </c>
    </row>
    <row r="18" spans="1:6" x14ac:dyDescent="0.3">
      <c r="A18" s="7" t="s">
        <v>15</v>
      </c>
      <c r="B18" s="8">
        <f>B5 * (B8/B7)</f>
        <v>500</v>
      </c>
    </row>
    <row r="20" spans="1:6" x14ac:dyDescent="0.3">
      <c r="A20" t="s">
        <v>16</v>
      </c>
    </row>
    <row r="21" spans="1:6" ht="16.2" x14ac:dyDescent="0.3">
      <c r="A21" s="1" t="s">
        <v>17</v>
      </c>
    </row>
    <row r="23" spans="1:6" x14ac:dyDescent="0.3">
      <c r="A23" s="7" t="s">
        <v>19</v>
      </c>
      <c r="B23" s="8">
        <f>B5*(B8/B7)*(1+B8/B7)^(B6*B7)/(((1+B8/B7)^(B6*B7)-1))</f>
        <v>2285.1752635428115</v>
      </c>
    </row>
    <row r="24" spans="1:6" x14ac:dyDescent="0.3">
      <c r="A24" t="s">
        <v>27</v>
      </c>
    </row>
    <row r="25" spans="1:6" x14ac:dyDescent="0.3">
      <c r="A25" s="12" t="s">
        <v>28</v>
      </c>
      <c r="B25" s="12" t="s">
        <v>29</v>
      </c>
      <c r="C25" s="12" t="s">
        <v>30</v>
      </c>
      <c r="D25" s="12" t="s">
        <v>15</v>
      </c>
      <c r="E25" s="12" t="s">
        <v>12</v>
      </c>
      <c r="F25" s="12" t="s">
        <v>31</v>
      </c>
    </row>
    <row r="26" spans="1:6" x14ac:dyDescent="0.3">
      <c r="A26" s="5">
        <v>1</v>
      </c>
      <c r="B26" s="13">
        <f>B5</f>
        <v>20000</v>
      </c>
      <c r="C26" s="13">
        <f>$B$23</f>
        <v>2285.1752635428115</v>
      </c>
      <c r="D26" s="13">
        <f>$B$8/$B$7 * B26</f>
        <v>500</v>
      </c>
      <c r="E26" s="13">
        <f>C26-D26</f>
        <v>1785.1752635428115</v>
      </c>
      <c r="F26" s="13">
        <f t="shared" ref="F26:F35" si="0">B26-E26</f>
        <v>18214.824736457187</v>
      </c>
    </row>
    <row r="27" spans="1:6" x14ac:dyDescent="0.3">
      <c r="A27" s="5">
        <v>2</v>
      </c>
      <c r="B27" s="13">
        <f t="shared" ref="B27:B35" si="1">F26</f>
        <v>18214.824736457187</v>
      </c>
      <c r="C27" s="13">
        <f t="shared" ref="C27:C35" si="2">$B$23</f>
        <v>2285.1752635428115</v>
      </c>
      <c r="D27" s="13">
        <f t="shared" ref="D27:D35" si="3">$B$8/$B$7 * B27</f>
        <v>455.37061841142969</v>
      </c>
      <c r="E27" s="13">
        <f>C27-D27</f>
        <v>1829.8046451313819</v>
      </c>
      <c r="F27" s="13">
        <f t="shared" si="0"/>
        <v>16385.020091325805</v>
      </c>
    </row>
    <row r="28" spans="1:6" x14ac:dyDescent="0.3">
      <c r="A28" s="5">
        <v>3</v>
      </c>
      <c r="B28" s="13">
        <f t="shared" si="1"/>
        <v>16385.020091325805</v>
      </c>
      <c r="C28" s="13">
        <f t="shared" si="2"/>
        <v>2285.1752635428115</v>
      </c>
      <c r="D28" s="13">
        <f t="shared" si="3"/>
        <v>409.62550228314512</v>
      </c>
      <c r="E28" s="13">
        <f>C28-D28</f>
        <v>1875.5497612596664</v>
      </c>
      <c r="F28" s="13">
        <f t="shared" si="0"/>
        <v>14509.470330066139</v>
      </c>
    </row>
    <row r="29" spans="1:6" x14ac:dyDescent="0.3">
      <c r="A29" s="5">
        <v>4</v>
      </c>
      <c r="B29" s="13">
        <f t="shared" si="1"/>
        <v>14509.470330066139</v>
      </c>
      <c r="C29" s="13">
        <f t="shared" si="2"/>
        <v>2285.1752635428115</v>
      </c>
      <c r="D29" s="13">
        <f t="shared" si="3"/>
        <v>362.7367582516535</v>
      </c>
      <c r="E29" s="13">
        <f>C29-D29</f>
        <v>1922.438505291158</v>
      </c>
      <c r="F29" s="13">
        <f t="shared" si="0"/>
        <v>12587.03182477498</v>
      </c>
    </row>
    <row r="30" spans="1:6" x14ac:dyDescent="0.3">
      <c r="A30" s="5">
        <v>5</v>
      </c>
      <c r="B30" s="13">
        <f t="shared" si="1"/>
        <v>12587.03182477498</v>
      </c>
      <c r="C30" s="13">
        <f t="shared" si="2"/>
        <v>2285.1752635428115</v>
      </c>
      <c r="D30" s="13">
        <f t="shared" si="3"/>
        <v>314.67579561937453</v>
      </c>
      <c r="E30" s="13">
        <f t="shared" ref="E30:E35" si="4">C30-D30</f>
        <v>1970.4994679234369</v>
      </c>
      <c r="F30" s="13">
        <f t="shared" si="0"/>
        <v>10616.532356851543</v>
      </c>
    </row>
    <row r="31" spans="1:6" x14ac:dyDescent="0.3">
      <c r="A31" s="5">
        <v>6</v>
      </c>
      <c r="B31" s="13">
        <f t="shared" si="1"/>
        <v>10616.532356851543</v>
      </c>
      <c r="C31" s="13">
        <f t="shared" si="2"/>
        <v>2285.1752635428115</v>
      </c>
      <c r="D31" s="13">
        <f t="shared" si="3"/>
        <v>265.4133089212886</v>
      </c>
      <c r="E31" s="13">
        <f t="shared" si="4"/>
        <v>2019.7619546215228</v>
      </c>
      <c r="F31" s="13">
        <f t="shared" si="0"/>
        <v>8596.7704022300204</v>
      </c>
    </row>
    <row r="32" spans="1:6" x14ac:dyDescent="0.3">
      <c r="A32" s="5">
        <v>7</v>
      </c>
      <c r="B32" s="13">
        <f t="shared" si="1"/>
        <v>8596.7704022300204</v>
      </c>
      <c r="C32" s="13">
        <f t="shared" si="2"/>
        <v>2285.1752635428115</v>
      </c>
      <c r="D32" s="13">
        <f t="shared" si="3"/>
        <v>214.91926005575053</v>
      </c>
      <c r="E32" s="13">
        <f t="shared" si="4"/>
        <v>2070.2560034870612</v>
      </c>
      <c r="F32" s="13">
        <f t="shared" si="0"/>
        <v>6526.5143987429592</v>
      </c>
    </row>
    <row r="33" spans="1:6" x14ac:dyDescent="0.3">
      <c r="A33" s="5">
        <v>8</v>
      </c>
      <c r="B33" s="13">
        <f t="shared" si="1"/>
        <v>6526.5143987429592</v>
      </c>
      <c r="C33" s="13">
        <f t="shared" si="2"/>
        <v>2285.1752635428115</v>
      </c>
      <c r="D33" s="13">
        <f t="shared" si="3"/>
        <v>163.162859968574</v>
      </c>
      <c r="E33" s="13">
        <f t="shared" si="4"/>
        <v>2122.0124035742374</v>
      </c>
      <c r="F33" s="13">
        <f t="shared" si="0"/>
        <v>4404.5019951687218</v>
      </c>
    </row>
    <row r="34" spans="1:6" x14ac:dyDescent="0.3">
      <c r="A34" s="5">
        <v>9</v>
      </c>
      <c r="B34" s="13">
        <f t="shared" si="1"/>
        <v>4404.5019951687218</v>
      </c>
      <c r="C34" s="13">
        <f t="shared" si="2"/>
        <v>2285.1752635428115</v>
      </c>
      <c r="D34" s="13">
        <f t="shared" si="3"/>
        <v>110.11254987921805</v>
      </c>
      <c r="E34" s="13">
        <f t="shared" si="4"/>
        <v>2175.0627136635935</v>
      </c>
      <c r="F34" s="13">
        <f t="shared" si="0"/>
        <v>2229.4392815051283</v>
      </c>
    </row>
    <row r="35" spans="1:6" x14ac:dyDescent="0.3">
      <c r="A35" s="5">
        <v>10</v>
      </c>
      <c r="B35" s="13">
        <f t="shared" si="1"/>
        <v>2229.4392815051283</v>
      </c>
      <c r="C35" s="13">
        <f t="shared" si="2"/>
        <v>2285.1752635428115</v>
      </c>
      <c r="D35" s="13">
        <f t="shared" si="3"/>
        <v>55.735982037628212</v>
      </c>
      <c r="E35" s="13">
        <f t="shared" si="4"/>
        <v>2229.4392815051833</v>
      </c>
      <c r="F35" s="13">
        <f t="shared" si="0"/>
        <v>-5.5024429457262158E-11</v>
      </c>
    </row>
    <row r="36" spans="1:6" x14ac:dyDescent="0.3">
      <c r="A36" s="14" t="s">
        <v>32</v>
      </c>
      <c r="B36" s="15">
        <f>SUM(B26:B35)</f>
        <v>114070.10541712248</v>
      </c>
      <c r="C36" s="15">
        <f>SUM(C26:C35)</f>
        <v>22851.752635428118</v>
      </c>
      <c r="D36" s="15">
        <f>SUM(D26:D35)</f>
        <v>2851.7526354280621</v>
      </c>
      <c r="E36" s="15">
        <f>SUM(E26:E35)</f>
        <v>20000.000000000051</v>
      </c>
      <c r="F36" s="15">
        <f>SUM(F26,F27,F29,F28,F30,F31,F32,F33,F34,F35)</f>
        <v>94070.105417122424</v>
      </c>
    </row>
    <row r="37" spans="1:6" x14ac:dyDescent="0.3">
      <c r="A37" t="s">
        <v>33</v>
      </c>
    </row>
    <row r="38" spans="1:6" x14ac:dyDescent="0.3">
      <c r="A38" t="s">
        <v>34</v>
      </c>
    </row>
    <row r="39" spans="1:6" x14ac:dyDescent="0.3">
      <c r="A39" t="s">
        <v>35</v>
      </c>
      <c r="B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#1</vt:lpstr>
      <vt:lpstr>Example #2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Arindam Das</dc:creator>
  <dc:description/>
  <cp:lastModifiedBy>deo ocen</cp:lastModifiedBy>
  <cp:revision>12</cp:revision>
  <cp:lastPrinted>2024-11-12T12:34:26Z</cp:lastPrinted>
  <dcterms:created xsi:type="dcterms:W3CDTF">2018-12-16T15:40:07Z</dcterms:created>
  <dcterms:modified xsi:type="dcterms:W3CDTF">2024-11-12T12:35:43Z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