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arkozy\Desktop\Szakdolgozat\"/>
    </mc:Choice>
  </mc:AlternateContent>
  <bookViews>
    <workbookView xWindow="0" yWindow="0" windowWidth="19200" windowHeight="11955" tabRatio="752"/>
  </bookViews>
  <sheets>
    <sheet name="Munka1" sheetId="1" r:id="rId1"/>
    <sheet name="TC74" sheetId="18" r:id="rId2"/>
    <sheet name="24LC16B" sheetId="8" r:id="rId3"/>
    <sheet name="FT232R" sheetId="2" r:id="rId4"/>
    <sheet name="STM32F41x" sheetId="3" r:id="rId5"/>
    <sheet name="ADS8028" sheetId="4" r:id="rId6"/>
    <sheet name="AD5623" sheetId="5" r:id="rId7"/>
    <sheet name="ADuM1200" sheetId="6" r:id="rId8"/>
    <sheet name="74AHC594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E60" i="1" s="1"/>
  <c r="D59" i="1"/>
  <c r="C60" i="1"/>
  <c r="C59" i="1"/>
  <c r="D56" i="1"/>
  <c r="D55" i="1"/>
  <c r="C56" i="1"/>
  <c r="C55" i="1"/>
  <c r="E55" i="1" s="1"/>
  <c r="D52" i="1"/>
  <c r="D51" i="1"/>
  <c r="C52" i="1"/>
  <c r="E52" i="1" s="1"/>
  <c r="C51" i="1"/>
  <c r="D48" i="1"/>
  <c r="D47" i="1"/>
  <c r="C48" i="1"/>
  <c r="C47" i="1"/>
  <c r="D58" i="1"/>
  <c r="C58" i="1"/>
  <c r="D54" i="1"/>
  <c r="C54" i="1"/>
  <c r="D50" i="1"/>
  <c r="C50" i="1"/>
  <c r="D46" i="1"/>
  <c r="C46" i="1"/>
  <c r="D44" i="1"/>
  <c r="D43" i="1"/>
  <c r="C44" i="1"/>
  <c r="C43" i="1"/>
  <c r="E43" i="1" s="1"/>
  <c r="C40" i="1"/>
  <c r="D40" i="1"/>
  <c r="D39" i="1"/>
  <c r="C39" i="1"/>
  <c r="D42" i="1"/>
  <c r="C42" i="1"/>
  <c r="D38" i="1"/>
  <c r="C38" i="1"/>
  <c r="D36" i="1"/>
  <c r="D35" i="1"/>
  <c r="C36" i="1"/>
  <c r="C35" i="1"/>
  <c r="D34" i="1"/>
  <c r="C34" i="1"/>
  <c r="C32" i="1"/>
  <c r="D32" i="1"/>
  <c r="D31" i="1"/>
  <c r="C31" i="1"/>
  <c r="C28" i="1"/>
  <c r="B5" i="1"/>
  <c r="D30" i="1"/>
  <c r="C30" i="1"/>
  <c r="E59" i="1" l="1"/>
  <c r="E56" i="1"/>
  <c r="E51" i="1"/>
  <c r="E48" i="1"/>
  <c r="E47" i="1"/>
  <c r="E44" i="1"/>
  <c r="D28" i="1"/>
  <c r="C27" i="1"/>
  <c r="C26" i="1"/>
  <c r="D22" i="1"/>
  <c r="D26" i="1"/>
  <c r="D23" i="1"/>
  <c r="C24" i="1"/>
  <c r="C23" i="1"/>
  <c r="C22" i="1"/>
  <c r="E31" i="1"/>
  <c r="E32" i="1"/>
  <c r="E35" i="1"/>
  <c r="E36" i="1"/>
  <c r="E39" i="1"/>
  <c r="E40" i="1"/>
  <c r="D20" i="1"/>
  <c r="D19" i="1"/>
  <c r="C19" i="1"/>
  <c r="D18" i="1"/>
  <c r="C18" i="1"/>
  <c r="D14" i="1"/>
  <c r="C16" i="1"/>
  <c r="C15" i="1"/>
  <c r="C14" i="1"/>
  <c r="B3" i="1"/>
  <c r="D24" i="1" s="1"/>
  <c r="B2" i="1"/>
  <c r="D5" i="1"/>
  <c r="D4" i="1"/>
  <c r="D3" i="1"/>
  <c r="D2" i="1"/>
  <c r="G3" i="1"/>
  <c r="G2" i="1"/>
  <c r="I5" i="1"/>
  <c r="C20" i="1" s="1"/>
  <c r="E20" i="1" s="1"/>
  <c r="H5" i="1"/>
  <c r="I2" i="1"/>
  <c r="D15" i="1" s="1"/>
  <c r="H2" i="1"/>
  <c r="D27" i="1" s="1"/>
  <c r="I3" i="1"/>
  <c r="D16" i="1" s="1"/>
  <c r="H3" i="1"/>
  <c r="F2" i="1"/>
  <c r="F3" i="1"/>
  <c r="E28" i="1" l="1"/>
  <c r="E19" i="1"/>
  <c r="E27" i="1"/>
  <c r="E15" i="1"/>
  <c r="E16" i="1"/>
  <c r="E24" i="1"/>
  <c r="E23" i="1"/>
</calcChain>
</file>

<file path=xl/sharedStrings.xml><?xml version="1.0" encoding="utf-8"?>
<sst xmlns="http://schemas.openxmlformats.org/spreadsheetml/2006/main" count="78" uniqueCount="40">
  <si>
    <t>Voltages</t>
  </si>
  <si>
    <t>MCU</t>
  </si>
  <si>
    <t>SHREG</t>
  </si>
  <si>
    <t>ADC</t>
  </si>
  <si>
    <t>DAC</t>
  </si>
  <si>
    <t>TEMPSENS</t>
  </si>
  <si>
    <t>EEPROM</t>
  </si>
  <si>
    <t>VIL_MAX</t>
  </si>
  <si>
    <t>VIH_MIN</t>
  </si>
  <si>
    <t>VOL_MAX</t>
  </si>
  <si>
    <t>VOH_MIN</t>
  </si>
  <si>
    <t>D_VDD:</t>
  </si>
  <si>
    <t>-</t>
  </si>
  <si>
    <t>ADUM@3.3</t>
  </si>
  <si>
    <t>ADUM@5.0</t>
  </si>
  <si>
    <t>FT232R</t>
  </si>
  <si>
    <t>ADUM1200:</t>
  </si>
  <si>
    <t>74AHC594</t>
  </si>
  <si>
    <t>TC74:</t>
  </si>
  <si>
    <t>24LC16B:</t>
  </si>
  <si>
    <t>ADS8028:</t>
  </si>
  <si>
    <t>AD5623</t>
  </si>
  <si>
    <t>STM32F410</t>
  </si>
  <si>
    <t>?</t>
  </si>
  <si>
    <t>OUT</t>
  </si>
  <si>
    <t>IN</t>
  </si>
  <si>
    <t>PASS?</t>
  </si>
  <si>
    <t>LOW</t>
  </si>
  <si>
    <t>HIGH</t>
  </si>
  <si>
    <t>UART</t>
  </si>
  <si>
    <t>I2C</t>
  </si>
  <si>
    <t>SPI</t>
  </si>
  <si>
    <t>FT232</t>
  </si>
  <si>
    <t>DS: 3.0V op. specified</t>
  </si>
  <si>
    <t>TestLoad:</t>
  </si>
  <si>
    <t>8mA</t>
  </si>
  <si>
    <t>Note:</t>
  </si>
  <si>
    <t>3mA</t>
  </si>
  <si>
    <t>4mA</t>
  </si>
  <si>
    <t>2mA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</si>
</sst>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2" borderId="3" applyNumberFormat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2" fillId="2" borderId="3" xfId="2" applyBorder="1"/>
    <xf numFmtId="0" fontId="2" fillId="2" borderId="13" xfId="2" applyBorder="1"/>
    <xf numFmtId="0" fontId="2" fillId="2" borderId="14" xfId="2" applyBorder="1"/>
    <xf numFmtId="0" fontId="2" fillId="2" borderId="15" xfId="2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24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0" fillId="0" borderId="27" xfId="0" applyBorder="1"/>
  </cellXfs>
  <cellStyles count="3">
    <cellStyle name="Címsor 3" xfId="1" builtinId="18"/>
    <cellStyle name="Kimenet" xfId="2" builtinId="21"/>
    <cellStyle name="Normá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190499</xdr:rowOff>
    </xdr:from>
    <xdr:ext cx="9293114" cy="1609725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9293114" cy="1609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190499</xdr:rowOff>
    </xdr:from>
    <xdr:ext cx="9322756" cy="1914525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9322756" cy="1914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66675</xdr:rowOff>
    </xdr:from>
    <xdr:to>
      <xdr:col>13</xdr:col>
      <xdr:colOff>113184</xdr:colOff>
      <xdr:row>17</xdr:row>
      <xdr:rowOff>47246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57175"/>
          <a:ext cx="7971309" cy="3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171450</xdr:rowOff>
    </xdr:from>
    <xdr:ext cx="5867399" cy="2968535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67399" cy="296853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16</xdr:row>
      <xdr:rowOff>38101</xdr:rowOff>
    </xdr:from>
    <xdr:ext cx="5762625" cy="3725138"/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086101"/>
          <a:ext cx="5762625" cy="37251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17760" cy="1466850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017760" cy="14668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791723" cy="1419225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791723" cy="141922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104775</xdr:rowOff>
    </xdr:from>
    <xdr:ext cx="9338110" cy="2152650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95275"/>
          <a:ext cx="9338110" cy="21526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133098" cy="4562475"/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133098" cy="45624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zoomScale="85" zoomScaleNormal="85" workbookViewId="0">
      <selection activeCell="E60" sqref="B13:E60"/>
    </sheetView>
  </sheetViews>
  <sheetFormatPr defaultRowHeight="15" x14ac:dyDescent="0.25"/>
  <cols>
    <col min="1" max="1" width="10.7109375" customWidth="1"/>
    <col min="2" max="2" width="16.28515625" customWidth="1"/>
    <col min="3" max="3" width="20.140625" customWidth="1"/>
    <col min="4" max="4" width="13.42578125" customWidth="1"/>
    <col min="5" max="5" width="11.140625" customWidth="1"/>
    <col min="6" max="6" width="25.5703125" customWidth="1"/>
    <col min="7" max="7" width="26.7109375" customWidth="1"/>
    <col min="8" max="8" width="20.7109375" customWidth="1"/>
    <col min="9" max="9" width="19.85546875" customWidth="1"/>
    <col min="10" max="10" width="16.42578125" customWidth="1"/>
  </cols>
  <sheetData>
    <row r="1" spans="1:10" ht="1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</v>
      </c>
      <c r="I1" s="10" t="s">
        <v>14</v>
      </c>
      <c r="J1" s="11" t="s">
        <v>15</v>
      </c>
    </row>
    <row r="2" spans="1:10" x14ac:dyDescent="0.25">
      <c r="A2" s="4" t="s">
        <v>7</v>
      </c>
      <c r="B2" s="12">
        <f>0.3*B9</f>
        <v>0.98999999999999988</v>
      </c>
      <c r="C2" s="12">
        <v>0.9</v>
      </c>
      <c r="D2" s="12">
        <f>0.3*D9</f>
        <v>0.98999999999999988</v>
      </c>
      <c r="E2" s="12">
        <v>0.8</v>
      </c>
      <c r="F2" s="12">
        <f>0.2*F9</f>
        <v>0.66</v>
      </c>
      <c r="G2" s="12">
        <f>0.3*G9</f>
        <v>0.98999999999999988</v>
      </c>
      <c r="H2" s="12">
        <f>0.3*H9</f>
        <v>0.98999999999999988</v>
      </c>
      <c r="I2" s="12">
        <f>0.3*I9</f>
        <v>1.5</v>
      </c>
      <c r="J2" s="13">
        <v>1</v>
      </c>
    </row>
    <row r="3" spans="1:10" x14ac:dyDescent="0.25">
      <c r="A3" s="4" t="s">
        <v>8</v>
      </c>
      <c r="B3" s="12">
        <f>0.7*B9</f>
        <v>2.3099999999999996</v>
      </c>
      <c r="C3" s="12">
        <v>2.1</v>
      </c>
      <c r="D3" s="12">
        <f>0.7*D9</f>
        <v>2.3099999999999996</v>
      </c>
      <c r="E3" s="12">
        <v>2</v>
      </c>
      <c r="F3" s="12">
        <f>0.8*F9</f>
        <v>2.64</v>
      </c>
      <c r="G3" s="12">
        <f>0.7*G9</f>
        <v>2.3099999999999996</v>
      </c>
      <c r="H3" s="12">
        <f>0.7*H9</f>
        <v>2.3099999999999996</v>
      </c>
      <c r="I3" s="12">
        <f>0.7*I9</f>
        <v>3.5</v>
      </c>
      <c r="J3" s="13">
        <v>1.5</v>
      </c>
    </row>
    <row r="4" spans="1:10" x14ac:dyDescent="0.25">
      <c r="A4" s="4" t="s">
        <v>9</v>
      </c>
      <c r="B4" s="12">
        <v>0.4</v>
      </c>
      <c r="C4" s="12" t="s">
        <v>12</v>
      </c>
      <c r="D4" s="12">
        <f>0.2*D9</f>
        <v>0.66</v>
      </c>
      <c r="E4" s="12" t="s">
        <v>12</v>
      </c>
      <c r="F4" s="12">
        <v>0.4</v>
      </c>
      <c r="G4" s="12">
        <v>0.4</v>
      </c>
      <c r="H4" s="12">
        <v>0.4</v>
      </c>
      <c r="I4" s="12">
        <v>0.4</v>
      </c>
      <c r="J4" s="13">
        <v>0.6</v>
      </c>
    </row>
    <row r="5" spans="1:10" ht="15.75" thickBot="1" x14ac:dyDescent="0.3">
      <c r="A5" s="6" t="s">
        <v>10</v>
      </c>
      <c r="B5" s="14">
        <f>B9-0.4</f>
        <v>2.9</v>
      </c>
      <c r="C5" s="14" t="s">
        <v>12</v>
      </c>
      <c r="D5" s="14">
        <f>0.8*D9</f>
        <v>2.64</v>
      </c>
      <c r="E5" s="14" t="s">
        <v>12</v>
      </c>
      <c r="F5" s="14" t="s">
        <v>12</v>
      </c>
      <c r="G5" s="14"/>
      <c r="H5" s="14">
        <f>H9-0.5</f>
        <v>2.8</v>
      </c>
      <c r="I5" s="14">
        <f>I9-0.5</f>
        <v>4.5</v>
      </c>
      <c r="J5" s="15">
        <v>3.2</v>
      </c>
    </row>
    <row r="9" spans="1:10" x14ac:dyDescent="0.25">
      <c r="A9" t="s">
        <v>11</v>
      </c>
      <c r="B9">
        <v>3.3</v>
      </c>
      <c r="C9">
        <v>3.3</v>
      </c>
      <c r="D9">
        <v>3.3</v>
      </c>
      <c r="E9">
        <v>5</v>
      </c>
      <c r="F9">
        <v>3.3</v>
      </c>
      <c r="G9">
        <v>3.3</v>
      </c>
      <c r="H9">
        <v>3.3</v>
      </c>
      <c r="I9">
        <v>5</v>
      </c>
      <c r="J9">
        <v>5</v>
      </c>
    </row>
    <row r="10" spans="1:10" x14ac:dyDescent="0.25">
      <c r="A10" t="s">
        <v>34</v>
      </c>
      <c r="B10" t="s">
        <v>35</v>
      </c>
      <c r="F10" t="s">
        <v>37</v>
      </c>
      <c r="G10" t="s">
        <v>37</v>
      </c>
      <c r="H10" t="s">
        <v>38</v>
      </c>
      <c r="I10" t="s">
        <v>38</v>
      </c>
      <c r="J10" t="s">
        <v>39</v>
      </c>
    </row>
    <row r="11" spans="1:10" x14ac:dyDescent="0.25">
      <c r="A11" t="s">
        <v>36</v>
      </c>
      <c r="C11" t="s">
        <v>33</v>
      </c>
    </row>
    <row r="12" spans="1:10" ht="15.75" thickBot="1" x14ac:dyDescent="0.3"/>
    <row r="13" spans="1:10" ht="15.75" thickBot="1" x14ac:dyDescent="0.3">
      <c r="B13" s="16"/>
      <c r="C13" s="23" t="s">
        <v>24</v>
      </c>
      <c r="D13" s="28" t="s">
        <v>25</v>
      </c>
      <c r="E13" s="3" t="s">
        <v>26</v>
      </c>
    </row>
    <row r="14" spans="1:10" ht="15.75" thickBot="1" x14ac:dyDescent="0.3">
      <c r="B14" s="19" t="s">
        <v>29</v>
      </c>
      <c r="C14" s="20" t="str">
        <f>J1</f>
        <v>FT232R</v>
      </c>
      <c r="D14" s="29" t="str">
        <f>I1</f>
        <v>ADUM@5.0</v>
      </c>
      <c r="E14" s="22"/>
    </row>
    <row r="15" spans="1:10" x14ac:dyDescent="0.25">
      <c r="B15" s="17" t="s">
        <v>27</v>
      </c>
      <c r="C15" s="1">
        <f>J4</f>
        <v>0.6</v>
      </c>
      <c r="D15" s="28">
        <f>I2</f>
        <v>1.5</v>
      </c>
      <c r="E15" s="5" t="str">
        <f>IF(C15&lt;D15,"PASS","FAIL")</f>
        <v>PASS</v>
      </c>
    </row>
    <row r="16" spans="1:10" ht="15.75" thickBot="1" x14ac:dyDescent="0.3">
      <c r="B16" s="17" t="s">
        <v>28</v>
      </c>
      <c r="C16" s="1">
        <f>J5</f>
        <v>3.2</v>
      </c>
      <c r="D16" s="30">
        <f>I3</f>
        <v>3.5</v>
      </c>
      <c r="E16" s="5" t="str">
        <f>IF(C16&gt;D16,"PASS","FAIL")</f>
        <v>FAIL</v>
      </c>
      <c r="F16" t="s">
        <v>23</v>
      </c>
      <c r="G16" t="s">
        <v>32</v>
      </c>
    </row>
    <row r="17" spans="2:5" ht="15.75" thickBot="1" x14ac:dyDescent="0.3">
      <c r="B17" s="24"/>
      <c r="C17" s="25"/>
      <c r="D17" s="25"/>
      <c r="E17" s="26"/>
    </row>
    <row r="18" spans="2:5" ht="15.75" thickBot="1" x14ac:dyDescent="0.3">
      <c r="B18" s="18" t="s">
        <v>29</v>
      </c>
      <c r="C18" s="7" t="str">
        <f>I1</f>
        <v>ADUM@5.0</v>
      </c>
      <c r="D18" s="29" t="str">
        <f>J1</f>
        <v>FT232R</v>
      </c>
      <c r="E18" s="8"/>
    </row>
    <row r="19" spans="2:5" x14ac:dyDescent="0.25">
      <c r="B19" s="17" t="s">
        <v>27</v>
      </c>
      <c r="C19" s="1">
        <f>I4</f>
        <v>0.4</v>
      </c>
      <c r="D19" s="28">
        <f>J2</f>
        <v>1</v>
      </c>
      <c r="E19" s="5" t="str">
        <f>IF(C19&lt;D19,"PASS","FAIL")</f>
        <v>PASS</v>
      </c>
    </row>
    <row r="20" spans="2:5" ht="15.75" thickBot="1" x14ac:dyDescent="0.3">
      <c r="B20" s="17" t="s">
        <v>28</v>
      </c>
      <c r="C20" s="1">
        <f>I5</f>
        <v>4.5</v>
      </c>
      <c r="D20" s="30">
        <f>J3</f>
        <v>1.5</v>
      </c>
      <c r="E20" s="5" t="str">
        <f>IF(C20&gt;D20,"PASS","FAIL")</f>
        <v>PASS</v>
      </c>
    </row>
    <row r="21" spans="2:5" ht="15.75" thickBot="1" x14ac:dyDescent="0.3">
      <c r="B21" s="27"/>
      <c r="C21" s="21"/>
      <c r="D21" s="21"/>
      <c r="E21" s="22"/>
    </row>
    <row r="22" spans="2:5" ht="15.75" thickBot="1" x14ac:dyDescent="0.3">
      <c r="B22" s="18" t="s">
        <v>29</v>
      </c>
      <c r="C22" s="7" t="str">
        <f>H1</f>
        <v>ADUM@3.3</v>
      </c>
      <c r="D22" s="29" t="str">
        <f>B1</f>
        <v>MCU</v>
      </c>
      <c r="E22" s="8"/>
    </row>
    <row r="23" spans="2:5" x14ac:dyDescent="0.25">
      <c r="B23" s="17" t="s">
        <v>27</v>
      </c>
      <c r="C23" s="1">
        <f>H4</f>
        <v>0.4</v>
      </c>
      <c r="D23" s="28">
        <f>B2</f>
        <v>0.98999999999999988</v>
      </c>
      <c r="E23" s="5" t="str">
        <f t="shared" ref="E23" si="0">IF(C23&lt;D23,"PASS","FAIL")</f>
        <v>PASS</v>
      </c>
    </row>
    <row r="24" spans="2:5" ht="15.75" thickBot="1" x14ac:dyDescent="0.3">
      <c r="B24" s="17" t="s">
        <v>28</v>
      </c>
      <c r="C24" s="1">
        <f>H5</f>
        <v>2.8</v>
      </c>
      <c r="D24" s="30">
        <f>B3</f>
        <v>2.3099999999999996</v>
      </c>
      <c r="E24" s="5" t="str">
        <f t="shared" ref="E24" si="1">IF(C24&gt;D24,"PASS","FAIL")</f>
        <v>PASS</v>
      </c>
    </row>
    <row r="25" spans="2:5" ht="15.75" thickBot="1" x14ac:dyDescent="0.3">
      <c r="B25" s="27"/>
      <c r="C25" s="21"/>
      <c r="D25" s="21"/>
      <c r="E25" s="22"/>
    </row>
    <row r="26" spans="2:5" ht="15.75" thickBot="1" x14ac:dyDescent="0.3">
      <c r="B26" s="18" t="s">
        <v>29</v>
      </c>
      <c r="C26" s="7" t="str">
        <f>B1</f>
        <v>MCU</v>
      </c>
      <c r="D26" s="29" t="str">
        <f>H1</f>
        <v>ADUM@3.3</v>
      </c>
      <c r="E26" s="8"/>
    </row>
    <row r="27" spans="2:5" x14ac:dyDescent="0.25">
      <c r="B27" s="17" t="s">
        <v>27</v>
      </c>
      <c r="C27" s="1">
        <f>B4</f>
        <v>0.4</v>
      </c>
      <c r="D27" s="28">
        <f>H2</f>
        <v>0.98999999999999988</v>
      </c>
      <c r="E27" s="5" t="str">
        <f t="shared" ref="E27" si="2">IF(C27&lt;D27,"PASS","FAIL")</f>
        <v>PASS</v>
      </c>
    </row>
    <row r="28" spans="2:5" ht="15.75" thickBot="1" x14ac:dyDescent="0.3">
      <c r="B28" s="17" t="s">
        <v>28</v>
      </c>
      <c r="C28" s="1">
        <f>B5</f>
        <v>2.9</v>
      </c>
      <c r="D28" s="30">
        <f>H3</f>
        <v>2.3099999999999996</v>
      </c>
      <c r="E28" s="5" t="str">
        <f t="shared" ref="E28" si="3">IF(C28&gt;D28,"PASS","FAIL")</f>
        <v>PASS</v>
      </c>
    </row>
    <row r="29" spans="2:5" ht="15.75" thickBot="1" x14ac:dyDescent="0.3">
      <c r="B29" s="27"/>
      <c r="C29" s="21"/>
      <c r="D29" s="21"/>
      <c r="E29" s="22"/>
    </row>
    <row r="30" spans="2:5" ht="15.75" thickBot="1" x14ac:dyDescent="0.3">
      <c r="B30" s="18" t="s">
        <v>30</v>
      </c>
      <c r="C30" s="7" t="str">
        <f>B1</f>
        <v>MCU</v>
      </c>
      <c r="D30" s="29" t="str">
        <f>G1</f>
        <v>EEPROM</v>
      </c>
      <c r="E30" s="8"/>
    </row>
    <row r="31" spans="2:5" x14ac:dyDescent="0.25">
      <c r="B31" s="17" t="s">
        <v>27</v>
      </c>
      <c r="C31" s="1">
        <f>B4</f>
        <v>0.4</v>
      </c>
      <c r="D31" s="28">
        <f>G2</f>
        <v>0.98999999999999988</v>
      </c>
      <c r="E31" s="5" t="str">
        <f t="shared" ref="E31" si="4">IF(C31&lt;D31,"PASS","FAIL")</f>
        <v>PASS</v>
      </c>
    </row>
    <row r="32" spans="2:5" ht="15.75" thickBot="1" x14ac:dyDescent="0.3">
      <c r="B32" s="17" t="s">
        <v>28</v>
      </c>
      <c r="C32" s="1">
        <f>B9</f>
        <v>3.3</v>
      </c>
      <c r="D32" s="30">
        <f>G3</f>
        <v>2.3099999999999996</v>
      </c>
      <c r="E32" s="5" t="str">
        <f t="shared" ref="E32" si="5">IF(C32&gt;D32,"PASS","FAIL")</f>
        <v>PASS</v>
      </c>
    </row>
    <row r="33" spans="2:5" ht="15.75" thickBot="1" x14ac:dyDescent="0.3">
      <c r="B33" s="27"/>
      <c r="C33" s="21"/>
      <c r="D33" s="21"/>
      <c r="E33" s="22"/>
    </row>
    <row r="34" spans="2:5" ht="15.75" thickBot="1" x14ac:dyDescent="0.3">
      <c r="B34" s="19" t="s">
        <v>30</v>
      </c>
      <c r="C34" s="20" t="str">
        <f>G1</f>
        <v>EEPROM</v>
      </c>
      <c r="D34" s="29" t="str">
        <f>B1</f>
        <v>MCU</v>
      </c>
      <c r="E34" s="22"/>
    </row>
    <row r="35" spans="2:5" x14ac:dyDescent="0.25">
      <c r="B35" s="17" t="s">
        <v>27</v>
      </c>
      <c r="C35" s="1">
        <f>G4</f>
        <v>0.4</v>
      </c>
      <c r="D35" s="28">
        <f>B2</f>
        <v>0.98999999999999988</v>
      </c>
      <c r="E35" s="5" t="str">
        <f t="shared" ref="E35" si="6">IF(C35&lt;D35,"PASS","FAIL")</f>
        <v>PASS</v>
      </c>
    </row>
    <row r="36" spans="2:5" ht="15.75" thickBot="1" x14ac:dyDescent="0.3">
      <c r="B36" s="17" t="s">
        <v>28</v>
      </c>
      <c r="C36" s="1">
        <f>G9</f>
        <v>3.3</v>
      </c>
      <c r="D36" s="30">
        <f>B3</f>
        <v>2.3099999999999996</v>
      </c>
      <c r="E36" s="5" t="str">
        <f t="shared" ref="E36" si="7">IF(C36&gt;D36,"PASS","FAIL")</f>
        <v>PASS</v>
      </c>
    </row>
    <row r="37" spans="2:5" ht="15.75" thickBot="1" x14ac:dyDescent="0.3">
      <c r="B37" s="27"/>
      <c r="C37" s="21"/>
      <c r="D37" s="21"/>
      <c r="E37" s="22"/>
    </row>
    <row r="38" spans="2:5" ht="15.75" thickBot="1" x14ac:dyDescent="0.3">
      <c r="B38" s="19" t="s">
        <v>30</v>
      </c>
      <c r="C38" s="20" t="str">
        <f>B1</f>
        <v>MCU</v>
      </c>
      <c r="D38" s="29" t="str">
        <f>F1</f>
        <v>TEMPSENS</v>
      </c>
      <c r="E38" s="22"/>
    </row>
    <row r="39" spans="2:5" x14ac:dyDescent="0.25">
      <c r="B39" s="17" t="s">
        <v>27</v>
      </c>
      <c r="C39" s="1">
        <f>B4</f>
        <v>0.4</v>
      </c>
      <c r="D39" s="28">
        <f>F2</f>
        <v>0.66</v>
      </c>
      <c r="E39" s="5" t="str">
        <f t="shared" ref="E39" si="8">IF(C39&lt;D39,"PASS","FAIL")</f>
        <v>PASS</v>
      </c>
    </row>
    <row r="40" spans="2:5" ht="15.75" thickBot="1" x14ac:dyDescent="0.3">
      <c r="B40" s="17" t="s">
        <v>28</v>
      </c>
      <c r="C40" s="1">
        <f>B9</f>
        <v>3.3</v>
      </c>
      <c r="D40" s="30">
        <f>F3</f>
        <v>2.64</v>
      </c>
      <c r="E40" s="5" t="str">
        <f t="shared" ref="E40" si="9">IF(C40&gt;D40,"PASS","FAIL")</f>
        <v>PASS</v>
      </c>
    </row>
    <row r="41" spans="2:5" ht="15.75" thickBot="1" x14ac:dyDescent="0.3">
      <c r="B41" s="27"/>
      <c r="C41" s="21"/>
      <c r="D41" s="21"/>
      <c r="E41" s="22"/>
    </row>
    <row r="42" spans="2:5" ht="15.75" thickBot="1" x14ac:dyDescent="0.3">
      <c r="B42" s="19" t="s">
        <v>30</v>
      </c>
      <c r="C42" s="20" t="str">
        <f>F1</f>
        <v>TEMPSENS</v>
      </c>
      <c r="D42" s="29" t="str">
        <f>B1</f>
        <v>MCU</v>
      </c>
      <c r="E42" s="22"/>
    </row>
    <row r="43" spans="2:5" x14ac:dyDescent="0.25">
      <c r="B43" s="17" t="s">
        <v>27</v>
      </c>
      <c r="C43" s="1">
        <f>F4</f>
        <v>0.4</v>
      </c>
      <c r="D43" s="28">
        <f>B2</f>
        <v>0.98999999999999988</v>
      </c>
      <c r="E43" s="5" t="str">
        <f t="shared" ref="E43" si="10">IF(C43&lt;D43,"PASS","FAIL")</f>
        <v>PASS</v>
      </c>
    </row>
    <row r="44" spans="2:5" ht="15.75" thickBot="1" x14ac:dyDescent="0.3">
      <c r="B44" s="17" t="s">
        <v>28</v>
      </c>
      <c r="C44" s="1">
        <f>F9</f>
        <v>3.3</v>
      </c>
      <c r="D44" s="30">
        <f>B3</f>
        <v>2.3099999999999996</v>
      </c>
      <c r="E44" s="5" t="str">
        <f t="shared" ref="E44" si="11">IF(C44&gt;D44,"PASS","FAIL")</f>
        <v>PASS</v>
      </c>
    </row>
    <row r="45" spans="2:5" ht="15.75" thickBot="1" x14ac:dyDescent="0.3">
      <c r="B45" s="27"/>
      <c r="C45" s="21"/>
      <c r="D45" s="21"/>
      <c r="E45" s="22"/>
    </row>
    <row r="46" spans="2:5" ht="15.75" thickBot="1" x14ac:dyDescent="0.3">
      <c r="B46" s="19" t="s">
        <v>31</v>
      </c>
      <c r="C46" s="20" t="str">
        <f>B1</f>
        <v>MCU</v>
      </c>
      <c r="D46" s="29" t="str">
        <f>D1</f>
        <v>ADC</v>
      </c>
      <c r="E46" s="22"/>
    </row>
    <row r="47" spans="2:5" x14ac:dyDescent="0.25">
      <c r="B47" s="17" t="s">
        <v>27</v>
      </c>
      <c r="C47" s="1">
        <f>B4</f>
        <v>0.4</v>
      </c>
      <c r="D47" s="28">
        <f>D2</f>
        <v>0.98999999999999988</v>
      </c>
      <c r="E47" s="5" t="str">
        <f t="shared" ref="E47" si="12">IF(C47&lt;D47,"PASS","FAIL")</f>
        <v>PASS</v>
      </c>
    </row>
    <row r="48" spans="2:5" ht="15.75" thickBot="1" x14ac:dyDescent="0.3">
      <c r="B48" s="17" t="s">
        <v>28</v>
      </c>
      <c r="C48" s="1">
        <f>B5</f>
        <v>2.9</v>
      </c>
      <c r="D48" s="30">
        <f>D3</f>
        <v>2.3099999999999996</v>
      </c>
      <c r="E48" s="5" t="str">
        <f t="shared" ref="E48" si="13">IF(C48&gt;D48,"PASS","FAIL")</f>
        <v>PASS</v>
      </c>
    </row>
    <row r="49" spans="2:5" ht="15.75" thickBot="1" x14ac:dyDescent="0.3">
      <c r="B49" s="27"/>
      <c r="C49" s="21"/>
      <c r="D49" s="21"/>
      <c r="E49" s="22"/>
    </row>
    <row r="50" spans="2:5" ht="15.75" thickBot="1" x14ac:dyDescent="0.3">
      <c r="B50" s="19" t="s">
        <v>31</v>
      </c>
      <c r="C50" s="20" t="str">
        <f>D1</f>
        <v>ADC</v>
      </c>
      <c r="D50" s="29" t="str">
        <f>B1</f>
        <v>MCU</v>
      </c>
      <c r="E50" s="22"/>
    </row>
    <row r="51" spans="2:5" x14ac:dyDescent="0.25">
      <c r="B51" s="17" t="s">
        <v>27</v>
      </c>
      <c r="C51" s="1">
        <f>D4</f>
        <v>0.66</v>
      </c>
      <c r="D51" s="28">
        <f>B2</f>
        <v>0.98999999999999988</v>
      </c>
      <c r="E51" s="5" t="str">
        <f t="shared" ref="E51" si="14">IF(C51&lt;D51,"PASS","FAIL")</f>
        <v>PASS</v>
      </c>
    </row>
    <row r="52" spans="2:5" ht="15.75" thickBot="1" x14ac:dyDescent="0.3">
      <c r="B52" s="17" t="s">
        <v>28</v>
      </c>
      <c r="C52" s="1">
        <f>D5</f>
        <v>2.64</v>
      </c>
      <c r="D52" s="30">
        <f>B3</f>
        <v>2.3099999999999996</v>
      </c>
      <c r="E52" s="5" t="str">
        <f t="shared" ref="E52" si="15">IF(C52&gt;D52,"PASS","FAIL")</f>
        <v>PASS</v>
      </c>
    </row>
    <row r="53" spans="2:5" ht="15.75" thickBot="1" x14ac:dyDescent="0.3">
      <c r="B53" s="27"/>
      <c r="C53" s="21"/>
      <c r="D53" s="21"/>
      <c r="E53" s="22"/>
    </row>
    <row r="54" spans="2:5" ht="15.75" thickBot="1" x14ac:dyDescent="0.3">
      <c r="B54" s="19" t="s">
        <v>31</v>
      </c>
      <c r="C54" s="20" t="str">
        <f>B1</f>
        <v>MCU</v>
      </c>
      <c r="D54" s="29" t="str">
        <f>E1</f>
        <v>DAC</v>
      </c>
      <c r="E54" s="22"/>
    </row>
    <row r="55" spans="2:5" x14ac:dyDescent="0.25">
      <c r="B55" s="17" t="s">
        <v>27</v>
      </c>
      <c r="C55" s="1">
        <f>B4</f>
        <v>0.4</v>
      </c>
      <c r="D55" s="28">
        <f>E2</f>
        <v>0.8</v>
      </c>
      <c r="E55" s="5" t="str">
        <f t="shared" ref="E55" si="16">IF(C55&lt;D55,"PASS","FAIL")</f>
        <v>PASS</v>
      </c>
    </row>
    <row r="56" spans="2:5" ht="15.75" thickBot="1" x14ac:dyDescent="0.3">
      <c r="B56" s="17" t="s">
        <v>28</v>
      </c>
      <c r="C56" s="1">
        <f>B5</f>
        <v>2.9</v>
      </c>
      <c r="D56" s="30">
        <f>E3</f>
        <v>2</v>
      </c>
      <c r="E56" s="5" t="str">
        <f t="shared" ref="E56" si="17">IF(C56&gt;D56,"PASS","FAIL")</f>
        <v>PASS</v>
      </c>
    </row>
    <row r="57" spans="2:5" ht="15.75" thickBot="1" x14ac:dyDescent="0.3">
      <c r="B57" s="27"/>
      <c r="C57" s="21"/>
      <c r="D57" s="21"/>
      <c r="E57" s="22"/>
    </row>
    <row r="58" spans="2:5" ht="15.75" thickBot="1" x14ac:dyDescent="0.3">
      <c r="B58" s="19" t="s">
        <v>31</v>
      </c>
      <c r="C58" s="20" t="str">
        <f>B1</f>
        <v>MCU</v>
      </c>
      <c r="D58" s="29" t="str">
        <f>C1</f>
        <v>SHREG</v>
      </c>
      <c r="E58" s="22"/>
    </row>
    <row r="59" spans="2:5" x14ac:dyDescent="0.25">
      <c r="B59" s="17" t="s">
        <v>27</v>
      </c>
      <c r="C59" s="1">
        <f>B4</f>
        <v>0.4</v>
      </c>
      <c r="D59" s="28">
        <f>C2</f>
        <v>0.9</v>
      </c>
      <c r="E59" s="5" t="str">
        <f t="shared" ref="E59" si="18">IF(C59&lt;D59,"PASS","FAIL")</f>
        <v>PASS</v>
      </c>
    </row>
    <row r="60" spans="2:5" ht="15.75" thickBot="1" x14ac:dyDescent="0.3">
      <c r="B60" s="18" t="s">
        <v>28</v>
      </c>
      <c r="C60" s="7">
        <f>B5</f>
        <v>2.9</v>
      </c>
      <c r="D60" s="30">
        <f>C3</f>
        <v>2.1</v>
      </c>
      <c r="E60" s="8" t="str">
        <f t="shared" ref="E60" si="19">IF(C60&gt;D60,"PASS","FAIL")</f>
        <v>PASS</v>
      </c>
    </row>
    <row r="61" spans="2:5" x14ac:dyDescent="0.25">
      <c r="B61" s="2"/>
      <c r="C61" s="2"/>
      <c r="D61" s="2"/>
      <c r="E61" s="2"/>
    </row>
    <row r="62" spans="2:5" x14ac:dyDescent="0.25">
      <c r="B62" s="2"/>
      <c r="C62" s="2"/>
      <c r="D62" s="2"/>
      <c r="E62" s="2"/>
    </row>
    <row r="63" spans="2:5" x14ac:dyDescent="0.25">
      <c r="C63" s="2"/>
    </row>
    <row r="64" spans="2:5" x14ac:dyDescent="0.25">
      <c r="C64" s="2"/>
    </row>
    <row r="65" spans="2:5" x14ac:dyDescent="0.25">
      <c r="C65" s="2"/>
    </row>
    <row r="66" spans="2:5" x14ac:dyDescent="0.25">
      <c r="B66" s="2"/>
      <c r="C66" s="2"/>
      <c r="D66" s="2"/>
    </row>
    <row r="67" spans="2:5" x14ac:dyDescent="0.25">
      <c r="C67" s="2"/>
    </row>
    <row r="68" spans="2:5" x14ac:dyDescent="0.25">
      <c r="C68" s="2"/>
    </row>
    <row r="69" spans="2:5" x14ac:dyDescent="0.25">
      <c r="C69" s="2"/>
    </row>
    <row r="70" spans="2:5" x14ac:dyDescent="0.25">
      <c r="B70" s="2"/>
      <c r="C70" s="2"/>
      <c r="D70" s="2"/>
    </row>
    <row r="71" spans="2:5" x14ac:dyDescent="0.25">
      <c r="C71" s="2"/>
    </row>
    <row r="72" spans="2:5" x14ac:dyDescent="0.25">
      <c r="C72" s="2"/>
    </row>
    <row r="73" spans="2:5" x14ac:dyDescent="0.25">
      <c r="C73" s="2"/>
    </row>
    <row r="74" spans="2:5" x14ac:dyDescent="0.25">
      <c r="B74" s="2"/>
      <c r="C74" s="2"/>
      <c r="D74" s="2"/>
      <c r="E74" s="2"/>
    </row>
    <row r="75" spans="2:5" x14ac:dyDescent="0.25">
      <c r="C75" s="2"/>
    </row>
    <row r="76" spans="2:5" x14ac:dyDescent="0.25">
      <c r="C76" s="2"/>
    </row>
    <row r="77" spans="2:5" x14ac:dyDescent="0.25">
      <c r="C77" s="2"/>
    </row>
    <row r="78" spans="2:5" x14ac:dyDescent="0.25">
      <c r="C78" s="2"/>
    </row>
    <row r="79" spans="2:5" x14ac:dyDescent="0.25">
      <c r="C79" s="2"/>
    </row>
    <row r="80" spans="2:5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</sheetData>
  <conditionalFormatting sqref="E14:E28 E30:E32 E34:E36 E38:E40 E42:E44 E46:E48 E50:E52 E58:E60 E54:E56">
    <cfRule type="containsText" dxfId="19" priority="19" operator="containsText" text="FAIL">
      <formula>NOT(ISERROR(SEARCH("FAIL",E14)))</formula>
    </cfRule>
    <cfRule type="containsText" dxfId="18" priority="20" operator="containsText" text="PASS">
      <formula>NOT(ISERROR(SEARCH("PASS",E14)))</formula>
    </cfRule>
  </conditionalFormatting>
  <conditionalFormatting sqref="E29">
    <cfRule type="containsText" dxfId="17" priority="17" operator="containsText" text="FAIL">
      <formula>NOT(ISERROR(SEARCH("FAIL",E29)))</formula>
    </cfRule>
    <cfRule type="containsText" dxfId="16" priority="18" operator="containsText" text="PASS">
      <formula>NOT(ISERROR(SEARCH("PASS",E29)))</formula>
    </cfRule>
  </conditionalFormatting>
  <conditionalFormatting sqref="E33">
    <cfRule type="containsText" dxfId="15" priority="15" operator="containsText" text="FAIL">
      <formula>NOT(ISERROR(SEARCH("FAIL",E33)))</formula>
    </cfRule>
    <cfRule type="containsText" dxfId="14" priority="16" operator="containsText" text="PASS">
      <formula>NOT(ISERROR(SEARCH("PASS",E33)))</formula>
    </cfRule>
  </conditionalFormatting>
  <conditionalFormatting sqref="E37">
    <cfRule type="containsText" dxfId="13" priority="13" operator="containsText" text="FAIL">
      <formula>NOT(ISERROR(SEARCH("FAIL",E37)))</formula>
    </cfRule>
    <cfRule type="containsText" dxfId="12" priority="14" operator="containsText" text="PASS">
      <formula>NOT(ISERROR(SEARCH("PASS",E37)))</formula>
    </cfRule>
  </conditionalFormatting>
  <conditionalFormatting sqref="E41">
    <cfRule type="containsText" dxfId="11" priority="11" operator="containsText" text="FAIL">
      <formula>NOT(ISERROR(SEARCH("FAIL",E41)))</formula>
    </cfRule>
    <cfRule type="containsText" dxfId="10" priority="12" operator="containsText" text="PASS">
      <formula>NOT(ISERROR(SEARCH("PASS",E41)))</formula>
    </cfRule>
  </conditionalFormatting>
  <conditionalFormatting sqref="E45">
    <cfRule type="containsText" dxfId="9" priority="9" operator="containsText" text="FAIL">
      <formula>NOT(ISERROR(SEARCH("FAIL",E45)))</formula>
    </cfRule>
    <cfRule type="containsText" dxfId="8" priority="10" operator="containsText" text="PASS">
      <formula>NOT(ISERROR(SEARCH("PASS",E45)))</formula>
    </cfRule>
  </conditionalFormatting>
  <conditionalFormatting sqref="E49">
    <cfRule type="containsText" dxfId="7" priority="7" operator="containsText" text="FAIL">
      <formula>NOT(ISERROR(SEARCH("FAIL",E49)))</formula>
    </cfRule>
    <cfRule type="containsText" dxfId="6" priority="8" operator="containsText" text="PASS">
      <formula>NOT(ISERROR(SEARCH("PASS",E49)))</formula>
    </cfRule>
  </conditionalFormatting>
  <conditionalFormatting sqref="E57">
    <cfRule type="containsText" dxfId="5" priority="5" operator="containsText" text="FAIL">
      <formula>NOT(ISERROR(SEARCH("FAIL",E57)))</formula>
    </cfRule>
    <cfRule type="containsText" dxfId="4" priority="6" operator="containsText" text="PASS">
      <formula>NOT(ISERROR(SEARCH("PASS",E57)))</formula>
    </cfRule>
  </conditionalFormatting>
  <conditionalFormatting sqref="E53">
    <cfRule type="containsText" dxfId="3" priority="3" operator="containsText" text="FAIL">
      <formula>NOT(ISERROR(SEARCH("FAIL",E53)))</formula>
    </cfRule>
    <cfRule type="containsText" dxfId="2" priority="4" operator="containsText" text="PASS">
      <formula>NOT(ISERROR(SEARCH("PASS",E53)))</formula>
    </cfRule>
  </conditionalFormatting>
  <conditionalFormatting sqref="E61">
    <cfRule type="containsText" dxfId="1" priority="1" operator="containsText" text="FAIL">
      <formula>NOT(ISERROR(SEARCH("FAIL",E61)))</formula>
    </cfRule>
    <cfRule type="containsText" dxfId="0" priority="2" operator="containsText" text="PASS">
      <formula>NOT(ISERROR(SEARCH("PASS",E61)))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7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Munka1</vt:lpstr>
      <vt:lpstr>TC74</vt:lpstr>
      <vt:lpstr>24LC16B</vt:lpstr>
      <vt:lpstr>FT232R</vt:lpstr>
      <vt:lpstr>STM32F41x</vt:lpstr>
      <vt:lpstr>ADS8028</vt:lpstr>
      <vt:lpstr>AD5623</vt:lpstr>
      <vt:lpstr>ADuM1200</vt:lpstr>
      <vt:lpstr>74AHC594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Sárközy</dc:creator>
  <cp:lastModifiedBy>Balazs Sarkozy</cp:lastModifiedBy>
  <dcterms:created xsi:type="dcterms:W3CDTF">2016-10-09T16:41:24Z</dcterms:created>
  <dcterms:modified xsi:type="dcterms:W3CDTF">2016-11-04T14:08:24Z</dcterms:modified>
</cp:coreProperties>
</file>