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arkozy\Desktop\Szakdolgozat\Táblázatok\"/>
    </mc:Choice>
  </mc:AlternateContent>
  <bookViews>
    <workbookView xWindow="0" yWindow="0" windowWidth="19200" windowHeight="11955"/>
  </bookViews>
  <sheets>
    <sheet name="Munk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5" i="1"/>
  <c r="F17" i="1" l="1"/>
  <c r="F15" i="1"/>
  <c r="G7" i="1" l="1"/>
  <c r="E17" i="1" l="1"/>
  <c r="E15" i="1"/>
  <c r="D17" i="1"/>
  <c r="D15" i="1"/>
  <c r="K17" i="1" l="1"/>
  <c r="M17" i="1" s="1"/>
  <c r="N17" i="1" s="1"/>
  <c r="K15" i="1"/>
  <c r="M15" i="1" s="1"/>
  <c r="N15" i="1" s="1"/>
  <c r="D9" i="1"/>
  <c r="E9" i="1"/>
  <c r="F13" i="1"/>
  <c r="E13" i="1"/>
  <c r="D13" i="1"/>
  <c r="C13" i="1"/>
  <c r="F7" i="1"/>
  <c r="K7" i="1" s="1"/>
  <c r="M7" i="1" l="1"/>
  <c r="N7" i="1" s="1"/>
  <c r="K13" i="1"/>
  <c r="M13" i="1" s="1"/>
  <c r="N13" i="1" s="1"/>
  <c r="G9" i="1" l="1"/>
  <c r="K9" i="1" s="1"/>
</calcChain>
</file>

<file path=xl/sharedStrings.xml><?xml version="1.0" encoding="utf-8"?>
<sst xmlns="http://schemas.openxmlformats.org/spreadsheetml/2006/main" count="39" uniqueCount="34">
  <si>
    <t>Aktív műterhelés maximális áramfelvételek, maximális disszipációk</t>
  </si>
  <si>
    <t>Digitális</t>
  </si>
  <si>
    <t>Analóg</t>
  </si>
  <si>
    <t>MCU</t>
  </si>
  <si>
    <t>Fogyasztók (mA)</t>
  </si>
  <si>
    <t>EEPROM</t>
  </si>
  <si>
    <t>ISOL x2</t>
  </si>
  <si>
    <t>SHREG x2</t>
  </si>
  <si>
    <t>ADC</t>
  </si>
  <si>
    <t>ADC_REF</t>
  </si>
  <si>
    <t>DAC_REF</t>
  </si>
  <si>
    <t>DAC x4</t>
  </si>
  <si>
    <t>LDO_loss</t>
  </si>
  <si>
    <t>Fan x2</t>
  </si>
  <si>
    <t>Relays x7</t>
  </si>
  <si>
    <t>LDO dis. (mW)</t>
  </si>
  <si>
    <t>Forrás (V)</t>
  </si>
  <si>
    <t>Összesen (mA)</t>
  </si>
  <si>
    <t>Maximális junction hőmérséklet (°C):</t>
  </si>
  <si>
    <r>
      <t>Szükséges felület (SOT-223) (mm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</si>
  <si>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t>Area</t>
  </si>
  <si>
    <t>T.Resistance</t>
  </si>
  <si>
    <t>Néhány leolvasott érték:</t>
  </si>
  <si>
    <r>
      <t>Maximálisan megengedhető Rth</t>
    </r>
    <r>
      <rPr>
        <vertAlign val="subscript"/>
        <sz val="11"/>
        <color theme="1"/>
        <rFont val="Calibri"/>
        <family val="2"/>
        <charset val="238"/>
        <scheme val="minor"/>
      </rPr>
      <t>ja</t>
    </r>
    <r>
      <rPr>
        <sz val="11"/>
        <color theme="1"/>
        <rFont val="Calibri"/>
        <family val="2"/>
        <charset val="238"/>
        <scheme val="minor"/>
      </rPr>
      <t xml:space="preserve"> (°C/W)</t>
    </r>
  </si>
  <si>
    <t>Maximális ambient hőmérséklet (°C):</t>
  </si>
  <si>
    <t>(leolvasva grafikonról)</t>
  </si>
  <si>
    <t>FB_clip_resdiv x8</t>
  </si>
  <si>
    <t>In_div x8</t>
  </si>
  <si>
    <t>Other supplies</t>
  </si>
  <si>
    <t>LED</t>
  </si>
  <si>
    <t>TSENS</t>
  </si>
  <si>
    <t>Charge Pump</t>
  </si>
  <si>
    <t>OP07 x8</t>
  </si>
  <si>
    <t>1  in2 = 645mm2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</si>
</sst>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+0;\-0;0"/>
    <numFmt numFmtId="166" formatCode="\+0.0;\-0.0;0.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49" fontId="0" fillId="0" borderId="0" xfId="0" applyNumberFormat="1"/>
    <xf numFmtId="1" fontId="0" fillId="0" borderId="0" xfId="0" applyNumberFormat="1"/>
    <xf numFmtId="0" fontId="0" fillId="0" borderId="1" xfId="0" applyBorder="1" applyAlignment="1"/>
    <xf numFmtId="0" fontId="0" fillId="0" borderId="1" xfId="0" applyBorder="1"/>
    <xf numFmtId="165" fontId="0" fillId="0" borderId="12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164" fontId="0" fillId="0" borderId="9" xfId="0" applyNumberFormat="1" applyBorder="1"/>
    <xf numFmtId="1" fontId="0" fillId="0" borderId="9" xfId="0" applyNumberForma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164" fontId="0" fillId="0" borderId="17" xfId="0" applyNumberFormat="1" applyBorder="1"/>
    <xf numFmtId="0" fontId="0" fillId="0" borderId="18" xfId="0" applyBorder="1"/>
    <xf numFmtId="164" fontId="0" fillId="0" borderId="6" xfId="0" applyNumberFormat="1" applyBorder="1"/>
    <xf numFmtId="0" fontId="0" fillId="0" borderId="19" xfId="0" applyBorder="1"/>
    <xf numFmtId="0" fontId="0" fillId="0" borderId="6" xfId="0" applyBorder="1" applyAlignment="1">
      <alignment horizontal="center"/>
    </xf>
    <xf numFmtId="164" fontId="0" fillId="0" borderId="20" xfId="0" applyNumberFormat="1" applyBorder="1"/>
    <xf numFmtId="164" fontId="0" fillId="0" borderId="21" xfId="0" applyNumberFormat="1" applyBorder="1"/>
    <xf numFmtId="1" fontId="0" fillId="0" borderId="21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7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22</xdr:row>
      <xdr:rowOff>123826</xdr:rowOff>
    </xdr:from>
    <xdr:to>
      <xdr:col>6</xdr:col>
      <xdr:colOff>497968</xdr:colOff>
      <xdr:row>41</xdr:row>
      <xdr:rowOff>66676</xdr:rowOff>
    </xdr:to>
    <xdr:pic>
      <xdr:nvPicPr>
        <xdr:cNvPr id="3" name="Kép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4343401"/>
          <a:ext cx="4618931" cy="3562350"/>
        </a:xfrm>
        <a:prstGeom prst="rect">
          <a:avLst/>
        </a:prstGeom>
      </xdr:spPr>
    </xdr:pic>
    <xdr:clientData/>
  </xdr:twoCellAnchor>
  <xdr:twoCellAnchor editAs="oneCell">
    <xdr:from>
      <xdr:col>12</xdr:col>
      <xdr:colOff>884465</xdr:colOff>
      <xdr:row>22</xdr:row>
      <xdr:rowOff>13607</xdr:rowOff>
    </xdr:from>
    <xdr:to>
      <xdr:col>19</xdr:col>
      <xdr:colOff>534047</xdr:colOff>
      <xdr:row>43</xdr:row>
      <xdr:rowOff>13607</xdr:rowOff>
    </xdr:to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6" y="4286250"/>
          <a:ext cx="6112975" cy="400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518056</xdr:colOff>
      <xdr:row>64</xdr:row>
      <xdr:rowOff>0</xdr:rowOff>
    </xdr:to>
    <xdr:pic>
      <xdr:nvPicPr>
        <xdr:cNvPr id="5" name="Kép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69941"/>
          <a:ext cx="6154615" cy="400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70" zoomScaleNormal="70" workbookViewId="0">
      <selection activeCell="N55" sqref="N55"/>
    </sheetView>
  </sheetViews>
  <sheetFormatPr defaultRowHeight="15" x14ac:dyDescent="0.25"/>
  <cols>
    <col min="4" max="4" width="15.5703125" customWidth="1"/>
    <col min="6" max="6" width="15" customWidth="1"/>
    <col min="7" max="7" width="17.7109375" customWidth="1"/>
    <col min="9" max="9" width="8.42578125" customWidth="1"/>
    <col min="10" max="10" width="11.28515625" customWidth="1"/>
    <col min="11" max="11" width="14.42578125" customWidth="1"/>
    <col min="13" max="13" width="13.7109375" customWidth="1"/>
    <col min="14" max="14" width="37.42578125" customWidth="1"/>
  </cols>
  <sheetData>
    <row r="1" spans="1:18" x14ac:dyDescent="0.25">
      <c r="A1" t="s">
        <v>0</v>
      </c>
    </row>
    <row r="4" spans="1:18" ht="15.75" thickBot="1" x14ac:dyDescent="0.3">
      <c r="A4" s="3"/>
      <c r="B4" s="3"/>
    </row>
    <row r="5" spans="1:18" ht="19.5" thickBot="1" x14ac:dyDescent="0.4">
      <c r="A5" s="46" t="s">
        <v>1</v>
      </c>
      <c r="B5" s="47"/>
      <c r="C5" s="29" t="s">
        <v>4</v>
      </c>
      <c r="D5" s="29"/>
      <c r="E5" s="29"/>
      <c r="F5" s="29"/>
      <c r="G5" s="29"/>
      <c r="H5" s="29"/>
      <c r="I5" s="29"/>
      <c r="J5" s="29"/>
      <c r="K5" s="6" t="s">
        <v>17</v>
      </c>
      <c r="L5" s="6" t="s">
        <v>16</v>
      </c>
      <c r="M5" s="7" t="s">
        <v>15</v>
      </c>
      <c r="N5" s="7" t="s">
        <v>23</v>
      </c>
      <c r="O5" s="29" t="s">
        <v>19</v>
      </c>
      <c r="P5" s="29"/>
      <c r="Q5" s="29"/>
      <c r="R5" s="30"/>
    </row>
    <row r="6" spans="1:18" x14ac:dyDescent="0.25">
      <c r="A6" s="31">
        <v>3.3</v>
      </c>
      <c r="B6" s="32"/>
      <c r="C6" s="14" t="s">
        <v>3</v>
      </c>
      <c r="D6" s="15" t="s">
        <v>5</v>
      </c>
      <c r="E6" s="15" t="s">
        <v>6</v>
      </c>
      <c r="F6" s="15" t="s">
        <v>7</v>
      </c>
      <c r="G6" s="15" t="s">
        <v>30</v>
      </c>
      <c r="H6" s="15" t="s">
        <v>29</v>
      </c>
      <c r="I6" s="15"/>
      <c r="J6" s="15"/>
      <c r="K6" s="16"/>
      <c r="L6" s="16"/>
      <c r="M6" s="16"/>
      <c r="N6" s="17"/>
      <c r="O6" s="16"/>
      <c r="P6" s="16" t="s">
        <v>25</v>
      </c>
      <c r="Q6" s="16"/>
      <c r="R6" s="18"/>
    </row>
    <row r="7" spans="1:18" x14ac:dyDescent="0.25">
      <c r="A7" s="33"/>
      <c r="B7" s="34"/>
      <c r="C7" s="19">
        <v>36.29</v>
      </c>
      <c r="D7" s="12">
        <v>3</v>
      </c>
      <c r="E7" s="12">
        <v>10</v>
      </c>
      <c r="F7" s="12">
        <f xml:space="preserve"> 0.08*2+0.575*8</f>
        <v>4.76</v>
      </c>
      <c r="G7" s="12">
        <f>0.35</f>
        <v>0.35</v>
      </c>
      <c r="H7" s="12">
        <v>1.3</v>
      </c>
      <c r="I7" s="12"/>
      <c r="J7" s="12"/>
      <c r="K7" s="12">
        <f>SUM(C7:J7)</f>
        <v>55.699999999999996</v>
      </c>
      <c r="L7" s="12">
        <v>12</v>
      </c>
      <c r="M7" s="13">
        <f>(L7-A6)*K7</f>
        <v>484.58999999999992</v>
      </c>
      <c r="N7" s="12">
        <f>($M$20-$M$21)/(M7/1000)</f>
        <v>82.544006273344493</v>
      </c>
      <c r="O7" s="11"/>
      <c r="P7" s="11">
        <v>390</v>
      </c>
      <c r="Q7" s="11"/>
      <c r="R7" s="20"/>
    </row>
    <row r="8" spans="1:18" x14ac:dyDescent="0.25">
      <c r="A8" s="35">
        <v>12</v>
      </c>
      <c r="B8" s="36"/>
      <c r="C8" s="21" t="s">
        <v>12</v>
      </c>
      <c r="D8" s="10" t="s">
        <v>13</v>
      </c>
      <c r="E8" s="10" t="s">
        <v>14</v>
      </c>
      <c r="F8" s="27" t="s">
        <v>31</v>
      </c>
      <c r="G8" s="10" t="s">
        <v>28</v>
      </c>
      <c r="H8" s="10"/>
      <c r="I8" s="10"/>
      <c r="J8" s="10"/>
      <c r="K8" s="12"/>
      <c r="L8" s="11"/>
      <c r="M8" s="13"/>
      <c r="N8" s="12"/>
      <c r="O8" s="11"/>
      <c r="P8" s="11"/>
      <c r="Q8" s="11"/>
      <c r="R8" s="20"/>
    </row>
    <row r="9" spans="1:18" x14ac:dyDescent="0.25">
      <c r="A9" s="37"/>
      <c r="B9" s="38"/>
      <c r="C9" s="19">
        <v>10</v>
      </c>
      <c r="D9" s="12">
        <f>2*400</f>
        <v>800</v>
      </c>
      <c r="E9" s="12">
        <f>19*7</f>
        <v>133</v>
      </c>
      <c r="F9" s="11">
        <v>3</v>
      </c>
      <c r="G9" s="12">
        <f>K7+K13+K15+K17</f>
        <v>239.20099999999999</v>
      </c>
      <c r="H9" s="12"/>
      <c r="I9" s="12"/>
      <c r="J9" s="12"/>
      <c r="K9" s="12">
        <f t="shared" ref="K9:K17" si="0">SUM(C9:J9)</f>
        <v>1185.201</v>
      </c>
      <c r="L9" s="12"/>
      <c r="M9" s="13"/>
      <c r="N9" s="12"/>
      <c r="O9" s="11"/>
      <c r="P9" s="11"/>
      <c r="Q9" s="11"/>
      <c r="R9" s="20"/>
    </row>
    <row r="10" spans="1:18" x14ac:dyDescent="0.25">
      <c r="A10" s="8"/>
      <c r="B10" s="9"/>
      <c r="C10" s="19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2"/>
      <c r="O10" s="11"/>
      <c r="P10" s="11"/>
      <c r="Q10" s="11"/>
      <c r="R10" s="20"/>
    </row>
    <row r="11" spans="1:18" x14ac:dyDescent="0.25">
      <c r="A11" s="39" t="s">
        <v>2</v>
      </c>
      <c r="B11" s="40"/>
      <c r="C11" s="19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2"/>
      <c r="O11" s="11"/>
      <c r="P11" s="11"/>
      <c r="Q11" s="11"/>
      <c r="R11" s="20"/>
    </row>
    <row r="12" spans="1:18" x14ac:dyDescent="0.25">
      <c r="A12" s="35">
        <v>5</v>
      </c>
      <c r="B12" s="36"/>
      <c r="C12" s="21" t="s">
        <v>8</v>
      </c>
      <c r="D12" s="10" t="s">
        <v>9</v>
      </c>
      <c r="E12" s="10" t="s">
        <v>11</v>
      </c>
      <c r="F12" s="10" t="s">
        <v>10</v>
      </c>
      <c r="G12" s="10"/>
      <c r="H12" s="10"/>
      <c r="I12" s="10"/>
      <c r="J12" s="10"/>
      <c r="K12" s="12"/>
      <c r="L12" s="11"/>
      <c r="M12" s="13"/>
      <c r="N12" s="12"/>
      <c r="O12" s="11"/>
      <c r="P12" s="11"/>
      <c r="Q12" s="11"/>
      <c r="R12" s="20"/>
    </row>
    <row r="13" spans="1:18" x14ac:dyDescent="0.25">
      <c r="A13" s="37"/>
      <c r="B13" s="38"/>
      <c r="C13" s="19">
        <f>7.5</f>
        <v>7.5</v>
      </c>
      <c r="D13" s="12">
        <f>0.001+0.3</f>
        <v>0.30099999999999999</v>
      </c>
      <c r="E13" s="12">
        <f>4*0.45</f>
        <v>1.8</v>
      </c>
      <c r="F13" s="12">
        <f>4*0.2+0.3</f>
        <v>1.1000000000000001</v>
      </c>
      <c r="G13" s="12"/>
      <c r="H13" s="12"/>
      <c r="I13" s="12"/>
      <c r="J13" s="12"/>
      <c r="K13" s="12">
        <f t="shared" si="0"/>
        <v>10.701000000000001</v>
      </c>
      <c r="L13" s="12">
        <v>12</v>
      </c>
      <c r="M13" s="13">
        <f>(L13-A12)*K13</f>
        <v>74.907000000000011</v>
      </c>
      <c r="N13" s="12">
        <f t="shared" ref="N13:N17" si="1">($M$20-$M$21)/(M13/1000)</f>
        <v>533.99548773812853</v>
      </c>
      <c r="O13" s="11"/>
      <c r="P13" s="11">
        <v>0</v>
      </c>
      <c r="Q13" s="11"/>
      <c r="R13" s="20"/>
    </row>
    <row r="14" spans="1:18" x14ac:dyDescent="0.25">
      <c r="A14" s="41">
        <v>7</v>
      </c>
      <c r="B14" s="42"/>
      <c r="C14" s="21" t="s">
        <v>32</v>
      </c>
      <c r="D14" s="10" t="s">
        <v>26</v>
      </c>
      <c r="E14" s="10" t="s">
        <v>27</v>
      </c>
      <c r="F14" s="10" t="s">
        <v>32</v>
      </c>
      <c r="G14" s="10"/>
      <c r="H14" s="10"/>
      <c r="I14" s="10"/>
      <c r="J14" s="10"/>
      <c r="K14" s="12"/>
      <c r="L14" s="11"/>
      <c r="M14" s="13"/>
      <c r="N14" s="12"/>
      <c r="O14" s="11"/>
      <c r="P14" s="11"/>
      <c r="Q14" s="11"/>
      <c r="R14" s="20"/>
    </row>
    <row r="15" spans="1:18" x14ac:dyDescent="0.25">
      <c r="A15" s="41"/>
      <c r="B15" s="42"/>
      <c r="C15" s="19">
        <f>8*4</f>
        <v>32</v>
      </c>
      <c r="D15" s="12">
        <f>1.4*8</f>
        <v>11.2</v>
      </c>
      <c r="E15" s="12">
        <f>1.4*8</f>
        <v>11.2</v>
      </c>
      <c r="F15" s="12">
        <f>8*4</f>
        <v>32</v>
      </c>
      <c r="G15" s="12"/>
      <c r="H15" s="12"/>
      <c r="I15" s="12"/>
      <c r="J15" s="12"/>
      <c r="K15" s="12">
        <f t="shared" si="0"/>
        <v>86.4</v>
      </c>
      <c r="L15" s="12">
        <v>12</v>
      </c>
      <c r="M15" s="13">
        <f>(L15-ABS(A14))*K15</f>
        <v>432</v>
      </c>
      <c r="N15" s="12">
        <f t="shared" si="1"/>
        <v>92.592592592592595</v>
      </c>
      <c r="O15" s="11"/>
      <c r="P15" s="11">
        <v>260</v>
      </c>
      <c r="Q15" s="11"/>
      <c r="R15" s="20"/>
    </row>
    <row r="16" spans="1:18" x14ac:dyDescent="0.25">
      <c r="A16" s="35">
        <v>-7</v>
      </c>
      <c r="B16" s="43"/>
      <c r="C16" s="21" t="s">
        <v>32</v>
      </c>
      <c r="D16" s="10" t="s">
        <v>26</v>
      </c>
      <c r="E16" s="10" t="s">
        <v>27</v>
      </c>
      <c r="F16" s="10" t="s">
        <v>32</v>
      </c>
      <c r="G16" s="10"/>
      <c r="H16" s="10"/>
      <c r="I16" s="10"/>
      <c r="J16" s="10"/>
      <c r="K16" s="12"/>
      <c r="L16" s="11"/>
      <c r="M16" s="13"/>
      <c r="N16" s="12"/>
      <c r="O16" s="11"/>
      <c r="P16" s="11"/>
      <c r="Q16" s="11"/>
      <c r="R16" s="20"/>
    </row>
    <row r="17" spans="1:18" ht="15.75" thickBot="1" x14ac:dyDescent="0.3">
      <c r="A17" s="44"/>
      <c r="B17" s="45"/>
      <c r="C17" s="22">
        <f>8*4</f>
        <v>32</v>
      </c>
      <c r="D17" s="23">
        <f>1.4*8</f>
        <v>11.2</v>
      </c>
      <c r="E17" s="23">
        <f>1.4*8</f>
        <v>11.2</v>
      </c>
      <c r="F17" s="23">
        <f>8*4</f>
        <v>32</v>
      </c>
      <c r="G17" s="23"/>
      <c r="H17" s="23"/>
      <c r="I17" s="23"/>
      <c r="J17" s="23"/>
      <c r="K17" s="23">
        <f t="shared" si="0"/>
        <v>86.4</v>
      </c>
      <c r="L17" s="23">
        <v>12</v>
      </c>
      <c r="M17" s="24">
        <f t="shared" ref="M17" si="2">(L17-ABS(A16))*K17</f>
        <v>432</v>
      </c>
      <c r="N17" s="23">
        <f t="shared" si="1"/>
        <v>92.592592592592595</v>
      </c>
      <c r="O17" s="25"/>
      <c r="P17" s="25">
        <v>260</v>
      </c>
      <c r="Q17" s="25"/>
      <c r="R17" s="26"/>
    </row>
    <row r="18" spans="1:18" x14ac:dyDescent="0.25">
      <c r="A18" s="1"/>
      <c r="K18" s="2"/>
      <c r="M18" s="5"/>
      <c r="N18" s="2"/>
    </row>
    <row r="19" spans="1:18" x14ac:dyDescent="0.25">
      <c r="A19" s="1"/>
      <c r="K19" s="2"/>
      <c r="M19" s="5"/>
      <c r="N19" s="2"/>
    </row>
    <row r="20" spans="1:18" x14ac:dyDescent="0.25">
      <c r="A20" s="1"/>
      <c r="E20" s="4"/>
      <c r="F20" s="4"/>
      <c r="G20" s="4"/>
      <c r="H20" s="4"/>
      <c r="J20" s="28" t="s">
        <v>18</v>
      </c>
      <c r="K20" s="28"/>
      <c r="L20" s="28"/>
      <c r="M20">
        <v>80</v>
      </c>
    </row>
    <row r="21" spans="1:18" x14ac:dyDescent="0.25">
      <c r="A21" s="1"/>
      <c r="E21" s="4"/>
      <c r="J21" s="28" t="s">
        <v>24</v>
      </c>
      <c r="K21" s="28"/>
      <c r="L21" s="28"/>
      <c r="M21">
        <v>40</v>
      </c>
    </row>
    <row r="22" spans="1:18" x14ac:dyDescent="0.25">
      <c r="A22" s="1"/>
    </row>
    <row r="23" spans="1:18" x14ac:dyDescent="0.25">
      <c r="A23" s="1"/>
    </row>
    <row r="24" spans="1:18" x14ac:dyDescent="0.25">
      <c r="A24" s="1"/>
      <c r="J24" t="s">
        <v>22</v>
      </c>
    </row>
    <row r="25" spans="1:18" x14ac:dyDescent="0.25">
      <c r="A25" s="1"/>
      <c r="K25" t="s">
        <v>20</v>
      </c>
      <c r="L25" t="s">
        <v>21</v>
      </c>
    </row>
    <row r="26" spans="1:18" x14ac:dyDescent="0.25">
      <c r="K26">
        <v>0</v>
      </c>
      <c r="L26">
        <v>140</v>
      </c>
    </row>
    <row r="27" spans="1:18" x14ac:dyDescent="0.25">
      <c r="K27">
        <v>200</v>
      </c>
      <c r="L27">
        <v>90</v>
      </c>
    </row>
    <row r="28" spans="1:18" x14ac:dyDescent="0.25">
      <c r="K28">
        <v>400</v>
      </c>
      <c r="L28">
        <v>76</v>
      </c>
    </row>
    <row r="29" spans="1:18" x14ac:dyDescent="0.25">
      <c r="K29">
        <v>800</v>
      </c>
      <c r="L29">
        <v>65</v>
      </c>
    </row>
    <row r="30" spans="1:18" x14ac:dyDescent="0.25">
      <c r="K30">
        <v>1200</v>
      </c>
      <c r="L30">
        <v>60</v>
      </c>
    </row>
    <row r="31" spans="1:18" x14ac:dyDescent="0.25">
      <c r="K31">
        <v>1600</v>
      </c>
      <c r="L31">
        <v>55</v>
      </c>
    </row>
    <row r="32" spans="1:18" x14ac:dyDescent="0.25">
      <c r="K32">
        <v>2000</v>
      </c>
      <c r="L32">
        <v>51</v>
      </c>
    </row>
    <row r="33" spans="9:12" x14ac:dyDescent="0.25">
      <c r="K33">
        <v>2400</v>
      </c>
      <c r="L33">
        <v>50</v>
      </c>
    </row>
    <row r="34" spans="9:12" x14ac:dyDescent="0.25">
      <c r="K34">
        <v>2800</v>
      </c>
      <c r="L34">
        <v>49</v>
      </c>
    </row>
    <row r="47" spans="9:12" x14ac:dyDescent="0.25">
      <c r="I47" t="s">
        <v>33</v>
      </c>
    </row>
  </sheetData>
  <mergeCells count="11">
    <mergeCell ref="J20:L20"/>
    <mergeCell ref="O5:R5"/>
    <mergeCell ref="J21:L21"/>
    <mergeCell ref="C5:J5"/>
    <mergeCell ref="A6:B7"/>
    <mergeCell ref="A8:B9"/>
    <mergeCell ref="A11:B11"/>
    <mergeCell ref="A12:B13"/>
    <mergeCell ref="A14:B15"/>
    <mergeCell ref="A16:B17"/>
    <mergeCell ref="A5:B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 Sarkozy</dc:creator>
  <cp:lastModifiedBy>Balazs Sarkozy</cp:lastModifiedBy>
  <dcterms:created xsi:type="dcterms:W3CDTF">2016-10-04T08:18:16Z</dcterms:created>
  <dcterms:modified xsi:type="dcterms:W3CDTF">2016-11-04T08:57:53Z</dcterms:modified>
</cp:coreProperties>
</file>