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3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5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6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7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2.xml" ContentType="application/vnd.openxmlformats-officedocument.drawingml.chartshapes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omments1.xml" ContentType="application/vnd.openxmlformats-officedocument.spreadsheetml.comments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.fajardo-ardila\Documents\financingUNDS\Financing the UN Development System\Master Files of Graphs\"/>
    </mc:Choice>
  </mc:AlternateContent>
  <xr:revisionPtr revIDLastSave="0" documentId="8_{D40D0C6A-20DB-42D8-951A-8F24A1B6C3B7}" xr6:coauthVersionLast="44" xr6:coauthVersionMax="44" xr10:uidLastSave="{00000000-0000-0000-0000-000000000000}"/>
  <bookViews>
    <workbookView xWindow="-120" yWindow="-120" windowWidth="20730" windowHeight="11760" firstSheet="15" activeTab="15" xr2:uid="{00000000-000D-0000-FFFF-FFFF00000000}"/>
  </bookViews>
  <sheets>
    <sheet name="Figure 1 &amp; 2" sheetId="9" r:id="rId1"/>
    <sheet name="Figure 3" sheetId="27" r:id="rId2"/>
    <sheet name="Figure 4" sheetId="10" r:id="rId3"/>
    <sheet name="Figure 5" sheetId="11" r:id="rId4"/>
    <sheet name="Figure 6 " sheetId="12" r:id="rId5"/>
    <sheet name="Figure 7" sheetId="13" r:id="rId6"/>
    <sheet name="Figure 8" sheetId="14" r:id="rId7"/>
    <sheet name="Figure 9" sheetId="15" r:id="rId8"/>
    <sheet name="Figure 10" sheetId="16" r:id="rId9"/>
    <sheet name="Figure 11" sheetId="43" r:id="rId10"/>
    <sheet name="Figures 12 to 17" sheetId="32" r:id="rId11"/>
    <sheet name="Figure 18" sheetId="18" r:id="rId12"/>
    <sheet name="Figure 32 &amp; 33" sheetId="23" r:id="rId13"/>
    <sheet name="Figure 34" sheetId="24" r:id="rId14"/>
    <sheet name="Figure 35" sheetId="25" r:id="rId15"/>
    <sheet name="Figure 36" sheetId="26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_xlchart.v1.0" hidden="1">'[1]New 1'!$B$3:$B$8</definedName>
    <definedName name="__xlchart.v1.1" hidden="1">'[1]New 1'!$H$3:$H$8</definedName>
    <definedName name="__xlchart.v1.10" localSheetId="8" hidden="1">#REF!</definedName>
    <definedName name="__xlchart.v1.10" localSheetId="12" hidden="1">#REF!</definedName>
    <definedName name="__xlchart.v1.10" localSheetId="6" hidden="1">#REF!</definedName>
    <definedName name="__xlchart.v1.10" localSheetId="7" hidden="1">#REF!</definedName>
    <definedName name="__xlchart.v1.10" hidden="1">#REF!</definedName>
    <definedName name="__xlchart.v1.100" localSheetId="0" hidden="1">#REF!</definedName>
    <definedName name="__xlchart.v1.100" localSheetId="8" hidden="1">#REF!</definedName>
    <definedName name="__xlchart.v1.100" localSheetId="11" hidden="1">#REF!</definedName>
    <definedName name="__xlchart.v1.100" localSheetId="1" hidden="1">#REF!</definedName>
    <definedName name="__xlchart.v1.100" localSheetId="12" hidden="1">#REF!</definedName>
    <definedName name="__xlchart.v1.100" localSheetId="13" hidden="1">#REF!</definedName>
    <definedName name="__xlchart.v1.100" localSheetId="14" hidden="1">#REF!</definedName>
    <definedName name="__xlchart.v1.100" localSheetId="15" hidden="1">#REF!</definedName>
    <definedName name="__xlchart.v1.100" localSheetId="2" hidden="1">#REF!</definedName>
    <definedName name="__xlchart.v1.100" localSheetId="3" hidden="1">#REF!</definedName>
    <definedName name="__xlchart.v1.100" localSheetId="4" hidden="1">#REF!</definedName>
    <definedName name="__xlchart.v1.100" localSheetId="5" hidden="1">#REF!</definedName>
    <definedName name="__xlchart.v1.100" localSheetId="6" hidden="1">#REF!</definedName>
    <definedName name="__xlchart.v1.100" localSheetId="7" hidden="1">#REF!</definedName>
    <definedName name="__xlchart.v1.100" localSheetId="10" hidden="1">#REF!</definedName>
    <definedName name="__xlchart.v1.100" hidden="1">#REF!</definedName>
    <definedName name="__xlchart.v1.101" localSheetId="0" hidden="1">#REF!</definedName>
    <definedName name="__xlchart.v1.101" localSheetId="8" hidden="1">#REF!</definedName>
    <definedName name="__xlchart.v1.101" localSheetId="11" hidden="1">#REF!</definedName>
    <definedName name="__xlchart.v1.101" localSheetId="1" hidden="1">#REF!</definedName>
    <definedName name="__xlchart.v1.101" localSheetId="12" hidden="1">#REF!</definedName>
    <definedName name="__xlchart.v1.101" localSheetId="13" hidden="1">#REF!</definedName>
    <definedName name="__xlchart.v1.101" localSheetId="14" hidden="1">#REF!</definedName>
    <definedName name="__xlchart.v1.101" localSheetId="15" hidden="1">#REF!</definedName>
    <definedName name="__xlchart.v1.101" localSheetId="2" hidden="1">#REF!</definedName>
    <definedName name="__xlchart.v1.101" localSheetId="3" hidden="1">#REF!</definedName>
    <definedName name="__xlchart.v1.101" localSheetId="4" hidden="1">#REF!</definedName>
    <definedName name="__xlchart.v1.101" localSheetId="5" hidden="1">#REF!</definedName>
    <definedName name="__xlchart.v1.101" localSheetId="6" hidden="1">#REF!</definedName>
    <definedName name="__xlchart.v1.101" localSheetId="7" hidden="1">#REF!</definedName>
    <definedName name="__xlchart.v1.101" localSheetId="10" hidden="1">#REF!</definedName>
    <definedName name="__xlchart.v1.101" hidden="1">#REF!</definedName>
    <definedName name="__xlchart.v1.11" localSheetId="8" hidden="1">#REF!</definedName>
    <definedName name="__xlchart.v1.11" localSheetId="12" hidden="1">#REF!</definedName>
    <definedName name="__xlchart.v1.11" localSheetId="6" hidden="1">#REF!</definedName>
    <definedName name="__xlchart.v1.11" localSheetId="7" hidden="1">#REF!</definedName>
    <definedName name="__xlchart.v1.11" hidden="1">#REF!</definedName>
    <definedName name="__xlchart.v1.12" localSheetId="8" hidden="1">#REF!</definedName>
    <definedName name="__xlchart.v1.12" localSheetId="12" hidden="1">#REF!</definedName>
    <definedName name="__xlchart.v1.12" localSheetId="6" hidden="1">#REF!</definedName>
    <definedName name="__xlchart.v1.12" localSheetId="7" hidden="1">#REF!</definedName>
    <definedName name="__xlchart.v1.12" hidden="1">#REF!</definedName>
    <definedName name="__xlchart.v1.13" localSheetId="8" hidden="1">#REF!</definedName>
    <definedName name="__xlchart.v1.13" localSheetId="12" hidden="1">#REF!</definedName>
    <definedName name="__xlchart.v1.13" localSheetId="6" hidden="1">#REF!</definedName>
    <definedName name="__xlchart.v1.13" localSheetId="7" hidden="1">#REF!</definedName>
    <definedName name="__xlchart.v1.13" hidden="1">#REF!</definedName>
    <definedName name="__xlchart.v1.14" localSheetId="8" hidden="1">#REF!</definedName>
    <definedName name="__xlchart.v1.14" localSheetId="12" hidden="1">#REF!</definedName>
    <definedName name="__xlchart.v1.14" localSheetId="6" hidden="1">#REF!</definedName>
    <definedName name="__xlchart.v1.14" localSheetId="7" hidden="1">#REF!</definedName>
    <definedName name="__xlchart.v1.14" hidden="1">#REF!</definedName>
    <definedName name="__xlchart.v1.15" localSheetId="8" hidden="1">#REF!</definedName>
    <definedName name="__xlchart.v1.15" localSheetId="12" hidden="1">#REF!</definedName>
    <definedName name="__xlchart.v1.15" localSheetId="6" hidden="1">#REF!</definedName>
    <definedName name="__xlchart.v1.15" localSheetId="7" hidden="1">#REF!</definedName>
    <definedName name="__xlchart.v1.15" hidden="1">#REF!</definedName>
    <definedName name="__xlchart.v1.16" localSheetId="8" hidden="1">#REF!</definedName>
    <definedName name="__xlchart.v1.16" localSheetId="12" hidden="1">#REF!</definedName>
    <definedName name="__xlchart.v1.16" localSheetId="6" hidden="1">#REF!</definedName>
    <definedName name="__xlchart.v1.16" localSheetId="7" hidden="1">#REF!</definedName>
    <definedName name="__xlchart.v1.16" hidden="1">#REF!</definedName>
    <definedName name="__xlchart.v1.17" hidden="1">'[1]New 1'!$B$3:$B$8</definedName>
    <definedName name="__xlchart.v1.18" hidden="1">'[1]New 1'!$H$3:$H$8</definedName>
    <definedName name="__xlchart.v1.19" localSheetId="8" hidden="1">#REF!</definedName>
    <definedName name="__xlchart.v1.19" localSheetId="12" hidden="1">#REF!</definedName>
    <definedName name="__xlchart.v1.19" localSheetId="6" hidden="1">#REF!</definedName>
    <definedName name="__xlchart.v1.19" localSheetId="7" hidden="1">#REF!</definedName>
    <definedName name="__xlchart.v1.19" hidden="1">#REF!</definedName>
    <definedName name="__xlchart.v1.2" localSheetId="8" hidden="1">#REF!</definedName>
    <definedName name="__xlchart.v1.2" localSheetId="12" hidden="1">#REF!</definedName>
    <definedName name="__xlchart.v1.2" localSheetId="6" hidden="1">#REF!</definedName>
    <definedName name="__xlchart.v1.2" localSheetId="7" hidden="1">#REF!</definedName>
    <definedName name="__xlchart.v1.2" hidden="1">#REF!</definedName>
    <definedName name="__xlchart.v1.20" localSheetId="8" hidden="1">#REF!</definedName>
    <definedName name="__xlchart.v1.20" localSheetId="12" hidden="1">#REF!</definedName>
    <definedName name="__xlchart.v1.20" localSheetId="6" hidden="1">#REF!</definedName>
    <definedName name="__xlchart.v1.20" localSheetId="7" hidden="1">#REF!</definedName>
    <definedName name="__xlchart.v1.20" hidden="1">#REF!</definedName>
    <definedName name="__xlchart.v1.21" localSheetId="8" hidden="1">#REF!</definedName>
    <definedName name="__xlchart.v1.21" localSheetId="12" hidden="1">#REF!</definedName>
    <definedName name="__xlchart.v1.21" localSheetId="6" hidden="1">#REF!</definedName>
    <definedName name="__xlchart.v1.21" localSheetId="7" hidden="1">#REF!</definedName>
    <definedName name="__xlchart.v1.21" hidden="1">#REF!</definedName>
    <definedName name="__xlchart.v1.22" localSheetId="8" hidden="1">#REF!</definedName>
    <definedName name="__xlchart.v1.22" localSheetId="12" hidden="1">#REF!</definedName>
    <definedName name="__xlchart.v1.22" localSheetId="6" hidden="1">#REF!</definedName>
    <definedName name="__xlchart.v1.22" localSheetId="7" hidden="1">#REF!</definedName>
    <definedName name="__xlchart.v1.22" hidden="1">#REF!</definedName>
    <definedName name="__xlchart.v1.23" localSheetId="8" hidden="1">#REF!</definedName>
    <definedName name="__xlchart.v1.23" localSheetId="12" hidden="1">#REF!</definedName>
    <definedName name="__xlchart.v1.23" localSheetId="6" hidden="1">#REF!</definedName>
    <definedName name="__xlchart.v1.23" localSheetId="7" hidden="1">#REF!</definedName>
    <definedName name="__xlchart.v1.23" hidden="1">#REF!</definedName>
    <definedName name="__xlchart.v1.24" localSheetId="8" hidden="1">#REF!</definedName>
    <definedName name="__xlchart.v1.24" localSheetId="12" hidden="1">#REF!</definedName>
    <definedName name="__xlchart.v1.24" localSheetId="6" hidden="1">#REF!</definedName>
    <definedName name="__xlchart.v1.24" localSheetId="7" hidden="1">#REF!</definedName>
    <definedName name="__xlchart.v1.24" hidden="1">#REF!</definedName>
    <definedName name="__xlchart.v1.25" localSheetId="8" hidden="1">#REF!</definedName>
    <definedName name="__xlchart.v1.25" localSheetId="12" hidden="1">#REF!</definedName>
    <definedName name="__xlchart.v1.25" localSheetId="6" hidden="1">#REF!</definedName>
    <definedName name="__xlchart.v1.25" localSheetId="7" hidden="1">#REF!</definedName>
    <definedName name="__xlchart.v1.25" hidden="1">#REF!</definedName>
    <definedName name="__xlchart.v1.26" localSheetId="8" hidden="1">#REF!</definedName>
    <definedName name="__xlchart.v1.26" localSheetId="12" hidden="1">#REF!</definedName>
    <definedName name="__xlchart.v1.26" localSheetId="6" hidden="1">#REF!</definedName>
    <definedName name="__xlchart.v1.26" localSheetId="7" hidden="1">#REF!</definedName>
    <definedName name="__xlchart.v1.26" hidden="1">#REF!</definedName>
    <definedName name="__xlchart.v1.27" localSheetId="8" hidden="1">#REF!</definedName>
    <definedName name="__xlchart.v1.27" localSheetId="12" hidden="1">#REF!</definedName>
    <definedName name="__xlchart.v1.27" localSheetId="6" hidden="1">#REF!</definedName>
    <definedName name="__xlchart.v1.27" localSheetId="7" hidden="1">#REF!</definedName>
    <definedName name="__xlchart.v1.27" hidden="1">#REF!</definedName>
    <definedName name="__xlchart.v1.28" localSheetId="8" hidden="1">#REF!</definedName>
    <definedName name="__xlchart.v1.28" localSheetId="12" hidden="1">#REF!</definedName>
    <definedName name="__xlchart.v1.28" localSheetId="6" hidden="1">#REF!</definedName>
    <definedName name="__xlchart.v1.28" localSheetId="7" hidden="1">#REF!</definedName>
    <definedName name="__xlchart.v1.28" hidden="1">#REF!</definedName>
    <definedName name="__xlchart.v1.29" localSheetId="8" hidden="1">#REF!</definedName>
    <definedName name="__xlchart.v1.29" localSheetId="12" hidden="1">#REF!</definedName>
    <definedName name="__xlchart.v1.29" localSheetId="6" hidden="1">#REF!</definedName>
    <definedName name="__xlchart.v1.29" localSheetId="7" hidden="1">#REF!</definedName>
    <definedName name="__xlchart.v1.29" hidden="1">#REF!</definedName>
    <definedName name="__xlchart.v1.3" localSheetId="8" hidden="1">#REF!</definedName>
    <definedName name="__xlchart.v1.3" localSheetId="12" hidden="1">#REF!</definedName>
    <definedName name="__xlchart.v1.3" localSheetId="6" hidden="1">#REF!</definedName>
    <definedName name="__xlchart.v1.3" localSheetId="7" hidden="1">#REF!</definedName>
    <definedName name="__xlchart.v1.3" hidden="1">#REF!</definedName>
    <definedName name="__xlchart.v1.30" localSheetId="8" hidden="1">#REF!</definedName>
    <definedName name="__xlchart.v1.30" localSheetId="12" hidden="1">#REF!</definedName>
    <definedName name="__xlchart.v1.30" localSheetId="6" hidden="1">#REF!</definedName>
    <definedName name="__xlchart.v1.30" localSheetId="7" hidden="1">#REF!</definedName>
    <definedName name="__xlchart.v1.30" hidden="1">#REF!</definedName>
    <definedName name="__xlchart.v1.31" localSheetId="8" hidden="1">#REF!</definedName>
    <definedName name="__xlchart.v1.31" localSheetId="12" hidden="1">#REF!</definedName>
    <definedName name="__xlchart.v1.31" localSheetId="6" hidden="1">#REF!</definedName>
    <definedName name="__xlchart.v1.31" localSheetId="7" hidden="1">#REF!</definedName>
    <definedName name="__xlchart.v1.31" hidden="1">#REF!</definedName>
    <definedName name="__xlchart.v1.32" localSheetId="8" hidden="1">#REF!</definedName>
    <definedName name="__xlchart.v1.32" localSheetId="12" hidden="1">#REF!</definedName>
    <definedName name="__xlchart.v1.32" localSheetId="6" hidden="1">#REF!</definedName>
    <definedName name="__xlchart.v1.32" localSheetId="7" hidden="1">#REF!</definedName>
    <definedName name="__xlchart.v1.32" hidden="1">#REF!</definedName>
    <definedName name="__xlchart.v1.33" localSheetId="8" hidden="1">#REF!</definedName>
    <definedName name="__xlchart.v1.33" localSheetId="12" hidden="1">#REF!</definedName>
    <definedName name="__xlchart.v1.33" localSheetId="6" hidden="1">#REF!</definedName>
    <definedName name="__xlchart.v1.33" localSheetId="7" hidden="1">#REF!</definedName>
    <definedName name="__xlchart.v1.33" hidden="1">#REF!</definedName>
    <definedName name="__xlchart.v1.34" hidden="1">'[1]New 1'!$B$3:$B$8</definedName>
    <definedName name="__xlchart.v1.35" hidden="1">'[1]New 1'!$H$3:$H$8</definedName>
    <definedName name="__xlchart.v1.36" localSheetId="8" hidden="1">#REF!</definedName>
    <definedName name="__xlchart.v1.36" localSheetId="12" hidden="1">#REF!</definedName>
    <definedName name="__xlchart.v1.36" localSheetId="6" hidden="1">#REF!</definedName>
    <definedName name="__xlchart.v1.36" localSheetId="7" hidden="1">#REF!</definedName>
    <definedName name="__xlchart.v1.36" hidden="1">#REF!</definedName>
    <definedName name="__xlchart.v1.37" localSheetId="8" hidden="1">#REF!</definedName>
    <definedName name="__xlchart.v1.37" localSheetId="12" hidden="1">#REF!</definedName>
    <definedName name="__xlchart.v1.37" localSheetId="6" hidden="1">#REF!</definedName>
    <definedName name="__xlchart.v1.37" localSheetId="7" hidden="1">#REF!</definedName>
    <definedName name="__xlchart.v1.37" hidden="1">#REF!</definedName>
    <definedName name="__xlchart.v1.38" localSheetId="8" hidden="1">#REF!</definedName>
    <definedName name="__xlchart.v1.38" localSheetId="12" hidden="1">#REF!</definedName>
    <definedName name="__xlchart.v1.38" localSheetId="6" hidden="1">#REF!</definedName>
    <definedName name="__xlchart.v1.38" localSheetId="7" hidden="1">#REF!</definedName>
    <definedName name="__xlchart.v1.38" hidden="1">#REF!</definedName>
    <definedName name="__xlchart.v1.39" localSheetId="8" hidden="1">#REF!</definedName>
    <definedName name="__xlchart.v1.39" localSheetId="12" hidden="1">#REF!</definedName>
    <definedName name="__xlchart.v1.39" localSheetId="6" hidden="1">#REF!</definedName>
    <definedName name="__xlchart.v1.39" localSheetId="7" hidden="1">#REF!</definedName>
    <definedName name="__xlchart.v1.39" hidden="1">#REF!</definedName>
    <definedName name="__xlchart.v1.4" localSheetId="8" hidden="1">#REF!</definedName>
    <definedName name="__xlchart.v1.4" localSheetId="12" hidden="1">#REF!</definedName>
    <definedName name="__xlchart.v1.4" localSheetId="6" hidden="1">#REF!</definedName>
    <definedName name="__xlchart.v1.4" localSheetId="7" hidden="1">#REF!</definedName>
    <definedName name="__xlchart.v1.4" hidden="1">#REF!</definedName>
    <definedName name="__xlchart.v1.40" localSheetId="8" hidden="1">#REF!</definedName>
    <definedName name="__xlchart.v1.40" localSheetId="12" hidden="1">#REF!</definedName>
    <definedName name="__xlchart.v1.40" localSheetId="6" hidden="1">#REF!</definedName>
    <definedName name="__xlchart.v1.40" localSheetId="7" hidden="1">#REF!</definedName>
    <definedName name="__xlchart.v1.40" hidden="1">#REF!</definedName>
    <definedName name="__xlchart.v1.41" localSheetId="8" hidden="1">#REF!</definedName>
    <definedName name="__xlchart.v1.41" localSheetId="12" hidden="1">#REF!</definedName>
    <definedName name="__xlchart.v1.41" localSheetId="6" hidden="1">#REF!</definedName>
    <definedName name="__xlchart.v1.41" localSheetId="7" hidden="1">#REF!</definedName>
    <definedName name="__xlchart.v1.41" hidden="1">#REF!</definedName>
    <definedName name="__xlchart.v1.42" localSheetId="8" hidden="1">#REF!</definedName>
    <definedName name="__xlchart.v1.42" localSheetId="12" hidden="1">#REF!</definedName>
    <definedName name="__xlchart.v1.42" localSheetId="6" hidden="1">#REF!</definedName>
    <definedName name="__xlchart.v1.42" localSheetId="7" hidden="1">#REF!</definedName>
    <definedName name="__xlchart.v1.42" hidden="1">#REF!</definedName>
    <definedName name="__xlchart.v1.43" localSheetId="8" hidden="1">#REF!</definedName>
    <definedName name="__xlchart.v1.43" localSheetId="12" hidden="1">#REF!</definedName>
    <definedName name="__xlchart.v1.43" localSheetId="6" hidden="1">#REF!</definedName>
    <definedName name="__xlchart.v1.43" localSheetId="7" hidden="1">#REF!</definedName>
    <definedName name="__xlchart.v1.43" hidden="1">#REF!</definedName>
    <definedName name="__xlchart.v1.44" localSheetId="8" hidden="1">#REF!</definedName>
    <definedName name="__xlchart.v1.44" localSheetId="12" hidden="1">#REF!</definedName>
    <definedName name="__xlchart.v1.44" localSheetId="6" hidden="1">#REF!</definedName>
    <definedName name="__xlchart.v1.44" localSheetId="7" hidden="1">#REF!</definedName>
    <definedName name="__xlchart.v1.44" hidden="1">#REF!</definedName>
    <definedName name="__xlchart.v1.45" localSheetId="8" hidden="1">#REF!</definedName>
    <definedName name="__xlchart.v1.45" localSheetId="12" hidden="1">#REF!</definedName>
    <definedName name="__xlchart.v1.45" localSheetId="6" hidden="1">#REF!</definedName>
    <definedName name="__xlchart.v1.45" localSheetId="7" hidden="1">#REF!</definedName>
    <definedName name="__xlchart.v1.45" hidden="1">#REF!</definedName>
    <definedName name="__xlchart.v1.46" localSheetId="8" hidden="1">#REF!</definedName>
    <definedName name="__xlchart.v1.46" localSheetId="12" hidden="1">#REF!</definedName>
    <definedName name="__xlchart.v1.46" localSheetId="6" hidden="1">#REF!</definedName>
    <definedName name="__xlchart.v1.46" localSheetId="7" hidden="1">#REF!</definedName>
    <definedName name="__xlchart.v1.46" hidden="1">#REF!</definedName>
    <definedName name="__xlchart.v1.47" localSheetId="8" hidden="1">#REF!</definedName>
    <definedName name="__xlchart.v1.47" localSheetId="12" hidden="1">#REF!</definedName>
    <definedName name="__xlchart.v1.47" localSheetId="6" hidden="1">#REF!</definedName>
    <definedName name="__xlchart.v1.47" localSheetId="7" hidden="1">#REF!</definedName>
    <definedName name="__xlchart.v1.47" hidden="1">#REF!</definedName>
    <definedName name="__xlchart.v1.48" localSheetId="8" hidden="1">#REF!</definedName>
    <definedName name="__xlchart.v1.48" localSheetId="12" hidden="1">#REF!</definedName>
    <definedName name="__xlchart.v1.48" localSheetId="6" hidden="1">#REF!</definedName>
    <definedName name="__xlchart.v1.48" localSheetId="7" hidden="1">#REF!</definedName>
    <definedName name="__xlchart.v1.48" hidden="1">#REF!</definedName>
    <definedName name="__xlchart.v1.49" localSheetId="8" hidden="1">#REF!</definedName>
    <definedName name="__xlchart.v1.49" localSheetId="12" hidden="1">#REF!</definedName>
    <definedName name="__xlchart.v1.49" localSheetId="6" hidden="1">#REF!</definedName>
    <definedName name="__xlchart.v1.49" localSheetId="7" hidden="1">#REF!</definedName>
    <definedName name="__xlchart.v1.49" hidden="1">#REF!</definedName>
    <definedName name="__xlchart.v1.5" localSheetId="8" hidden="1">#REF!</definedName>
    <definedName name="__xlchart.v1.5" localSheetId="12" hidden="1">#REF!</definedName>
    <definedName name="__xlchart.v1.5" localSheetId="6" hidden="1">#REF!</definedName>
    <definedName name="__xlchart.v1.5" localSheetId="7" hidden="1">#REF!</definedName>
    <definedName name="__xlchart.v1.5" hidden="1">#REF!</definedName>
    <definedName name="__xlchart.v1.50" localSheetId="8" hidden="1">#REF!</definedName>
    <definedName name="__xlchart.v1.50" localSheetId="12" hidden="1">#REF!</definedName>
    <definedName name="__xlchart.v1.50" localSheetId="6" hidden="1">#REF!</definedName>
    <definedName name="__xlchart.v1.50" localSheetId="7" hidden="1">#REF!</definedName>
    <definedName name="__xlchart.v1.50" hidden="1">#REF!</definedName>
    <definedName name="__xlchart.v1.51" hidden="1">'[1]New 1'!$B$3:$B$8</definedName>
    <definedName name="__xlchart.v1.52" hidden="1">'[1]New 1'!$H$3:$H$8</definedName>
    <definedName name="__xlchart.v1.53" localSheetId="8" hidden="1">#REF!</definedName>
    <definedName name="__xlchart.v1.53" localSheetId="12" hidden="1">#REF!</definedName>
    <definedName name="__xlchart.v1.53" localSheetId="6" hidden="1">#REF!</definedName>
    <definedName name="__xlchart.v1.53" localSheetId="7" hidden="1">#REF!</definedName>
    <definedName name="__xlchart.v1.53" hidden="1">#REF!</definedName>
    <definedName name="__xlchart.v1.54" localSheetId="8" hidden="1">#REF!</definedName>
    <definedName name="__xlchart.v1.54" localSheetId="12" hidden="1">#REF!</definedName>
    <definedName name="__xlchart.v1.54" localSheetId="6" hidden="1">#REF!</definedName>
    <definedName name="__xlchart.v1.54" localSheetId="7" hidden="1">#REF!</definedName>
    <definedName name="__xlchart.v1.54" hidden="1">#REF!</definedName>
    <definedName name="__xlchart.v1.55" localSheetId="8" hidden="1">#REF!</definedName>
    <definedName name="__xlchart.v1.55" localSheetId="12" hidden="1">#REF!</definedName>
    <definedName name="__xlchart.v1.55" localSheetId="6" hidden="1">#REF!</definedName>
    <definedName name="__xlchart.v1.55" localSheetId="7" hidden="1">#REF!</definedName>
    <definedName name="__xlchart.v1.55" hidden="1">#REF!</definedName>
    <definedName name="__xlchart.v1.56" localSheetId="8" hidden="1">#REF!</definedName>
    <definedName name="__xlchart.v1.56" localSheetId="12" hidden="1">#REF!</definedName>
    <definedName name="__xlchart.v1.56" localSheetId="6" hidden="1">#REF!</definedName>
    <definedName name="__xlchart.v1.56" localSheetId="7" hidden="1">#REF!</definedName>
    <definedName name="__xlchart.v1.56" hidden="1">#REF!</definedName>
    <definedName name="__xlchart.v1.57" localSheetId="8" hidden="1">#REF!</definedName>
    <definedName name="__xlchart.v1.57" localSheetId="12" hidden="1">#REF!</definedName>
    <definedName name="__xlchart.v1.57" localSheetId="6" hidden="1">#REF!</definedName>
    <definedName name="__xlchart.v1.57" localSheetId="7" hidden="1">#REF!</definedName>
    <definedName name="__xlchart.v1.57" hidden="1">#REF!</definedName>
    <definedName name="__xlchart.v1.58" localSheetId="8" hidden="1">#REF!</definedName>
    <definedName name="__xlchart.v1.58" localSheetId="12" hidden="1">#REF!</definedName>
    <definedName name="__xlchart.v1.58" localSheetId="6" hidden="1">#REF!</definedName>
    <definedName name="__xlchart.v1.58" localSheetId="7" hidden="1">#REF!</definedName>
    <definedName name="__xlchart.v1.58" hidden="1">#REF!</definedName>
    <definedName name="__xlchart.v1.59" localSheetId="8" hidden="1">#REF!</definedName>
    <definedName name="__xlchart.v1.59" localSheetId="12" hidden="1">#REF!</definedName>
    <definedName name="__xlchart.v1.59" localSheetId="6" hidden="1">#REF!</definedName>
    <definedName name="__xlchart.v1.59" localSheetId="7" hidden="1">#REF!</definedName>
    <definedName name="__xlchart.v1.59" hidden="1">#REF!</definedName>
    <definedName name="__xlchart.v1.6" localSheetId="8" hidden="1">#REF!</definedName>
    <definedName name="__xlchart.v1.6" localSheetId="12" hidden="1">#REF!</definedName>
    <definedName name="__xlchart.v1.6" localSheetId="6" hidden="1">#REF!</definedName>
    <definedName name="__xlchart.v1.6" localSheetId="7" hidden="1">#REF!</definedName>
    <definedName name="__xlchart.v1.6" hidden="1">#REF!</definedName>
    <definedName name="__xlchart.v1.60" localSheetId="8" hidden="1">#REF!</definedName>
    <definedName name="__xlchart.v1.60" localSheetId="12" hidden="1">#REF!</definedName>
    <definedName name="__xlchart.v1.60" localSheetId="6" hidden="1">#REF!</definedName>
    <definedName name="__xlchart.v1.60" localSheetId="7" hidden="1">#REF!</definedName>
    <definedName name="__xlchart.v1.60" hidden="1">#REF!</definedName>
    <definedName name="__xlchart.v1.61" localSheetId="8" hidden="1">#REF!</definedName>
    <definedName name="__xlchart.v1.61" localSheetId="12" hidden="1">#REF!</definedName>
    <definedName name="__xlchart.v1.61" localSheetId="6" hidden="1">#REF!</definedName>
    <definedName name="__xlchart.v1.61" localSheetId="7" hidden="1">#REF!</definedName>
    <definedName name="__xlchart.v1.61" hidden="1">#REF!</definedName>
    <definedName name="__xlchart.v1.62" localSheetId="8" hidden="1">#REF!</definedName>
    <definedName name="__xlchart.v1.62" localSheetId="12" hidden="1">#REF!</definedName>
    <definedName name="__xlchart.v1.62" localSheetId="6" hidden="1">#REF!</definedName>
    <definedName name="__xlchart.v1.62" localSheetId="7" hidden="1">#REF!</definedName>
    <definedName name="__xlchart.v1.62" hidden="1">#REF!</definedName>
    <definedName name="__xlchart.v1.63" localSheetId="8" hidden="1">#REF!</definedName>
    <definedName name="__xlchart.v1.63" localSheetId="12" hidden="1">#REF!</definedName>
    <definedName name="__xlchart.v1.63" localSheetId="6" hidden="1">#REF!</definedName>
    <definedName name="__xlchart.v1.63" localSheetId="7" hidden="1">#REF!</definedName>
    <definedName name="__xlchart.v1.63" hidden="1">#REF!</definedName>
    <definedName name="__xlchart.v1.64" localSheetId="8" hidden="1">#REF!</definedName>
    <definedName name="__xlchart.v1.64" localSheetId="12" hidden="1">#REF!</definedName>
    <definedName name="__xlchart.v1.64" localSheetId="6" hidden="1">#REF!</definedName>
    <definedName name="__xlchart.v1.64" localSheetId="7" hidden="1">#REF!</definedName>
    <definedName name="__xlchart.v1.64" hidden="1">#REF!</definedName>
    <definedName name="__xlchart.v1.65" localSheetId="8" hidden="1">#REF!</definedName>
    <definedName name="__xlchart.v1.65" localSheetId="12" hidden="1">#REF!</definedName>
    <definedName name="__xlchart.v1.65" localSheetId="6" hidden="1">#REF!</definedName>
    <definedName name="__xlchart.v1.65" localSheetId="7" hidden="1">#REF!</definedName>
    <definedName name="__xlchart.v1.65" hidden="1">#REF!</definedName>
    <definedName name="__xlchart.v1.66" localSheetId="8" hidden="1">#REF!</definedName>
    <definedName name="__xlchart.v1.66" localSheetId="12" hidden="1">#REF!</definedName>
    <definedName name="__xlchart.v1.66" localSheetId="6" hidden="1">#REF!</definedName>
    <definedName name="__xlchart.v1.66" localSheetId="7" hidden="1">#REF!</definedName>
    <definedName name="__xlchart.v1.66" hidden="1">#REF!</definedName>
    <definedName name="__xlchart.v1.67" localSheetId="8" hidden="1">#REF!</definedName>
    <definedName name="__xlchart.v1.67" localSheetId="12" hidden="1">#REF!</definedName>
    <definedName name="__xlchart.v1.67" localSheetId="6" hidden="1">#REF!</definedName>
    <definedName name="__xlchart.v1.67" localSheetId="7" hidden="1">#REF!</definedName>
    <definedName name="__xlchart.v1.67" hidden="1">#REF!</definedName>
    <definedName name="__xlchart.v1.68" hidden="1">'[1]New 1'!$B$3:$B$8</definedName>
    <definedName name="__xlchart.v1.69" hidden="1">'[1]New 1'!$H$3:$H$8</definedName>
    <definedName name="__xlchart.v1.7" localSheetId="8" hidden="1">#REF!</definedName>
    <definedName name="__xlchart.v1.7" localSheetId="12" hidden="1">#REF!</definedName>
    <definedName name="__xlchart.v1.7" localSheetId="6" hidden="1">#REF!</definedName>
    <definedName name="__xlchart.v1.7" localSheetId="7" hidden="1">#REF!</definedName>
    <definedName name="__xlchart.v1.7" hidden="1">#REF!</definedName>
    <definedName name="__xlchart.v1.70" localSheetId="8" hidden="1">#REF!</definedName>
    <definedName name="__xlchart.v1.70" localSheetId="12" hidden="1">#REF!</definedName>
    <definedName name="__xlchart.v1.70" localSheetId="6" hidden="1">#REF!</definedName>
    <definedName name="__xlchart.v1.70" localSheetId="7" hidden="1">#REF!</definedName>
    <definedName name="__xlchart.v1.70" hidden="1">#REF!</definedName>
    <definedName name="__xlchart.v1.71" localSheetId="8" hidden="1">#REF!</definedName>
    <definedName name="__xlchart.v1.71" localSheetId="12" hidden="1">#REF!</definedName>
    <definedName name="__xlchart.v1.71" localSheetId="6" hidden="1">#REF!</definedName>
    <definedName name="__xlchart.v1.71" localSheetId="7" hidden="1">#REF!</definedName>
    <definedName name="__xlchart.v1.71" hidden="1">#REF!</definedName>
    <definedName name="__xlchart.v1.72" localSheetId="8" hidden="1">#REF!</definedName>
    <definedName name="__xlchart.v1.72" localSheetId="12" hidden="1">#REF!</definedName>
    <definedName name="__xlchart.v1.72" localSheetId="6" hidden="1">#REF!</definedName>
    <definedName name="__xlchart.v1.72" localSheetId="7" hidden="1">#REF!</definedName>
    <definedName name="__xlchart.v1.72" hidden="1">#REF!</definedName>
    <definedName name="__xlchart.v1.73" localSheetId="8" hidden="1">#REF!</definedName>
    <definedName name="__xlchart.v1.73" localSheetId="12" hidden="1">#REF!</definedName>
    <definedName name="__xlchart.v1.73" localSheetId="6" hidden="1">#REF!</definedName>
    <definedName name="__xlchart.v1.73" localSheetId="7" hidden="1">#REF!</definedName>
    <definedName name="__xlchart.v1.73" hidden="1">#REF!</definedName>
    <definedName name="__xlchart.v1.74" localSheetId="8" hidden="1">#REF!</definedName>
    <definedName name="__xlchart.v1.74" localSheetId="12" hidden="1">#REF!</definedName>
    <definedName name="__xlchart.v1.74" localSheetId="6" hidden="1">#REF!</definedName>
    <definedName name="__xlchart.v1.74" localSheetId="7" hidden="1">#REF!</definedName>
    <definedName name="__xlchart.v1.74" hidden="1">#REF!</definedName>
    <definedName name="__xlchart.v1.75" localSheetId="8" hidden="1">#REF!</definedName>
    <definedName name="__xlchart.v1.75" localSheetId="12" hidden="1">#REF!</definedName>
    <definedName name="__xlchart.v1.75" localSheetId="6" hidden="1">#REF!</definedName>
    <definedName name="__xlchart.v1.75" localSheetId="7" hidden="1">#REF!</definedName>
    <definedName name="__xlchart.v1.75" hidden="1">#REF!</definedName>
    <definedName name="__xlchart.v1.76" localSheetId="8" hidden="1">#REF!</definedName>
    <definedName name="__xlchart.v1.76" localSheetId="12" hidden="1">#REF!</definedName>
    <definedName name="__xlchart.v1.76" localSheetId="6" hidden="1">#REF!</definedName>
    <definedName name="__xlchart.v1.76" localSheetId="7" hidden="1">#REF!</definedName>
    <definedName name="__xlchart.v1.76" hidden="1">#REF!</definedName>
    <definedName name="__xlchart.v1.77" localSheetId="8" hidden="1">#REF!</definedName>
    <definedName name="__xlchart.v1.77" localSheetId="12" hidden="1">#REF!</definedName>
    <definedName name="__xlchart.v1.77" localSheetId="6" hidden="1">#REF!</definedName>
    <definedName name="__xlchart.v1.77" localSheetId="7" hidden="1">#REF!</definedName>
    <definedName name="__xlchart.v1.77" hidden="1">#REF!</definedName>
    <definedName name="__xlchart.v1.78" localSheetId="8" hidden="1">#REF!</definedName>
    <definedName name="__xlchart.v1.78" localSheetId="12" hidden="1">#REF!</definedName>
    <definedName name="__xlchart.v1.78" localSheetId="6" hidden="1">#REF!</definedName>
    <definedName name="__xlchart.v1.78" localSheetId="7" hidden="1">#REF!</definedName>
    <definedName name="__xlchart.v1.78" hidden="1">#REF!</definedName>
    <definedName name="__xlchart.v1.79" localSheetId="8" hidden="1">#REF!</definedName>
    <definedName name="__xlchart.v1.79" localSheetId="12" hidden="1">#REF!</definedName>
    <definedName name="__xlchart.v1.79" localSheetId="6" hidden="1">#REF!</definedName>
    <definedName name="__xlchart.v1.79" localSheetId="7" hidden="1">#REF!</definedName>
    <definedName name="__xlchart.v1.79" hidden="1">#REF!</definedName>
    <definedName name="__xlchart.v1.8" localSheetId="8" hidden="1">#REF!</definedName>
    <definedName name="__xlchart.v1.8" localSheetId="12" hidden="1">#REF!</definedName>
    <definedName name="__xlchart.v1.8" localSheetId="6" hidden="1">#REF!</definedName>
    <definedName name="__xlchart.v1.8" localSheetId="7" hidden="1">#REF!</definedName>
    <definedName name="__xlchart.v1.8" hidden="1">#REF!</definedName>
    <definedName name="__xlchart.v1.80" localSheetId="8" hidden="1">#REF!</definedName>
    <definedName name="__xlchart.v1.80" localSheetId="12" hidden="1">#REF!</definedName>
    <definedName name="__xlchart.v1.80" localSheetId="6" hidden="1">#REF!</definedName>
    <definedName name="__xlchart.v1.80" localSheetId="7" hidden="1">#REF!</definedName>
    <definedName name="__xlchart.v1.80" hidden="1">#REF!</definedName>
    <definedName name="__xlchart.v1.81" localSheetId="8" hidden="1">#REF!</definedName>
    <definedName name="__xlchart.v1.81" localSheetId="12" hidden="1">#REF!</definedName>
    <definedName name="__xlchart.v1.81" localSheetId="6" hidden="1">#REF!</definedName>
    <definedName name="__xlchart.v1.81" localSheetId="7" hidden="1">#REF!</definedName>
    <definedName name="__xlchart.v1.81" hidden="1">#REF!</definedName>
    <definedName name="__xlchart.v1.82" localSheetId="8" hidden="1">#REF!</definedName>
    <definedName name="__xlchart.v1.82" localSheetId="12" hidden="1">#REF!</definedName>
    <definedName name="__xlchart.v1.82" localSheetId="6" hidden="1">#REF!</definedName>
    <definedName name="__xlchart.v1.82" localSheetId="7" hidden="1">#REF!</definedName>
    <definedName name="__xlchart.v1.82" hidden="1">#REF!</definedName>
    <definedName name="__xlchart.v1.83" localSheetId="8" hidden="1">#REF!</definedName>
    <definedName name="__xlchart.v1.83" localSheetId="12" hidden="1">#REF!</definedName>
    <definedName name="__xlchart.v1.83" localSheetId="6" hidden="1">#REF!</definedName>
    <definedName name="__xlchart.v1.83" localSheetId="7" hidden="1">#REF!</definedName>
    <definedName name="__xlchart.v1.83" hidden="1">#REF!</definedName>
    <definedName name="__xlchart.v1.84" localSheetId="8" hidden="1">#REF!</definedName>
    <definedName name="__xlchart.v1.84" localSheetId="12" hidden="1">#REF!</definedName>
    <definedName name="__xlchart.v1.84" localSheetId="6" hidden="1">#REF!</definedName>
    <definedName name="__xlchart.v1.84" localSheetId="7" hidden="1">#REF!</definedName>
    <definedName name="__xlchart.v1.84" hidden="1">#REF!</definedName>
    <definedName name="__xlchart.v1.85" hidden="1">'[2]New 2'!$A$5</definedName>
    <definedName name="__xlchart.v1.86" hidden="1">'[2]New 2'!$A$6</definedName>
    <definedName name="__xlchart.v1.87" hidden="1">'[2]New 2'!$B$3:$C$3</definedName>
    <definedName name="__xlchart.v1.88" hidden="1">'[2]New 2'!$B$5:$C$5</definedName>
    <definedName name="__xlchart.v1.89" hidden="1">'[2]New 2'!$B$6:$C$6</definedName>
    <definedName name="__xlchart.v1.9" localSheetId="8" hidden="1">#REF!</definedName>
    <definedName name="__xlchart.v1.9" localSheetId="12" hidden="1">#REF!</definedName>
    <definedName name="__xlchart.v1.9" localSheetId="6" hidden="1">#REF!</definedName>
    <definedName name="__xlchart.v1.9" localSheetId="7" hidden="1">#REF!</definedName>
    <definedName name="__xlchart.v1.9" hidden="1">#REF!</definedName>
    <definedName name="__xlchart.v1.90" localSheetId="0" hidden="1">#REF!</definedName>
    <definedName name="__xlchart.v1.90" localSheetId="8" hidden="1">#REF!</definedName>
    <definedName name="__xlchart.v1.90" localSheetId="11" hidden="1">#REF!</definedName>
    <definedName name="__xlchart.v1.90" localSheetId="1" hidden="1">#REF!</definedName>
    <definedName name="__xlchart.v1.90" localSheetId="12" hidden="1">#REF!</definedName>
    <definedName name="__xlchart.v1.90" localSheetId="13" hidden="1">#REF!</definedName>
    <definedName name="__xlchart.v1.90" localSheetId="14" hidden="1">#REF!</definedName>
    <definedName name="__xlchart.v1.90" localSheetId="15" hidden="1">#REF!</definedName>
    <definedName name="__xlchart.v1.90" localSheetId="2" hidden="1">#REF!</definedName>
    <definedName name="__xlchart.v1.90" localSheetId="3" hidden="1">#REF!</definedName>
    <definedName name="__xlchart.v1.90" localSheetId="4" hidden="1">#REF!</definedName>
    <definedName name="__xlchart.v1.90" localSheetId="5" hidden="1">#REF!</definedName>
    <definedName name="__xlchart.v1.90" localSheetId="6" hidden="1">#REF!</definedName>
    <definedName name="__xlchart.v1.90" localSheetId="7" hidden="1">#REF!</definedName>
    <definedName name="__xlchart.v1.90" localSheetId="10" hidden="1">#REF!</definedName>
    <definedName name="__xlchart.v1.90" hidden="1">#REF!</definedName>
    <definedName name="__xlchart.v1.91" localSheetId="0" hidden="1">#REF!</definedName>
    <definedName name="__xlchart.v1.91" localSheetId="8" hidden="1">#REF!</definedName>
    <definedName name="__xlchart.v1.91" localSheetId="11" hidden="1">#REF!</definedName>
    <definedName name="__xlchart.v1.91" localSheetId="1" hidden="1">#REF!</definedName>
    <definedName name="__xlchart.v1.91" localSheetId="12" hidden="1">#REF!</definedName>
    <definedName name="__xlchart.v1.91" localSheetId="13" hidden="1">#REF!</definedName>
    <definedName name="__xlchart.v1.91" localSheetId="14" hidden="1">#REF!</definedName>
    <definedName name="__xlchart.v1.91" localSheetId="15" hidden="1">#REF!</definedName>
    <definedName name="__xlchart.v1.91" localSheetId="2" hidden="1">#REF!</definedName>
    <definedName name="__xlchart.v1.91" localSheetId="3" hidden="1">#REF!</definedName>
    <definedName name="__xlchart.v1.91" localSheetId="4" hidden="1">#REF!</definedName>
    <definedName name="__xlchart.v1.91" localSheetId="5" hidden="1">#REF!</definedName>
    <definedName name="__xlchart.v1.91" localSheetId="6" hidden="1">#REF!</definedName>
    <definedName name="__xlchart.v1.91" localSheetId="7" hidden="1">#REF!</definedName>
    <definedName name="__xlchart.v1.91" localSheetId="10" hidden="1">#REF!</definedName>
    <definedName name="__xlchart.v1.91" hidden="1">#REF!</definedName>
    <definedName name="__xlchart.v1.92" localSheetId="0" hidden="1">#REF!</definedName>
    <definedName name="__xlchart.v1.92" localSheetId="8" hidden="1">#REF!</definedName>
    <definedName name="__xlchart.v1.92" localSheetId="11" hidden="1">#REF!</definedName>
    <definedName name="__xlchart.v1.92" localSheetId="1" hidden="1">#REF!</definedName>
    <definedName name="__xlchart.v1.92" localSheetId="12" hidden="1">#REF!</definedName>
    <definedName name="__xlchart.v1.92" localSheetId="13" hidden="1">#REF!</definedName>
    <definedName name="__xlchart.v1.92" localSheetId="14" hidden="1">#REF!</definedName>
    <definedName name="__xlchart.v1.92" localSheetId="15" hidden="1">#REF!</definedName>
    <definedName name="__xlchart.v1.92" localSheetId="2" hidden="1">#REF!</definedName>
    <definedName name="__xlchart.v1.92" localSheetId="3" hidden="1">#REF!</definedName>
    <definedName name="__xlchart.v1.92" localSheetId="4" hidden="1">#REF!</definedName>
    <definedName name="__xlchart.v1.92" localSheetId="5" hidden="1">#REF!</definedName>
    <definedName name="__xlchart.v1.92" localSheetId="6" hidden="1">#REF!</definedName>
    <definedName name="__xlchart.v1.92" localSheetId="7" hidden="1">#REF!</definedName>
    <definedName name="__xlchart.v1.92" localSheetId="10" hidden="1">#REF!</definedName>
    <definedName name="__xlchart.v1.92" hidden="1">#REF!</definedName>
    <definedName name="__xlchart.v1.93" localSheetId="0" hidden="1">#REF!</definedName>
    <definedName name="__xlchart.v1.93" localSheetId="8" hidden="1">#REF!</definedName>
    <definedName name="__xlchart.v1.93" localSheetId="11" hidden="1">#REF!</definedName>
    <definedName name="__xlchart.v1.93" localSheetId="1" hidden="1">#REF!</definedName>
    <definedName name="__xlchart.v1.93" localSheetId="12" hidden="1">#REF!</definedName>
    <definedName name="__xlchart.v1.93" localSheetId="13" hidden="1">#REF!</definedName>
    <definedName name="__xlchart.v1.93" localSheetId="14" hidden="1">#REF!</definedName>
    <definedName name="__xlchart.v1.93" localSheetId="15" hidden="1">#REF!</definedName>
    <definedName name="__xlchart.v1.93" localSheetId="2" hidden="1">#REF!</definedName>
    <definedName name="__xlchart.v1.93" localSheetId="3" hidden="1">#REF!</definedName>
    <definedName name="__xlchart.v1.93" localSheetId="4" hidden="1">#REF!</definedName>
    <definedName name="__xlchart.v1.93" localSheetId="5" hidden="1">#REF!</definedName>
    <definedName name="__xlchart.v1.93" localSheetId="6" hidden="1">#REF!</definedName>
    <definedName name="__xlchart.v1.93" localSheetId="7" hidden="1">#REF!</definedName>
    <definedName name="__xlchart.v1.93" localSheetId="10" hidden="1">#REF!</definedName>
    <definedName name="__xlchart.v1.93" hidden="1">#REF!</definedName>
    <definedName name="__xlchart.v1.94" localSheetId="0" hidden="1">#REF!</definedName>
    <definedName name="__xlchart.v1.94" localSheetId="8" hidden="1">#REF!</definedName>
    <definedName name="__xlchart.v1.94" localSheetId="11" hidden="1">#REF!</definedName>
    <definedName name="__xlchart.v1.94" localSheetId="1" hidden="1">#REF!</definedName>
    <definedName name="__xlchart.v1.94" localSheetId="12" hidden="1">#REF!</definedName>
    <definedName name="__xlchart.v1.94" localSheetId="13" hidden="1">#REF!</definedName>
    <definedName name="__xlchart.v1.94" localSheetId="14" hidden="1">#REF!</definedName>
    <definedName name="__xlchart.v1.94" localSheetId="15" hidden="1">#REF!</definedName>
    <definedName name="__xlchart.v1.94" localSheetId="2" hidden="1">#REF!</definedName>
    <definedName name="__xlchart.v1.94" localSheetId="3" hidden="1">#REF!</definedName>
    <definedName name="__xlchart.v1.94" localSheetId="4" hidden="1">#REF!</definedName>
    <definedName name="__xlchart.v1.94" localSheetId="5" hidden="1">#REF!</definedName>
    <definedName name="__xlchart.v1.94" localSheetId="6" hidden="1">#REF!</definedName>
    <definedName name="__xlchart.v1.94" localSheetId="7" hidden="1">#REF!</definedName>
    <definedName name="__xlchart.v1.94" localSheetId="10" hidden="1">#REF!</definedName>
    <definedName name="__xlchart.v1.94" hidden="1">#REF!</definedName>
    <definedName name="__xlchart.v1.95" localSheetId="0" hidden="1">#REF!</definedName>
    <definedName name="__xlchart.v1.95" localSheetId="8" hidden="1">#REF!</definedName>
    <definedName name="__xlchart.v1.95" localSheetId="11" hidden="1">#REF!</definedName>
    <definedName name="__xlchart.v1.95" localSheetId="1" hidden="1">#REF!</definedName>
    <definedName name="__xlchart.v1.95" localSheetId="12" hidden="1">#REF!</definedName>
    <definedName name="__xlchart.v1.95" localSheetId="13" hidden="1">#REF!</definedName>
    <definedName name="__xlchart.v1.95" localSheetId="14" hidden="1">#REF!</definedName>
    <definedName name="__xlchart.v1.95" localSheetId="15" hidden="1">#REF!</definedName>
    <definedName name="__xlchart.v1.95" localSheetId="2" hidden="1">#REF!</definedName>
    <definedName name="__xlchart.v1.95" localSheetId="3" hidden="1">#REF!</definedName>
    <definedName name="__xlchart.v1.95" localSheetId="4" hidden="1">#REF!</definedName>
    <definedName name="__xlchart.v1.95" localSheetId="5" hidden="1">#REF!</definedName>
    <definedName name="__xlchart.v1.95" localSheetId="6" hidden="1">#REF!</definedName>
    <definedName name="__xlchart.v1.95" localSheetId="7" hidden="1">#REF!</definedName>
    <definedName name="__xlchart.v1.95" localSheetId="10" hidden="1">#REF!</definedName>
    <definedName name="__xlchart.v1.95" hidden="1">#REF!</definedName>
    <definedName name="__xlchart.v1.96" localSheetId="0" hidden="1">#REF!</definedName>
    <definedName name="__xlchart.v1.96" localSheetId="8" hidden="1">#REF!</definedName>
    <definedName name="__xlchart.v1.96" localSheetId="11" hidden="1">#REF!</definedName>
    <definedName name="__xlchart.v1.96" localSheetId="1" hidden="1">#REF!</definedName>
    <definedName name="__xlchart.v1.96" localSheetId="12" hidden="1">#REF!</definedName>
    <definedName name="__xlchart.v1.96" localSheetId="13" hidden="1">#REF!</definedName>
    <definedName name="__xlchart.v1.96" localSheetId="14" hidden="1">#REF!</definedName>
    <definedName name="__xlchart.v1.96" localSheetId="15" hidden="1">#REF!</definedName>
    <definedName name="__xlchart.v1.96" localSheetId="2" hidden="1">#REF!</definedName>
    <definedName name="__xlchart.v1.96" localSheetId="3" hidden="1">#REF!</definedName>
    <definedName name="__xlchart.v1.96" localSheetId="4" hidden="1">#REF!</definedName>
    <definedName name="__xlchart.v1.96" localSheetId="5" hidden="1">#REF!</definedName>
    <definedName name="__xlchart.v1.96" localSheetId="6" hidden="1">#REF!</definedName>
    <definedName name="__xlchart.v1.96" localSheetId="7" hidden="1">#REF!</definedName>
    <definedName name="__xlchart.v1.96" localSheetId="10" hidden="1">#REF!</definedName>
    <definedName name="__xlchart.v1.96" hidden="1">#REF!</definedName>
    <definedName name="__xlchart.v1.97" localSheetId="0" hidden="1">#REF!</definedName>
    <definedName name="__xlchart.v1.97" localSheetId="8" hidden="1">#REF!</definedName>
    <definedName name="__xlchart.v1.97" localSheetId="11" hidden="1">#REF!</definedName>
    <definedName name="__xlchart.v1.97" localSheetId="1" hidden="1">#REF!</definedName>
    <definedName name="__xlchart.v1.97" localSheetId="12" hidden="1">#REF!</definedName>
    <definedName name="__xlchart.v1.97" localSheetId="13" hidden="1">#REF!</definedName>
    <definedName name="__xlchart.v1.97" localSheetId="14" hidden="1">#REF!</definedName>
    <definedName name="__xlchart.v1.97" localSheetId="15" hidden="1">#REF!</definedName>
    <definedName name="__xlchart.v1.97" localSheetId="2" hidden="1">#REF!</definedName>
    <definedName name="__xlchart.v1.97" localSheetId="3" hidden="1">#REF!</definedName>
    <definedName name="__xlchart.v1.97" localSheetId="4" hidden="1">#REF!</definedName>
    <definedName name="__xlchart.v1.97" localSheetId="5" hidden="1">#REF!</definedName>
    <definedName name="__xlchart.v1.97" localSheetId="6" hidden="1">#REF!</definedName>
    <definedName name="__xlchart.v1.97" localSheetId="7" hidden="1">#REF!</definedName>
    <definedName name="__xlchart.v1.97" localSheetId="10" hidden="1">#REF!</definedName>
    <definedName name="__xlchart.v1.97" hidden="1">#REF!</definedName>
    <definedName name="__xlchart.v1.98" localSheetId="0" hidden="1">#REF!</definedName>
    <definedName name="__xlchart.v1.98" localSheetId="8" hidden="1">#REF!</definedName>
    <definedName name="__xlchart.v1.98" localSheetId="11" hidden="1">#REF!</definedName>
    <definedName name="__xlchart.v1.98" localSheetId="1" hidden="1">#REF!</definedName>
    <definedName name="__xlchart.v1.98" localSheetId="12" hidden="1">#REF!</definedName>
    <definedName name="__xlchart.v1.98" localSheetId="13" hidden="1">#REF!</definedName>
    <definedName name="__xlchart.v1.98" localSheetId="14" hidden="1">#REF!</definedName>
    <definedName name="__xlchart.v1.98" localSheetId="15" hidden="1">#REF!</definedName>
    <definedName name="__xlchart.v1.98" localSheetId="2" hidden="1">#REF!</definedName>
    <definedName name="__xlchart.v1.98" localSheetId="3" hidden="1">#REF!</definedName>
    <definedName name="__xlchart.v1.98" localSheetId="4" hidden="1">#REF!</definedName>
    <definedName name="__xlchart.v1.98" localSheetId="5" hidden="1">#REF!</definedName>
    <definedName name="__xlchart.v1.98" localSheetId="6" hidden="1">#REF!</definedName>
    <definedName name="__xlchart.v1.98" localSheetId="7" hidden="1">#REF!</definedName>
    <definedName name="__xlchart.v1.98" localSheetId="10" hidden="1">#REF!</definedName>
    <definedName name="__xlchart.v1.98" hidden="1">#REF!</definedName>
    <definedName name="__xlchart.v1.99" localSheetId="0" hidden="1">#REF!</definedName>
    <definedName name="__xlchart.v1.99" localSheetId="8" hidden="1">#REF!</definedName>
    <definedName name="__xlchart.v1.99" localSheetId="11" hidden="1">#REF!</definedName>
    <definedName name="__xlchart.v1.99" localSheetId="1" hidden="1">#REF!</definedName>
    <definedName name="__xlchart.v1.99" localSheetId="12" hidden="1">#REF!</definedName>
    <definedName name="__xlchart.v1.99" localSheetId="13" hidden="1">#REF!</definedName>
    <definedName name="__xlchart.v1.99" localSheetId="14" hidden="1">#REF!</definedName>
    <definedName name="__xlchart.v1.99" localSheetId="15" hidden="1">#REF!</definedName>
    <definedName name="__xlchart.v1.99" localSheetId="2" hidden="1">#REF!</definedName>
    <definedName name="__xlchart.v1.99" localSheetId="3" hidden="1">#REF!</definedName>
    <definedName name="__xlchart.v1.99" localSheetId="4" hidden="1">#REF!</definedName>
    <definedName name="__xlchart.v1.99" localSheetId="5" hidden="1">#REF!</definedName>
    <definedName name="__xlchart.v1.99" localSheetId="6" hidden="1">#REF!</definedName>
    <definedName name="__xlchart.v1.99" localSheetId="7" hidden="1">#REF!</definedName>
    <definedName name="__xlchart.v1.99" localSheetId="10" hidden="1">#REF!</definedName>
    <definedName name="__xlchart.v1.99" hidden="1">#REF!</definedName>
    <definedName name="_f19" localSheetId="8" hidden="1">#REF!</definedName>
    <definedName name="_f19" localSheetId="12" hidden="1">#REF!</definedName>
    <definedName name="_f19" localSheetId="6" hidden="1">#REF!</definedName>
    <definedName name="_f19" localSheetId="7" hidden="1">#REF!</definedName>
    <definedName name="_f19" hidden="1">#REF!</definedName>
    <definedName name="_xlchart.v1.0" hidden="1">'Figure 1 &amp; 2'!$A$16:$A$19</definedName>
    <definedName name="_xlchart.v1.1" hidden="1">'Figure 1 &amp; 2'!$B$16:$B$19</definedName>
    <definedName name="countries" localSheetId="8">#REF!</definedName>
    <definedName name="countries" localSheetId="12">#REF!</definedName>
    <definedName name="countries" localSheetId="6">#REF!</definedName>
    <definedName name="countries" localSheetId="7">#REF!</definedName>
    <definedName name="countries">#REF!</definedName>
    <definedName name="DATA" localSheetId="8">#REF!</definedName>
    <definedName name="DATA" localSheetId="12">#REF!</definedName>
    <definedName name="DATA" localSheetId="5">#REF!</definedName>
    <definedName name="DATA" localSheetId="6">#REF!</definedName>
    <definedName name="DATA" localSheetId="7">#REF!</definedName>
    <definedName name="DATA">#REF!</definedName>
    <definedName name="EarmarkingByDonor" localSheetId="8">#REF!</definedName>
    <definedName name="EarmarkingByDonor" localSheetId="12">#REF!</definedName>
    <definedName name="EarmarkingByDonor" localSheetId="6">#REF!</definedName>
    <definedName name="EarmarkingByDonor" localSheetId="7">#REF!</definedName>
    <definedName name="EarmarkingByDonor">#REF!</definedName>
    <definedName name="ECADATA" localSheetId="8">[3]ECA!$A$8:$S$65536</definedName>
    <definedName name="ECADATA" localSheetId="1">[3]ECA!$A$8:$S$65536</definedName>
    <definedName name="ECADATA" localSheetId="15">[3]ECA!$A$8:$S$65536</definedName>
    <definedName name="ECADATA" localSheetId="4">[3]ECA!$A$8:$S$65536</definedName>
    <definedName name="ECADATA" localSheetId="6">[3]ECA!$A$8:$S$65536</definedName>
    <definedName name="ECADATA" localSheetId="7">[3]ECA!$A$8:$S$65536</definedName>
    <definedName name="ECADATA">[4]ECA!$A$8:$S$65536</definedName>
    <definedName name="ECEDATA" localSheetId="8">[3]ECE!$A$8:$S$65536</definedName>
    <definedName name="ECEDATA" localSheetId="1">[3]ECE!$A$8:$S$65536</definedName>
    <definedName name="ECEDATA" localSheetId="15">[3]ECE!$A$8:$S$65536</definedName>
    <definedName name="ECEDATA" localSheetId="4">[3]ECE!$A$8:$S$65536</definedName>
    <definedName name="ECEDATA" localSheetId="6">[3]ECE!$A$8:$S$65536</definedName>
    <definedName name="ECEDATA" localSheetId="7">[3]ECE!$A$8:$S$65536</definedName>
    <definedName name="ECEDATA">[4]ECE!$A$8:$S$65536</definedName>
    <definedName name="ECLACDATA" localSheetId="8">[3]ECLAC!$A$8:$S$65536</definedName>
    <definedName name="ECLACDATA" localSheetId="1">[3]ECLAC!$A$8:$S$65536</definedName>
    <definedName name="ECLACDATA" localSheetId="15">[3]ECLAC!$A$8:$S$65536</definedName>
    <definedName name="ECLACDATA" localSheetId="4">[3]ECLAC!$A$8:$S$65536</definedName>
    <definedName name="ECLACDATA" localSheetId="6">[3]ECLAC!$A$8:$S$65536</definedName>
    <definedName name="ECLACDATA" localSheetId="7">[3]ECLAC!$A$8:$S$65536</definedName>
    <definedName name="ECLACDATA">[4]ECLAC!$A$8:$S$65536</definedName>
    <definedName name="ESCAPDATA" localSheetId="8">[3]ESCAP!$A$8:$S$65536</definedName>
    <definedName name="ESCAPDATA" localSheetId="1">[3]ESCAP!$A$8:$S$65536</definedName>
    <definedName name="ESCAPDATA" localSheetId="15">[3]ESCAP!$A$8:$S$65536</definedName>
    <definedName name="ESCAPDATA" localSheetId="4">[3]ESCAP!$A$8:$S$65536</definedName>
    <definedName name="ESCAPDATA" localSheetId="6">[3]ESCAP!$A$8:$S$65536</definedName>
    <definedName name="ESCAPDATA" localSheetId="7">[3]ESCAP!$A$8:$S$65536</definedName>
    <definedName name="ESCAPDATA">[4]ESCAP!$A$8:$S$65536</definedName>
    <definedName name="ESCWADATA" localSheetId="8">[3]ESCWA!$A$8:$S$65536</definedName>
    <definedName name="ESCWADATA" localSheetId="1">[3]ESCWA!$A$8:$S$65536</definedName>
    <definedName name="ESCWADATA" localSheetId="15">[3]ESCWA!$A$8:$S$65536</definedName>
    <definedName name="ESCWADATA" localSheetId="4">[3]ESCWA!$A$8:$S$65536</definedName>
    <definedName name="ESCWADATA" localSheetId="6">[3]ESCWA!$A$8:$S$65536</definedName>
    <definedName name="ESCWADATA" localSheetId="7">[3]ESCWA!$A$8:$S$65536</definedName>
    <definedName name="ESCWADATA">[4]ESCWA!$A$8:$S$65536</definedName>
    <definedName name="FAODATA" localSheetId="8">[3]FAO!$A$8:$S$65536</definedName>
    <definedName name="FAODATA" localSheetId="1">[3]FAO!$A$8:$S$65536</definedName>
    <definedName name="FAODATA" localSheetId="15">[3]FAO!$A$8:$S$65536</definedName>
    <definedName name="FAODATA" localSheetId="4">[3]FAO!$A$8:$S$65536</definedName>
    <definedName name="FAODATA" localSheetId="6">[3]FAO!$A$8:$S$65536</definedName>
    <definedName name="FAODATA" localSheetId="7">[3]FAO!$A$8:$S$65536</definedName>
    <definedName name="FAODATA">[4]FAO!$A$8:$S$65536</definedName>
    <definedName name="figure19" localSheetId="8" hidden="1">#REF!</definedName>
    <definedName name="figure19" localSheetId="12" hidden="1">#REF!</definedName>
    <definedName name="figure19" localSheetId="6" hidden="1">#REF!</definedName>
    <definedName name="figure19" localSheetId="7" hidden="1">#REF!</definedName>
    <definedName name="figure19" hidden="1">#REF!</definedName>
    <definedName name="IAEADATA" localSheetId="8">[3]IAEA!$A$8:$S$65536</definedName>
    <definedName name="IAEADATA" localSheetId="1">[3]IAEA!$A$8:$S$65536</definedName>
    <definedName name="IAEADATA" localSheetId="15">[3]IAEA!$A$8:$S$65536</definedName>
    <definedName name="IAEADATA" localSheetId="4">[3]IAEA!$A$8:$S$65536</definedName>
    <definedName name="IAEADATA" localSheetId="6">[3]IAEA!$A$8:$S$65536</definedName>
    <definedName name="IAEADATA" localSheetId="7">[3]IAEA!$A$8:$S$65536</definedName>
    <definedName name="IAEADATA">[4]IAEA!$A$8:$S$65536</definedName>
    <definedName name="ICAODATA" localSheetId="8">[3]ICAO!$A$8:$S$65536</definedName>
    <definedName name="ICAODATA" localSheetId="1">[3]ICAO!$A$8:$S$65536</definedName>
    <definedName name="ICAODATA" localSheetId="15">[3]ICAO!$A$8:$S$65536</definedName>
    <definedName name="ICAODATA" localSheetId="4">[3]ICAO!$A$8:$S$65536</definedName>
    <definedName name="ICAODATA" localSheetId="6">[3]ICAO!$A$8:$S$65536</definedName>
    <definedName name="ICAODATA" localSheetId="7">[3]ICAO!$A$8:$S$65536</definedName>
    <definedName name="ICAODATA">[4]ICAO!$A$8:$S$65536</definedName>
    <definedName name="IFADDATA" localSheetId="8">[3]IFAD!$A$8:$S$65536</definedName>
    <definedName name="IFADDATA" localSheetId="1">[3]IFAD!$A$8:$S$65536</definedName>
    <definedName name="IFADDATA" localSheetId="15">[3]IFAD!$A$8:$S$65536</definedName>
    <definedName name="IFADDATA" localSheetId="4">[3]IFAD!$A$8:$S$65536</definedName>
    <definedName name="IFADDATA" localSheetId="6">[3]IFAD!$A$8:$S$65536</definedName>
    <definedName name="IFADDATA" localSheetId="7">[3]IFAD!$A$8:$S$65536</definedName>
    <definedName name="IFADDATA">[4]IFAD!$A$8:$S$65536</definedName>
    <definedName name="ILODATA" localSheetId="8">[3]ILO!$A$8:$S$65536</definedName>
    <definedName name="ILODATA" localSheetId="1">[3]ILO!$A$8:$S$65536</definedName>
    <definedName name="ILODATA" localSheetId="15">[3]ILO!$A$8:$S$65536</definedName>
    <definedName name="ILODATA" localSheetId="4">[3]ILO!$A$8:$S$65536</definedName>
    <definedName name="ILODATA" localSheetId="6">[3]ILO!$A$8:$S$65536</definedName>
    <definedName name="ILODATA" localSheetId="7">[3]ILO!$A$8:$S$65536</definedName>
    <definedName name="ILODATA">[4]ILO!$A$8:$S$65536</definedName>
    <definedName name="IMODATA" localSheetId="8">[3]IMO!$A$8:$S$65536</definedName>
    <definedName name="IMODATA" localSheetId="1">[3]IMO!$A$8:$S$65536</definedName>
    <definedName name="IMODATA" localSheetId="15">[3]IMO!$A$8:$S$65536</definedName>
    <definedName name="IMODATA" localSheetId="4">[3]IMO!$A$8:$S$65536</definedName>
    <definedName name="IMODATA" localSheetId="6">[3]IMO!$A$8:$S$65536</definedName>
    <definedName name="IMODATA" localSheetId="7">[3]IMO!$A$8:$S$65536</definedName>
    <definedName name="IMODATA">[4]IMO!$A$8:$S$65536</definedName>
    <definedName name="ITCDATA" localSheetId="8">[3]ITC!$A$8:$R$65536</definedName>
    <definedName name="ITCDATA" localSheetId="1">[3]ITC!$A$8:$R$65536</definedName>
    <definedName name="ITCDATA" localSheetId="15">[3]ITC!$A$8:$R$65536</definedName>
    <definedName name="ITCDATA" localSheetId="4">[3]ITC!$A$8:$R$65536</definedName>
    <definedName name="ITCDATA" localSheetId="6">[3]ITC!$A$8:$R$65536</definedName>
    <definedName name="ITCDATA" localSheetId="7">[3]ITC!$A$8:$R$65536</definedName>
    <definedName name="ITCDATA">[4]ITC!$A$8:$R$65536</definedName>
    <definedName name="ITUDATA" localSheetId="8">[3]ITU!$A$8:$S$65536</definedName>
    <definedName name="ITUDATA" localSheetId="1">[3]ITU!$A$8:$S$65536</definedName>
    <definedName name="ITUDATA" localSheetId="15">[3]ITU!$A$8:$S$65536</definedName>
    <definedName name="ITUDATA" localSheetId="4">[3]ITU!$A$8:$S$65536</definedName>
    <definedName name="ITUDATA" localSheetId="6">[3]ITU!$A$8:$S$65536</definedName>
    <definedName name="ITUDATA" localSheetId="7">[3]ITU!$A$8:$S$65536</definedName>
    <definedName name="ITUDATA">[4]ITU!$A$8:$S$65536</definedName>
    <definedName name="OCHADATA" localSheetId="8">[3]OCHA!$A$8:$S$65536</definedName>
    <definedName name="OCHADATA" localSheetId="1">[3]OCHA!$A$8:$S$65536</definedName>
    <definedName name="OCHADATA" localSheetId="15">[3]OCHA!$A$8:$S$65536</definedName>
    <definedName name="OCHADATA" localSheetId="4">[3]OCHA!$A$8:$S$65536</definedName>
    <definedName name="OCHADATA" localSheetId="6">[3]OCHA!$A$8:$S$65536</definedName>
    <definedName name="OCHADATA" localSheetId="7">[3]OCHA!$A$8:$S$65536</definedName>
    <definedName name="OCHADATA">[4]OCHA!$A$8:$S$65536</definedName>
    <definedName name="PBSODATA" localSheetId="0">#REF!</definedName>
    <definedName name="PBSODATA" localSheetId="8">#REF!</definedName>
    <definedName name="PBSODATA" localSheetId="9">#REF!</definedName>
    <definedName name="PBSODATA" localSheetId="11">#REF!</definedName>
    <definedName name="PBSODATA" localSheetId="1">#REF!</definedName>
    <definedName name="PBSODATA" localSheetId="12">#REF!</definedName>
    <definedName name="PBSODATA" localSheetId="13">#REF!</definedName>
    <definedName name="PBSODATA" localSheetId="14">#REF!</definedName>
    <definedName name="PBSODATA" localSheetId="15">#REF!</definedName>
    <definedName name="PBSODATA" localSheetId="2">#REF!</definedName>
    <definedName name="PBSODATA" localSheetId="3">#REF!</definedName>
    <definedName name="PBSODATA" localSheetId="4">#REF!</definedName>
    <definedName name="PBSODATA" localSheetId="5">#REF!</definedName>
    <definedName name="PBSODATA" localSheetId="6">#REF!</definedName>
    <definedName name="PBSODATA" localSheetId="7">#REF!</definedName>
    <definedName name="PBSODATA" localSheetId="10">#REF!</definedName>
    <definedName name="PBSODATA">#REF!</definedName>
    <definedName name="Print" localSheetId="8">#REF!</definedName>
    <definedName name="Print" localSheetId="12">#REF!</definedName>
    <definedName name="Print" localSheetId="5">#REF!</definedName>
    <definedName name="Print" localSheetId="6">#REF!</definedName>
    <definedName name="Print" localSheetId="7">#REF!</definedName>
    <definedName name="Print">#REF!</definedName>
    <definedName name="_xlnm.Print_Area" localSheetId="0">#REF!</definedName>
    <definedName name="_xlnm.Print_Area" localSheetId="8">#REF!</definedName>
    <definedName name="_xlnm.Print_Area" localSheetId="9">#REF!</definedName>
    <definedName name="_xlnm.Print_Area" localSheetId="11">#REF!</definedName>
    <definedName name="_xlnm.Print_Area" localSheetId="1">#REF!</definedName>
    <definedName name="_xlnm.Print_Area" localSheetId="12">#REF!</definedName>
    <definedName name="_xlnm.Print_Area" localSheetId="13">#REF!</definedName>
    <definedName name="_xlnm.Print_Area" localSheetId="14">#REF!</definedName>
    <definedName name="_xlnm.Print_Area" localSheetId="15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10">#REF!</definedName>
    <definedName name="_xlnm.Print_Area">#REF!</definedName>
    <definedName name="SAPBEXhrIndnt" hidden="1">"Wide"</definedName>
    <definedName name="SAPsysID" hidden="1">"708C5W7SBKP804JT78WJ0JNKI"</definedName>
    <definedName name="SAPwbID" hidden="1">"ARS"</definedName>
    <definedName name="Test" localSheetId="8">#REF!</definedName>
    <definedName name="Test" localSheetId="12">#REF!</definedName>
    <definedName name="Test" localSheetId="6">#REF!</definedName>
    <definedName name="Test" localSheetId="7">#REF!</definedName>
    <definedName name="Test">#REF!</definedName>
    <definedName name="Testcore" localSheetId="0">#REF!</definedName>
    <definedName name="Testcore" localSheetId="8">#REF!</definedName>
    <definedName name="Testcore" localSheetId="11">#REF!</definedName>
    <definedName name="Testcore" localSheetId="1">#REF!</definedName>
    <definedName name="Testcore" localSheetId="12">#REF!</definedName>
    <definedName name="Testcore" localSheetId="13">#REF!</definedName>
    <definedName name="Testcore" localSheetId="14">#REF!</definedName>
    <definedName name="Testcore" localSheetId="15">#REF!</definedName>
    <definedName name="Testcore" localSheetId="2">#REF!</definedName>
    <definedName name="Testcore" localSheetId="3">#REF!</definedName>
    <definedName name="Testcore" localSheetId="4">#REF!</definedName>
    <definedName name="Testcore" localSheetId="5">#REF!</definedName>
    <definedName name="Testcore" localSheetId="6">#REF!</definedName>
    <definedName name="Testcore" localSheetId="7">#REF!</definedName>
    <definedName name="Testcore" localSheetId="10">#REF!</definedName>
    <definedName name="Testcore">#REF!</definedName>
    <definedName name="UNAIDSDATA" localSheetId="8">[3]UNAIDS!$A$8:$S$65536</definedName>
    <definedName name="UNAIDSDATA" localSheetId="1">[3]UNAIDS!$A$8:$S$65536</definedName>
    <definedName name="UNAIDSDATA" localSheetId="15">[3]UNAIDS!$A$8:$S$65536</definedName>
    <definedName name="UNAIDSDATA" localSheetId="4">[3]UNAIDS!$A$8:$S$65536</definedName>
    <definedName name="UNAIDSDATA" localSheetId="6">[3]UNAIDS!$A$8:$S$65536</definedName>
    <definedName name="UNAIDSDATA" localSheetId="7">[3]UNAIDS!$A$8:$S$65536</definedName>
    <definedName name="UNAIDSDATA">[4]UNAIDS!$A$8:$S$65536</definedName>
    <definedName name="UNCDFDATA" localSheetId="8">[3]UNCDF!$A$8:$S$65536</definedName>
    <definedName name="UNCDFDATA" localSheetId="1">[3]UNCDF!$A$8:$S$65536</definedName>
    <definedName name="UNCDFDATA" localSheetId="15">[3]UNCDF!$A$8:$S$65536</definedName>
    <definedName name="UNCDFDATA" localSheetId="4">[3]UNCDF!$A$8:$S$65536</definedName>
    <definedName name="UNCDFDATA" localSheetId="6">[3]UNCDF!$A$8:$S$65536</definedName>
    <definedName name="UNCDFDATA" localSheetId="7">[3]UNCDF!$A$8:$S$65536</definedName>
    <definedName name="UNCDFDATA">[4]UNCDF!$A$8:$S$65536</definedName>
    <definedName name="UNCTADDATA" localSheetId="8">[3]UNCTAD!$A$8:$S$65536</definedName>
    <definedName name="UNCTADDATA" localSheetId="1">[3]UNCTAD!$A$8:$S$65536</definedName>
    <definedName name="UNCTADDATA" localSheetId="15">[3]UNCTAD!$A$8:$S$65536</definedName>
    <definedName name="UNCTADDATA" localSheetId="4">[3]UNCTAD!$A$8:$S$65536</definedName>
    <definedName name="UNCTADDATA" localSheetId="6">[3]UNCTAD!$A$8:$S$65536</definedName>
    <definedName name="UNCTADDATA" localSheetId="7">[3]UNCTAD!$A$8:$S$65536</definedName>
    <definedName name="UNCTADDATA">[4]UNCTAD!$A$8:$S$65536</definedName>
    <definedName name="UNDESADATA" localSheetId="8">[3]UNDESA!$A$8:$S$65536</definedName>
    <definedName name="UNDESADATA" localSheetId="1">[3]UNDESA!$A$8:$S$65536</definedName>
    <definedName name="UNDESADATA" localSheetId="15">[3]UNDESA!$A$8:$S$65536</definedName>
    <definedName name="UNDESADATA" localSheetId="4">[3]UNDESA!$A$8:$S$65536</definedName>
    <definedName name="UNDESADATA" localSheetId="6">[3]UNDESA!$A$8:$S$65536</definedName>
    <definedName name="UNDESADATA" localSheetId="7">[3]UNDESA!$A$8:$S$65536</definedName>
    <definedName name="UNDESADATA">[4]UNDESA!$A$8:$S$65536</definedName>
    <definedName name="UNDPDATA" localSheetId="8">[3]UNDP!$A$8:$R$65536</definedName>
    <definedName name="UNDPDATA" localSheetId="1">[3]UNDP!$A$8:$R$65536</definedName>
    <definedName name="UNDPDATA" localSheetId="15">[3]UNDP!$A$8:$R$65536</definedName>
    <definedName name="UNDPDATA" localSheetId="4">[3]UNDP!$A$8:$R$65536</definedName>
    <definedName name="UNDPDATA" localSheetId="6">[3]UNDP!$A$8:$R$65536</definedName>
    <definedName name="UNDPDATA" localSheetId="7">[3]UNDP!$A$8:$R$65536</definedName>
    <definedName name="UNDPDATA">[4]UNDP!$A$8:$R$65536</definedName>
    <definedName name="UNEPDATA" localSheetId="8">[3]UNEP!$A$8:$S$65536</definedName>
    <definedName name="UNEPDATA" localSheetId="1">[3]UNEP!$A$8:$S$65536</definedName>
    <definedName name="UNEPDATA" localSheetId="15">[3]UNEP!$A$8:$S$65536</definedName>
    <definedName name="UNEPDATA" localSheetId="4">[3]UNEP!$A$8:$S$65536</definedName>
    <definedName name="UNEPDATA" localSheetId="6">[3]UNEP!$A$8:$S$65536</definedName>
    <definedName name="UNEPDATA" localSheetId="7">[3]UNEP!$A$8:$S$65536</definedName>
    <definedName name="UNEPDATA">[4]UNEP!$A$8:$S$65536</definedName>
    <definedName name="UNESCODATA" localSheetId="8">[3]UNESCO!$A$8:$S$65536</definedName>
    <definedName name="UNESCODATA" localSheetId="1">[3]UNESCO!$A$8:$S$65536</definedName>
    <definedName name="UNESCODATA" localSheetId="15">[3]UNESCO!$A$8:$S$65536</definedName>
    <definedName name="UNESCODATA" localSheetId="4">[3]UNESCO!$A$8:$S$65536</definedName>
    <definedName name="UNESCODATA" localSheetId="6">[3]UNESCO!$A$8:$S$65536</definedName>
    <definedName name="UNESCODATA" localSheetId="7">[3]UNESCO!$A$8:$S$65536</definedName>
    <definedName name="UNESCODATA">[4]UNESCO!$A$8:$S$65536</definedName>
    <definedName name="UNFPADATA" localSheetId="8">[3]UNFPA!$A$8:$R$65536</definedName>
    <definedName name="UNFPADATA" localSheetId="1">[3]UNFPA!$A$8:$R$65536</definedName>
    <definedName name="UNFPADATA" localSheetId="15">[3]UNFPA!$A$8:$R$65536</definedName>
    <definedName name="UNFPADATA" localSheetId="4">[3]UNFPA!$A$8:$R$65536</definedName>
    <definedName name="UNFPADATA" localSheetId="6">[3]UNFPA!$A$8:$R$65536</definedName>
    <definedName name="UNFPADATA" localSheetId="7">[3]UNFPA!$A$8:$R$65536</definedName>
    <definedName name="UNFPADATA">[4]UNFPA!$A$8:$R$65536</definedName>
    <definedName name="UNHabitatsDATA" localSheetId="8">[3]UNHabitat!$A$8:$S$65536</definedName>
    <definedName name="UNHabitatsDATA" localSheetId="1">[3]UNHabitat!$A$8:$S$65536</definedName>
    <definedName name="UNHabitatsDATA" localSheetId="15">[3]UNHabitat!$A$8:$S$65536</definedName>
    <definedName name="UNHabitatsDATA" localSheetId="4">[3]UNHabitat!$A$8:$S$65536</definedName>
    <definedName name="UNHabitatsDATA" localSheetId="6">[3]UNHabitat!$A$8:$S$65536</definedName>
    <definedName name="UNHabitatsDATA" localSheetId="7">[3]UNHabitat!$A$8:$S$65536</definedName>
    <definedName name="UNHabitatsDATA">[4]UNHabitat!$A$8:$S$65536</definedName>
    <definedName name="UNHCRDATA" localSheetId="8">[3]UNHCR!$A$9:$R$65536</definedName>
    <definedName name="UNHCRDATA" localSheetId="1">[3]UNHCR!$A$9:$R$65536</definedName>
    <definedName name="UNHCRDATA" localSheetId="15">[3]UNHCR!$A$9:$R$65536</definedName>
    <definedName name="UNHCRDATA" localSheetId="4">[3]UNHCR!$A$9:$R$65536</definedName>
    <definedName name="UNHCRDATA" localSheetId="6">[3]UNHCR!$A$9:$R$65536</definedName>
    <definedName name="UNHCRDATA" localSheetId="7">[3]UNHCR!$A$9:$R$65536</definedName>
    <definedName name="UNHCRDATA">[4]UNHCR!$A$9:$R$65536</definedName>
    <definedName name="UNICEFDATA" localSheetId="8">[3]UNICEF!$A$8:$R$65536</definedName>
    <definedName name="UNICEFDATA" localSheetId="1">[3]UNICEF!$A$8:$R$65536</definedName>
    <definedName name="UNICEFDATA" localSheetId="15">[3]UNICEF!$A$8:$R$65536</definedName>
    <definedName name="UNICEFDATA" localSheetId="4">[3]UNICEF!$A$8:$R$65536</definedName>
    <definedName name="UNICEFDATA" localSheetId="6">[3]UNICEF!$A$8:$R$65536</definedName>
    <definedName name="UNICEFDATA" localSheetId="7">[3]UNICEF!$A$8:$R$65536</definedName>
    <definedName name="UNICEFDATA">[4]UNICEF!$A$8:$R$65536</definedName>
    <definedName name="UNIDODATA" localSheetId="8">[3]UNIDO!$A$8:$S$65536</definedName>
    <definedName name="UNIDODATA" localSheetId="1">[3]UNIDO!$A$8:$S$65536</definedName>
    <definedName name="UNIDODATA" localSheetId="15">[3]UNIDO!$A$8:$S$65536</definedName>
    <definedName name="UNIDODATA" localSheetId="4">[3]UNIDO!$A$8:$S$65536</definedName>
    <definedName name="UNIDODATA" localSheetId="6">[3]UNIDO!$A$8:$S$65536</definedName>
    <definedName name="UNIDODATA" localSheetId="7">[3]UNIDO!$A$8:$S$65536</definedName>
    <definedName name="UNIDODATA">[4]UNIDO!$A$8:$S$65536</definedName>
    <definedName name="UNIFEMDATA" localSheetId="8">[3]UNIFEM!$A$8:$S$65536</definedName>
    <definedName name="UNIFEMDATA" localSheetId="1">[3]UNIFEM!$A$8:$S$65536</definedName>
    <definedName name="UNIFEMDATA" localSheetId="15">[3]UNIFEM!$A$8:$S$65536</definedName>
    <definedName name="UNIFEMDATA" localSheetId="4">[3]UNIFEM!$A$8:$S$65536</definedName>
    <definedName name="UNIFEMDATA" localSheetId="6">[3]UNIFEM!$A$8:$S$65536</definedName>
    <definedName name="UNIFEMDATA" localSheetId="7">[3]UNIFEM!$A$8:$S$65536</definedName>
    <definedName name="UNIFEMDATA">[4]UNIFEM!$A$8:$S$65536</definedName>
    <definedName name="UNODCDATA" localSheetId="8">[3]UNODC!$A$8:$R$65536</definedName>
    <definedName name="UNODCDATA" localSheetId="1">[3]UNODC!$A$8:$R$65536</definedName>
    <definedName name="UNODCDATA" localSheetId="15">[3]UNODC!$A$8:$R$65536</definedName>
    <definedName name="UNODCDATA" localSheetId="4">[3]UNODC!$A$8:$R$65536</definedName>
    <definedName name="UNODCDATA" localSheetId="6">[3]UNODC!$A$8:$R$65536</definedName>
    <definedName name="UNODCDATA" localSheetId="7">[3]UNODC!$A$8:$R$65536</definedName>
    <definedName name="UNODCDATA">[4]UNODC!$A$8:$R$65536</definedName>
    <definedName name="UNRWADATA" localSheetId="8">[3]UNRWA!$A$8:$S$65536</definedName>
    <definedName name="UNRWADATA" localSheetId="1">[3]UNRWA!$A$8:$S$65536</definedName>
    <definedName name="UNRWADATA" localSheetId="15">[3]UNRWA!$A$8:$S$65536</definedName>
    <definedName name="UNRWADATA" localSheetId="4">[3]UNRWA!$A$8:$S$65536</definedName>
    <definedName name="UNRWADATA" localSheetId="6">[3]UNRWA!$A$8:$S$65536</definedName>
    <definedName name="UNRWADATA" localSheetId="7">[3]UNRWA!$A$8:$S$65536</definedName>
    <definedName name="UNRWADATA">[4]UNRWA!$A$8:$S$65536</definedName>
    <definedName name="UNVDATA" localSheetId="8">[3]UNV!$A$8:$S$65536</definedName>
    <definedName name="UNVDATA" localSheetId="1">[3]UNV!$A$8:$S$65536</definedName>
    <definedName name="UNVDATA" localSheetId="15">[3]UNV!$A$8:$S$65536</definedName>
    <definedName name="UNVDATA" localSheetId="4">[3]UNV!$A$8:$S$65536</definedName>
    <definedName name="UNVDATA" localSheetId="6">[3]UNV!$A$8:$S$65536</definedName>
    <definedName name="UNVDATA" localSheetId="7">[3]UNV!$A$8:$S$65536</definedName>
    <definedName name="UNVDATA">[4]UNV!$A$8:$S$65536</definedName>
    <definedName name="UNWTODATA" localSheetId="8">[3]UNWTO!$A$8:$S$65536</definedName>
    <definedName name="UNWTODATA" localSheetId="1">[3]UNWTO!$A$8:$S$65536</definedName>
    <definedName name="UNWTODATA" localSheetId="15">[3]UNWTO!$A$8:$S$65536</definedName>
    <definedName name="UNWTODATA" localSheetId="4">[3]UNWTO!$A$8:$S$65536</definedName>
    <definedName name="UNWTODATA" localSheetId="6">[3]UNWTO!$A$8:$S$65536</definedName>
    <definedName name="UNWTODATA" localSheetId="7">[3]UNWTO!$A$8:$S$65536</definedName>
    <definedName name="UNWTODATA">[4]UNWTO!$A$8:$S$65536</definedName>
    <definedName name="UPUDATA" localSheetId="8">[3]UPU!$A$8:$S$65536</definedName>
    <definedName name="UPUDATA" localSheetId="1">[3]UPU!$A$8:$S$65536</definedName>
    <definedName name="UPUDATA" localSheetId="15">[3]UPU!$A$8:$S$65536</definedName>
    <definedName name="UPUDATA" localSheetId="4">[3]UPU!$A$8:$S$65536</definedName>
    <definedName name="UPUDATA" localSheetId="6">[3]UPU!$A$8:$S$65536</definedName>
    <definedName name="UPUDATA" localSheetId="7">[3]UPU!$A$8:$S$65536</definedName>
    <definedName name="UPUDATA">[4]UPU!$A$8:$S$65536</definedName>
    <definedName name="WFPDATA" localSheetId="8">[3]WFP!$A$8:$S$65536</definedName>
    <definedName name="WFPDATA" localSheetId="1">[3]WFP!$A$8:$S$65536</definedName>
    <definedName name="WFPDATA" localSheetId="15">[3]WFP!$A$8:$S$65536</definedName>
    <definedName name="WFPDATA" localSheetId="4">[3]WFP!$A$8:$S$65536</definedName>
    <definedName name="WFPDATA" localSheetId="6">[3]WFP!$A$8:$S$65536</definedName>
    <definedName name="WFPDATA" localSheetId="7">[3]WFP!$A$8:$S$65536</definedName>
    <definedName name="WFPDATA">[4]WFP!$A$8:$S$65536</definedName>
    <definedName name="WHODATA" localSheetId="8">[3]WHO!$A$8:$S$65536</definedName>
    <definedName name="WHODATA" localSheetId="1">[3]WHO!$A$8:$S$65536</definedName>
    <definedName name="WHODATA" localSheetId="15">[3]WHO!$A$8:$S$65536</definedName>
    <definedName name="WHODATA" localSheetId="4">[3]WHO!$A$8:$S$65536</definedName>
    <definedName name="WHODATA" localSheetId="6">[3]WHO!$A$8:$S$65536</definedName>
    <definedName name="WHODATA" localSheetId="7">[3]WHO!$A$8:$S$65536</definedName>
    <definedName name="WHODATA">[4]WHO!$A$8:$S$65536</definedName>
    <definedName name="WIPODATA" localSheetId="8">[3]WIPO!$A$8:$S$65536</definedName>
    <definedName name="WIPODATA" localSheetId="1">[3]WIPO!$A$8:$S$65536</definedName>
    <definedName name="WIPODATA" localSheetId="15">[3]WIPO!$A$8:$S$65536</definedName>
    <definedName name="WIPODATA" localSheetId="4">[3]WIPO!$A$8:$S$65536</definedName>
    <definedName name="WIPODATA" localSheetId="6">[3]WIPO!$A$8:$S$65536</definedName>
    <definedName name="WIPODATA" localSheetId="7">[3]WIPO!$A$8:$S$65536</definedName>
    <definedName name="WIPODATA">[4]WIPO!$A$8:$S$65536</definedName>
    <definedName name="WMODATA" localSheetId="8">[3]WMO!$A$8:$S$65536</definedName>
    <definedName name="WMODATA" localSheetId="1">[3]WMO!$A$8:$S$65536</definedName>
    <definedName name="WMODATA" localSheetId="15">[3]WMO!$A$8:$S$65536</definedName>
    <definedName name="WMODATA" localSheetId="4">[3]WMO!$A$8:$S$65536</definedName>
    <definedName name="WMODATA" localSheetId="6">[3]WMO!$A$8:$S$65536</definedName>
    <definedName name="WMODATA" localSheetId="7">[3]WMO!$A$8:$S$65536</definedName>
    <definedName name="WMODATA">[4]WMO!$A$8:$S$65536</definedName>
    <definedName name="XXX" localSheetId="0">#REF!</definedName>
    <definedName name="XXX" localSheetId="8">#REF!</definedName>
    <definedName name="XXX" localSheetId="11">#REF!</definedName>
    <definedName name="XXX" localSheetId="1">#REF!</definedName>
    <definedName name="XXX" localSheetId="12">#REF!</definedName>
    <definedName name="XXX" localSheetId="13">#REF!</definedName>
    <definedName name="XXX" localSheetId="14">#REF!</definedName>
    <definedName name="XXX" localSheetId="15">#REF!</definedName>
    <definedName name="XXX" localSheetId="2">#REF!</definedName>
    <definedName name="XXX" localSheetId="3">#REF!</definedName>
    <definedName name="XXX" localSheetId="4">#REF!</definedName>
    <definedName name="XXX" localSheetId="5">#REF!</definedName>
    <definedName name="XXX" localSheetId="6">#REF!</definedName>
    <definedName name="XXX" localSheetId="7">#REF!</definedName>
    <definedName name="XXX" localSheetId="10">#REF!</definedName>
    <definedName name="XX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" i="26" l="1"/>
  <c r="B96" i="26"/>
  <c r="D13" i="25"/>
  <c r="C13" i="25"/>
  <c r="B13" i="25"/>
  <c r="D11" i="25"/>
  <c r="C11" i="25"/>
  <c r="B11" i="25"/>
  <c r="D10" i="25"/>
  <c r="C10" i="25"/>
  <c r="B10" i="25"/>
  <c r="D9" i="25"/>
  <c r="C9" i="25"/>
  <c r="B9" i="25"/>
  <c r="D8" i="25"/>
  <c r="C8" i="25"/>
  <c r="B8" i="25"/>
  <c r="N5" i="23"/>
  <c r="M5" i="23"/>
  <c r="L5" i="23"/>
  <c r="N4" i="23"/>
  <c r="M4" i="23"/>
  <c r="L4" i="23"/>
  <c r="F104" i="32"/>
  <c r="E104" i="32"/>
  <c r="D104" i="32"/>
  <c r="G103" i="32"/>
  <c r="E75" i="32"/>
  <c r="D75" i="32"/>
  <c r="F74" i="32"/>
  <c r="I18" i="32"/>
  <c r="H18" i="32"/>
  <c r="G18" i="32"/>
  <c r="F18" i="32"/>
  <c r="E18" i="32"/>
  <c r="D18" i="32"/>
  <c r="I17" i="32"/>
  <c r="H17" i="32"/>
  <c r="G17" i="32"/>
  <c r="F17" i="32"/>
  <c r="E17" i="32"/>
  <c r="D17" i="32"/>
  <c r="I16" i="32"/>
  <c r="H16" i="32"/>
  <c r="G16" i="32"/>
  <c r="F16" i="32"/>
  <c r="E16" i="32"/>
  <c r="D16" i="32"/>
  <c r="I15" i="32"/>
  <c r="H15" i="32"/>
  <c r="G15" i="32"/>
  <c r="F15" i="32"/>
  <c r="E15" i="32"/>
  <c r="D15" i="32"/>
  <c r="I14" i="32"/>
  <c r="H14" i="32"/>
  <c r="G14" i="32"/>
  <c r="F14" i="32"/>
  <c r="E14" i="32"/>
  <c r="D14" i="32"/>
  <c r="I13" i="32"/>
  <c r="H13" i="32"/>
  <c r="G13" i="32"/>
  <c r="F13" i="32"/>
  <c r="E13" i="32"/>
  <c r="D13" i="32"/>
  <c r="K9" i="32"/>
  <c r="I9" i="32"/>
  <c r="K8" i="32"/>
  <c r="I8" i="32"/>
  <c r="K7" i="32"/>
  <c r="K6" i="32"/>
  <c r="K5" i="32"/>
  <c r="K4" i="32"/>
  <c r="C11" i="43"/>
  <c r="B11" i="43"/>
  <c r="C10" i="43"/>
  <c r="C9" i="43"/>
  <c r="B9" i="43"/>
  <c r="C8" i="43"/>
  <c r="B8" i="43"/>
  <c r="C7" i="43"/>
  <c r="B7" i="43"/>
  <c r="F6" i="43"/>
  <c r="C6" i="43"/>
  <c r="B6" i="43"/>
  <c r="C5" i="43"/>
  <c r="B5" i="43"/>
  <c r="C4" i="43"/>
  <c r="B4" i="43"/>
  <c r="F20" i="16"/>
  <c r="F19" i="16"/>
  <c r="F17" i="16"/>
  <c r="F16" i="16"/>
  <c r="F14" i="16"/>
  <c r="F13" i="16"/>
  <c r="F11" i="16"/>
  <c r="F10" i="16"/>
  <c r="F8" i="16"/>
  <c r="F7" i="16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X5" i="12"/>
  <c r="H8" i="11"/>
  <c r="I7" i="11"/>
  <c r="I6" i="11"/>
  <c r="I5" i="11"/>
  <c r="I4" i="11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5" i="10"/>
  <c r="D16" i="9"/>
  <c r="E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HK</author>
  </authors>
  <commentList>
    <comment ref="R21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HK:</t>
        </r>
        <r>
          <rPr>
            <sz val="9"/>
            <color indexed="81"/>
            <rFont val="Tahoma"/>
            <family val="2"/>
          </rPr>
          <t xml:space="preserve">
Not clear why Honduras is on the list</t>
        </r>
      </text>
    </comment>
  </commentList>
</comments>
</file>

<file path=xl/sharedStrings.xml><?xml version="1.0" encoding="utf-8"?>
<sst xmlns="http://schemas.openxmlformats.org/spreadsheetml/2006/main" count="674" uniqueCount="371">
  <si>
    <t>Figure 1: Overview of the total revenue of the UN System by financing Instrument, 2017</t>
  </si>
  <si>
    <t>Financing Instrument</t>
  </si>
  <si>
    <t>Revenue</t>
  </si>
  <si>
    <t>%</t>
  </si>
  <si>
    <t>Assessed Contributions</t>
  </si>
  <si>
    <t>Revenue from other activities</t>
  </si>
  <si>
    <t>Voluntary Contributions - Non-specified</t>
  </si>
  <si>
    <t>Voluntary Contributions - Specified</t>
  </si>
  <si>
    <t>Voluntary Contributions pending earmarking</t>
  </si>
  <si>
    <t>Grand Total</t>
  </si>
  <si>
    <t xml:space="preserve">Earmarked </t>
  </si>
  <si>
    <t xml:space="preserve">Assessed </t>
  </si>
  <si>
    <t xml:space="preserve">Voluntary Core </t>
  </si>
  <si>
    <t>Fees and other revenue</t>
  </si>
  <si>
    <t>Figure 2: Distribution of  total UN system revenue, by financing Instrument, 2010 - 2017</t>
  </si>
  <si>
    <t>Figure 3: UN operational activities share of total revenue of the UN System by financing instrument, 2017 (Total 53.2 USD billion)</t>
  </si>
  <si>
    <t>Assessed</t>
  </si>
  <si>
    <t>Voluntary 
core</t>
  </si>
  <si>
    <t>Earmarked</t>
  </si>
  <si>
    <t>Other revenue 
/ fees</t>
  </si>
  <si>
    <t>Total
revenue
2017</t>
  </si>
  <si>
    <t>UN revenue 2017</t>
  </si>
  <si>
    <t>UN Non-OAD 2017</t>
  </si>
  <si>
    <t>OAD revenue 2017</t>
  </si>
  <si>
    <t>Earmarked OAD</t>
  </si>
  <si>
    <t>Voluntary Core OAD</t>
  </si>
  <si>
    <t>Assessed  OAD</t>
  </si>
  <si>
    <t>Earmarked non-OAD</t>
  </si>
  <si>
    <t>Fees non-OAD</t>
  </si>
  <si>
    <t>Assessed non-OAD</t>
  </si>
  <si>
    <t>Figure 4: Total core and earmarked contributions for UN operational activities, 2000 – 2017</t>
  </si>
  <si>
    <t>Core</t>
  </si>
  <si>
    <t>TOTAL</t>
  </si>
  <si>
    <t>Figure 5: Funding of the UN system-wide activities</t>
  </si>
  <si>
    <t>2016 - expenses</t>
  </si>
  <si>
    <t>2017 - expenses</t>
  </si>
  <si>
    <t>$</t>
  </si>
  <si>
    <t>Peacekeeping</t>
  </si>
  <si>
    <t>Global norms, standards, policy  and advocacy</t>
  </si>
  <si>
    <t>Development focus</t>
  </si>
  <si>
    <t>Humanitarian assistance focus</t>
  </si>
  <si>
    <t>[total excludes IAEA, IOM, UNOPS, WTO and CTBTO)</t>
  </si>
  <si>
    <t>% share of OAD that is development:</t>
  </si>
  <si>
    <t>% share of total financing used for OAD:</t>
  </si>
  <si>
    <t>Development assistance</t>
  </si>
  <si>
    <t xml:space="preserve">Humanitarian assistance </t>
  </si>
  <si>
    <t>OAD</t>
  </si>
  <si>
    <t>Figure 6: Total contributions for development and humanitarian-related UN Operational activities, 2000 - 2017</t>
  </si>
  <si>
    <t>Development</t>
  </si>
  <si>
    <t>Humanitarian</t>
  </si>
  <si>
    <t xml:space="preserve">   Contributions to:</t>
  </si>
  <si>
    <t xml:space="preserve">Core </t>
  </si>
  <si>
    <t>Non-core</t>
  </si>
  <si>
    <t>Figure 7: Real growth of ODA and of funding for UN operational activities for development, 2000-2017</t>
  </si>
  <si>
    <t>Real terms growth of different channels of funding: 2002-2017</t>
  </si>
  <si>
    <t>Volume in Real terms</t>
  </si>
  <si>
    <t>Operational activities for development (OAD)</t>
  </si>
  <si>
    <t>Total ODA</t>
  </si>
  <si>
    <t>OAD as % of ODA</t>
  </si>
  <si>
    <t>Percentage growth in real terms</t>
  </si>
  <si>
    <t>Operational activities for development</t>
  </si>
  <si>
    <t>Total official development assistance (ODA)</t>
  </si>
  <si>
    <t>Figure 8. Global humanitarian assistance flows, 2007-2018</t>
  </si>
  <si>
    <t>USD</t>
  </si>
  <si>
    <t>Funding</t>
  </si>
  <si>
    <t>Unmet Requirements</t>
  </si>
  <si>
    <t>Percent of Unmet Requirements</t>
  </si>
  <si>
    <t>Billion USD</t>
  </si>
  <si>
    <t>Plans/Appeals Funding</t>
  </si>
  <si>
    <t xml:space="preserve"> </t>
  </si>
  <si>
    <t>Figure 9. Channels of total multilateral assistance from OECD-DAC countries, 2017</t>
  </si>
  <si>
    <t xml:space="preserve">Dataset </t>
  </si>
  <si>
    <t>OECD-DAC members' total use of the multilateral system</t>
  </si>
  <si>
    <t>Year</t>
  </si>
  <si>
    <t>Flow type</t>
  </si>
  <si>
    <t>Gross Disbursements</t>
  </si>
  <si>
    <t>Amount type</t>
  </si>
  <si>
    <t>Constant Prices</t>
  </si>
  <si>
    <t>Unit</t>
  </si>
  <si>
    <t>US Dollar, Millions, 2016</t>
  </si>
  <si>
    <t>Channel</t>
  </si>
  <si>
    <t>Multilateral Institutions</t>
  </si>
  <si>
    <t xml:space="preserve">  Multilateral Institutions, Other</t>
  </si>
  <si>
    <t>Dataset: Members' total use of the multilateral system</t>
  </si>
  <si>
    <t xml:space="preserve">  United Nations Agencies, Funds and Commissions</t>
  </si>
  <si>
    <t>Donor</t>
  </si>
  <si>
    <t>DAC Countries, Total</t>
  </si>
  <si>
    <t xml:space="preserve">  European Union Institutions</t>
  </si>
  <si>
    <t xml:space="preserve">  International Monetary Fund</t>
  </si>
  <si>
    <t xml:space="preserve">  World Bank Group</t>
  </si>
  <si>
    <t xml:space="preserve">  World Trade Organisation</t>
  </si>
  <si>
    <t xml:space="preserve">  Regional Development Banks</t>
  </si>
  <si>
    <t xml:space="preserve">  Other Multilateral Institutions</t>
  </si>
  <si>
    <t xml:space="preserve">Total </t>
  </si>
  <si>
    <t>European Union Institutions</t>
  </si>
  <si>
    <t>World Bank Group and IMF</t>
  </si>
  <si>
    <t>UN Development System</t>
  </si>
  <si>
    <t>Regional Development Banks</t>
  </si>
  <si>
    <t>Other multiaterals</t>
  </si>
  <si>
    <t>Total</t>
  </si>
  <si>
    <t>Other Multilateral Institutions</t>
  </si>
  <si>
    <t>Other multiateral institutions</t>
  </si>
  <si>
    <t>Figure 8. Channels of total multilateral assistance from OECD-DAC countries, core and earmarked, 2017</t>
  </si>
  <si>
    <t>Core 2017</t>
  </si>
  <si>
    <t>Earmarked 2017</t>
  </si>
  <si>
    <t>Core 2013</t>
  </si>
  <si>
    <t>Earmarked 2013</t>
  </si>
  <si>
    <t>Other Multiateral Institutions</t>
  </si>
  <si>
    <t>EU Institutions</t>
  </si>
  <si>
    <t xml:space="preserve">Figure 10: Channels of total multilateral assistance from OECD-DAC countries, 
core and earmarked, 2013 and 2017 </t>
  </si>
  <si>
    <t>Figure 11.  Funding sources for UN operational activities, 2017</t>
  </si>
  <si>
    <t>Source of contributions</t>
  </si>
  <si>
    <t>Inter-agency pooled funds</t>
  </si>
  <si>
    <t xml:space="preserve">OECD-DAC Member States </t>
  </si>
  <si>
    <t>Non OECD-DAC</t>
  </si>
  <si>
    <t>Governments</t>
  </si>
  <si>
    <t>NGO's, private donors and others</t>
  </si>
  <si>
    <t>European Commission</t>
  </si>
  <si>
    <t>Global vertical funds</t>
  </si>
  <si>
    <t>Figure 12 to 17:  Non-state revenue of six selected UN entities, 2017</t>
  </si>
  <si>
    <t>UN Entity</t>
  </si>
  <si>
    <t>Miltiplier</t>
  </si>
  <si>
    <t>NGO</t>
  </si>
  <si>
    <t>Foundation</t>
  </si>
  <si>
    <t>Private sector</t>
  </si>
  <si>
    <t>Academic training and research</t>
  </si>
  <si>
    <t>Other non-state funding</t>
  </si>
  <si>
    <t>Total non-state funding</t>
  </si>
  <si>
    <t>Total Contributions</t>
  </si>
  <si>
    <t>Percentage of non-state funding from total funding</t>
  </si>
  <si>
    <t>% of Private Funding from Total, 2015</t>
  </si>
  <si>
    <t>Multiplier</t>
  </si>
  <si>
    <t>Note</t>
  </si>
  <si>
    <t>UNDP</t>
  </si>
  <si>
    <t>For UNDP 'Academic, training and research' shows a negative contribution of $2.4 million USD because CO transferred the balance of contributions to another project/donor. We are deducting this amount from 'Other' category.</t>
  </si>
  <si>
    <t>WFP</t>
  </si>
  <si>
    <t>WHO</t>
  </si>
  <si>
    <t>UNFPA</t>
  </si>
  <si>
    <t>UNHCR</t>
  </si>
  <si>
    <t xml:space="preserve">UNHCR disaggregates private sector funding between 'Individual Giving' (IG) and 'Leadership Giving' (LG) .  In 2017, Private individuals (IG) contributed $276 million USD, and partnerships with companies, foundations and wealthy philanthropists (LG) provided the remaining 124.2 million. </t>
  </si>
  <si>
    <t>UNICEF</t>
  </si>
  <si>
    <t xml:space="preserve">UNICEF  breaksdown the $1,471 million USD into $204 million from 'Field offices', $2 million from 'Individuals' and $1,265 million from 'National Committees' </t>
  </si>
  <si>
    <t>Private Sector</t>
  </si>
  <si>
    <t xml:space="preserve">Other </t>
  </si>
  <si>
    <t xml:space="preserve">Figure 12: UNDP non-state revenue, 2017 </t>
  </si>
  <si>
    <t xml:space="preserve">    US$ 73.4 million (1% of total revenue)</t>
  </si>
  <si>
    <t>Figure 13: UNFPA non-state revenue, 2017</t>
  </si>
  <si>
    <t xml:space="preserve">    US$ 19.1 million (2% of total revenue)</t>
  </si>
  <si>
    <t>Individual Giving</t>
  </si>
  <si>
    <t>Leadership Giving</t>
  </si>
  <si>
    <t xml:space="preserve">Private Individuals </t>
  </si>
  <si>
    <t xml:space="preserve">Companies, Foundations and Philanthropists </t>
  </si>
  <si>
    <t>Percentage</t>
  </si>
  <si>
    <t>Figure 14: UNHCR non-state revenue, 2017</t>
  </si>
  <si>
    <t xml:space="preserve">    US$ 400.2 million (9% of total revenue)</t>
  </si>
  <si>
    <t xml:space="preserve"> Field offices</t>
  </si>
  <si>
    <t>Individuals</t>
  </si>
  <si>
    <t>National Committees</t>
  </si>
  <si>
    <t>Figure 15: UNICEF non-state revenue, 2017</t>
  </si>
  <si>
    <t>US$ 1,471  million (22% of total revenue)</t>
  </si>
  <si>
    <t>Figure 16: WFP non-state revenue, 2017</t>
  </si>
  <si>
    <t xml:space="preserve">    US$ 79.8 million (1% of total revenue)</t>
  </si>
  <si>
    <t>Figure17: WHO non-state revenue, 2017</t>
  </si>
  <si>
    <t xml:space="preserve">    US$ 543.3 million (20% of total revenue)</t>
  </si>
  <si>
    <t>Figure 18. Top 12 OECD-DAC members countries financing ODA and their funding sources as proportion of total, 2017</t>
  </si>
  <si>
    <t>United States</t>
  </si>
  <si>
    <t>Germany</t>
  </si>
  <si>
    <t>Japan</t>
  </si>
  <si>
    <t>United Kingdom</t>
  </si>
  <si>
    <t>France</t>
  </si>
  <si>
    <t>Korea</t>
  </si>
  <si>
    <t>Sweden</t>
  </si>
  <si>
    <t>Netherlands</t>
  </si>
  <si>
    <t>Italy</t>
  </si>
  <si>
    <t>Norway</t>
  </si>
  <si>
    <t>Canada</t>
  </si>
  <si>
    <t>Development Cooperation Agencies</t>
  </si>
  <si>
    <t>Development Finance Institutions</t>
  </si>
  <si>
    <t>Export Credit Agencies</t>
  </si>
  <si>
    <t>Local governments</t>
  </si>
  <si>
    <t>Ministry of Agriculture</t>
  </si>
  <si>
    <t>Ministry of Audit/Treasury</t>
  </si>
  <si>
    <t>Ministry of culture/media</t>
  </si>
  <si>
    <t>Ministry of Defence/Police</t>
  </si>
  <si>
    <t>Ministry of Education and other research agencies</t>
  </si>
  <si>
    <t>Ministry of Environment/Energy/Climate</t>
  </si>
  <si>
    <t>Ministry of Finance</t>
  </si>
  <si>
    <t>Ministry of Foreign Affairs</t>
  </si>
  <si>
    <t>Ministry of Health</t>
  </si>
  <si>
    <t>Ministry of Interior/Justice/Security/Governance</t>
  </si>
  <si>
    <t>Ministry of Labour</t>
  </si>
  <si>
    <t>Ministry of Transport/Trade/Business or donor country promotion</t>
  </si>
  <si>
    <t>Other ministries and Miscellaneous</t>
  </si>
  <si>
    <t>Local Governments</t>
  </si>
  <si>
    <t>Ministry of Culture/Media</t>
  </si>
  <si>
    <t>Other ministries and miscellaneous</t>
  </si>
  <si>
    <t>Rep. of Korea</t>
  </si>
  <si>
    <t>Figure 32: Deposits to UN inter-agency pooled funds from the 12 largest contributors, and share of their total earmarked contributions to the UN, 2017</t>
  </si>
  <si>
    <t>Contributor</t>
  </si>
  <si>
    <t>Voluntary core</t>
  </si>
  <si>
    <t>Inter-agency Pooled Funds</t>
  </si>
  <si>
    <t>whereof OCHA as AA</t>
  </si>
  <si>
    <t>Other Non Core</t>
  </si>
  <si>
    <t>Total Earmarked</t>
  </si>
  <si>
    <t>Inter-agency pooled funds share of total earmarked contributions</t>
  </si>
  <si>
    <t>Voluntary non core + non OCHA admin Pooled funds</t>
  </si>
  <si>
    <t>Ireland</t>
  </si>
  <si>
    <t>Belgium</t>
  </si>
  <si>
    <t>Denmark</t>
  </si>
  <si>
    <t>Qatar</t>
  </si>
  <si>
    <t>Australia</t>
  </si>
  <si>
    <t>Switzerland</t>
  </si>
  <si>
    <t>Republic of Korea</t>
  </si>
  <si>
    <t>Finland</t>
  </si>
  <si>
    <t>Luxembourg</t>
  </si>
  <si>
    <t>Spain</t>
  </si>
  <si>
    <t>European Commission excluded</t>
  </si>
  <si>
    <t>% line</t>
  </si>
  <si>
    <t>Malta</t>
  </si>
  <si>
    <t>Liechtenstein</t>
  </si>
  <si>
    <t>New Zealand</t>
  </si>
  <si>
    <t>Iceland</t>
  </si>
  <si>
    <t>Slovak Republic</t>
  </si>
  <si>
    <t>Figure 33: Countries contributing more than 10% of their total earmarked funding to the UN through UN inter-agency pooled funds, 2017</t>
  </si>
  <si>
    <t xml:space="preserve">Figure 34. Expenditure on UN operational activities by region, 2017 </t>
  </si>
  <si>
    <t>Total Countries or Areas Expenditure</t>
  </si>
  <si>
    <t>Row Labels</t>
  </si>
  <si>
    <t>Sum of Total OAD</t>
  </si>
  <si>
    <t>Africa</t>
  </si>
  <si>
    <t>Americas</t>
  </si>
  <si>
    <t>Asia and the Pacific</t>
  </si>
  <si>
    <t>Europe</t>
  </si>
  <si>
    <t>Western Asia</t>
  </si>
  <si>
    <t>Total Countries or Areas + Regional Expenditure</t>
  </si>
  <si>
    <t>Global and Interregional</t>
  </si>
  <si>
    <t>Table B-4: Expenditures on operational activities for development by programme region</t>
  </si>
  <si>
    <t>(Thousands of current United States dollars)</t>
  </si>
  <si>
    <t>Source: Statistical annexes to QCPR report</t>
  </si>
  <si>
    <t>Africa - Total countries or areas</t>
  </si>
  <si>
    <t>Regional</t>
  </si>
  <si>
    <t>Total Africa</t>
  </si>
  <si>
    <t xml:space="preserve"> Asia and the Pacific - Total countries or areas</t>
  </si>
  <si>
    <t>Total Asia and the Pacific</t>
  </si>
  <si>
    <t>Americas - Total countries or areas</t>
  </si>
  <si>
    <t>Total Americas</t>
  </si>
  <si>
    <t>Western Asia - Total countries or areas</t>
  </si>
  <si>
    <t>Total Western Asia</t>
  </si>
  <si>
    <t>Europe - Total countries or areas</t>
  </si>
  <si>
    <t>Total Europe</t>
  </si>
  <si>
    <t>Global and Interregional, programme support, mgmt. &amp; admin</t>
  </si>
  <si>
    <t>Other or unknown</t>
  </si>
  <si>
    <t>Source: UNDESA/OESC/DCPB.</t>
  </si>
  <si>
    <t>Recipient</t>
  </si>
  <si>
    <t>Global/ interregional, programme support, mgmt. &amp; admin</t>
  </si>
  <si>
    <t xml:space="preserve"> Asia and the Pacific</t>
  </si>
  <si>
    <t xml:space="preserve"> Americas</t>
  </si>
  <si>
    <t xml:space="preserve"> Europe</t>
  </si>
  <si>
    <t xml:space="preserve">Figure 35: Expenditure on UN operational activities by countries' income status, 2017 </t>
  </si>
  <si>
    <t>Total OAD</t>
  </si>
  <si>
    <t>High-income (66 countries)</t>
  </si>
  <si>
    <t>Upper-middle-income (56 countries)</t>
  </si>
  <si>
    <t>Lower-middle-income (47 Countries)</t>
  </si>
  <si>
    <t>Low-income (35 countries)</t>
  </si>
  <si>
    <t>Crisis-affected countries (50 countries)</t>
  </si>
  <si>
    <t>Figure 36. Expenditure by country on UN operational and peace and security related activities, 2017</t>
  </si>
  <si>
    <t>CodeRecipient</t>
  </si>
  <si>
    <t>Peace_DPKO</t>
  </si>
  <si>
    <t>Peace_DPA</t>
  </si>
  <si>
    <t>Crisis-affected Country</t>
  </si>
  <si>
    <t>SSD</t>
  </si>
  <si>
    <t>South Sudan</t>
  </si>
  <si>
    <t>COD</t>
  </si>
  <si>
    <t>Democratic Republic of the Congo</t>
  </si>
  <si>
    <t>LBN</t>
  </si>
  <si>
    <t>Lebanon</t>
  </si>
  <si>
    <t>SOM</t>
  </si>
  <si>
    <t>Somalia</t>
  </si>
  <si>
    <t>CAF</t>
  </si>
  <si>
    <t>SDN</t>
  </si>
  <si>
    <t>Sudan</t>
  </si>
  <si>
    <t>MLI</t>
  </si>
  <si>
    <t>Mali</t>
  </si>
  <si>
    <t>YEM</t>
  </si>
  <si>
    <t>Yemen</t>
  </si>
  <si>
    <t>AFG</t>
  </si>
  <si>
    <t>Afghanistan</t>
  </si>
  <si>
    <t>SYR</t>
  </si>
  <si>
    <t>Central African Republic</t>
  </si>
  <si>
    <t>IRQ</t>
  </si>
  <si>
    <t>Syrian Arab Republic</t>
  </si>
  <si>
    <t>Iraq</t>
  </si>
  <si>
    <t>PSE</t>
  </si>
  <si>
    <t>State of Palestine</t>
  </si>
  <si>
    <t>JOR</t>
  </si>
  <si>
    <t>Jordan</t>
  </si>
  <si>
    <t>ETH</t>
  </si>
  <si>
    <t>Ethiopia</t>
  </si>
  <si>
    <t>NGA</t>
  </si>
  <si>
    <t>Nigeria</t>
  </si>
  <si>
    <t>TUR</t>
  </si>
  <si>
    <t>Turkey</t>
  </si>
  <si>
    <t>UGA</t>
  </si>
  <si>
    <t>Uganda</t>
  </si>
  <si>
    <t>TCD</t>
  </si>
  <si>
    <t>KEN</t>
  </si>
  <si>
    <t>Kenya</t>
  </si>
  <si>
    <t>Chad</t>
  </si>
  <si>
    <t>HTI</t>
  </si>
  <si>
    <t>Haiti</t>
  </si>
  <si>
    <t>NER</t>
  </si>
  <si>
    <t>Niger</t>
  </si>
  <si>
    <t>LBR</t>
  </si>
  <si>
    <t>Liberia</t>
  </si>
  <si>
    <t>MMR</t>
  </si>
  <si>
    <t>Myanmar</t>
  </si>
  <si>
    <t>COL</t>
  </si>
  <si>
    <t>Colombia</t>
  </si>
  <si>
    <t>CMR</t>
  </si>
  <si>
    <t>Cameroon</t>
  </si>
  <si>
    <t>EGY</t>
  </si>
  <si>
    <t>Egypt</t>
  </si>
  <si>
    <t>UKR</t>
  </si>
  <si>
    <t>Ukraine</t>
  </si>
  <si>
    <t>SLE</t>
  </si>
  <si>
    <t>Sierra Leone</t>
  </si>
  <si>
    <t>SEN</t>
  </si>
  <si>
    <t>Senegal</t>
  </si>
  <si>
    <t>BDI</t>
  </si>
  <si>
    <t>Burundi</t>
  </si>
  <si>
    <t>LBY</t>
  </si>
  <si>
    <t>Libya</t>
  </si>
  <si>
    <t>MDG</t>
  </si>
  <si>
    <t>Madagascar</t>
  </si>
  <si>
    <t>CIV</t>
  </si>
  <si>
    <t>Côte d’Ivoire</t>
  </si>
  <si>
    <t>GTM</t>
  </si>
  <si>
    <t>Guatemala</t>
  </si>
  <si>
    <t>BFA</t>
  </si>
  <si>
    <t>PHL</t>
  </si>
  <si>
    <t>Philippines</t>
  </si>
  <si>
    <t>PRK</t>
  </si>
  <si>
    <t>Burkina Faso</t>
  </si>
  <si>
    <t>GNB</t>
  </si>
  <si>
    <t>GIN</t>
  </si>
  <si>
    <t>Guinea</t>
  </si>
  <si>
    <t>MRT</t>
  </si>
  <si>
    <t>Democratic People's Republic of Korea</t>
  </si>
  <si>
    <t>HND</t>
  </si>
  <si>
    <t>Guinea-Bissau</t>
  </si>
  <si>
    <t>ESH</t>
  </si>
  <si>
    <t>Mauritania</t>
  </si>
  <si>
    <t>TJK</t>
  </si>
  <si>
    <t>LKA</t>
  </si>
  <si>
    <t>Sri Lanka</t>
  </si>
  <si>
    <t>PNG</t>
  </si>
  <si>
    <t>KGZ</t>
  </si>
  <si>
    <t>Kyrgyzstan</t>
  </si>
  <si>
    <t>DJI</t>
  </si>
  <si>
    <t>Western Sahara</t>
  </si>
  <si>
    <t>UNK</t>
  </si>
  <si>
    <t>Tajikistan</t>
  </si>
  <si>
    <t>SLV</t>
  </si>
  <si>
    <t>Papua New Guinea</t>
  </si>
  <si>
    <t>GMB</t>
  </si>
  <si>
    <t>Djibouti</t>
  </si>
  <si>
    <t>Kosovo</t>
  </si>
  <si>
    <t>ERI</t>
  </si>
  <si>
    <t>Eritrea</t>
  </si>
  <si>
    <t>Gambia</t>
  </si>
  <si>
    <t>SLB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</si>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</sst>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000"/>
    <numFmt numFmtId="167" formatCode="0.0%"/>
    <numFmt numFmtId="168" formatCode="0.0"/>
    <numFmt numFmtId="169" formatCode="_-* #,##0.00\ _k_r_-;\-* #,##0.00\ _k_r_-;_-* &quot;-&quot;??\ _k_r_-;_-@_-"/>
    <numFmt numFmtId="170" formatCode="#\ ##0"/>
  </numFmts>
  <fonts count="27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"/>
      <color rgb="FF4472C4"/>
      <name val="Calibri Light"/>
      <family val="2"/>
      <scheme val="major"/>
    </font>
    <font>
      <sz val="11"/>
      <color rgb="FF4472C4"/>
      <name val="Calibri Light"/>
      <family val="2"/>
      <scheme val="major"/>
    </font>
    <font>
      <b/>
      <sz val="11"/>
      <color rgb="FF000000"/>
      <name val="Calibri"/>
      <family val="2"/>
    </font>
    <font>
      <sz val="12"/>
      <color rgb="FF4472C4"/>
      <name val="Calibri Light"/>
      <family val="2"/>
      <scheme val="major"/>
    </font>
    <font>
      <b/>
      <sz val="10"/>
      <color rgb="FF000000"/>
      <name val="Calibri"/>
      <family val="2"/>
      <scheme val="minor"/>
    </font>
    <font>
      <sz val="12"/>
      <color rgb="FF2F5496"/>
      <name val="Calibri Light"/>
      <family val="2"/>
    </font>
    <font>
      <sz val="12"/>
      <color rgb="FF4472C4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4472C4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i/>
      <sz val="8"/>
      <color rgb="FF000000"/>
      <name val="Cambria"/>
      <family val="1"/>
    </font>
    <font>
      <sz val="9"/>
      <color rgb="FF000000"/>
      <name val="Cambria"/>
      <family val="1"/>
    </font>
    <font>
      <b/>
      <sz val="12"/>
      <color rgb="FF4472C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17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43" fontId="4" fillId="0" borderId="0"/>
    <xf numFmtId="169" fontId="4" fillId="0" borderId="0"/>
    <xf numFmtId="9" fontId="4" fillId="0" borderId="0"/>
    <xf numFmtId="0" fontId="17" fillId="0" borderId="0"/>
    <xf numFmtId="43" fontId="17" fillId="0" borderId="0"/>
    <xf numFmtId="0" fontId="1" fillId="0" borderId="0"/>
    <xf numFmtId="43" fontId="1" fillId="0" borderId="0"/>
    <xf numFmtId="0" fontId="1" fillId="0" borderId="0"/>
    <xf numFmtId="43" fontId="4" fillId="0" borderId="0"/>
    <xf numFmtId="0" fontId="20" fillId="0" borderId="0"/>
    <xf numFmtId="0" fontId="17" fillId="0" borderId="0"/>
    <xf numFmtId="0" fontId="17" fillId="0" borderId="0"/>
  </cellStyleXfs>
  <cellXfs count="101">
    <xf numFmtId="0" fontId="0" fillId="0" borderId="0" xfId="0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right" wrapText="1"/>
    </xf>
    <xf numFmtId="9" fontId="0" fillId="2" borderId="0" xfId="0" applyNumberFormat="1" applyFill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9" fontId="6" fillId="2" borderId="0" xfId="0" applyNumberFormat="1" applyFont="1" applyFill="1" applyAlignment="1">
      <alignment vertical="center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vertical="center"/>
    </xf>
    <xf numFmtId="9" fontId="6" fillId="2" borderId="3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6" fontId="0" fillId="2" borderId="0" xfId="0" applyNumberForma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/>
    <xf numFmtId="167" fontId="1" fillId="2" borderId="0" xfId="0" applyNumberFormat="1" applyFont="1" applyFill="1"/>
    <xf numFmtId="9" fontId="1" fillId="2" borderId="0" xfId="0" applyNumberFormat="1" applyFont="1" applyFill="1"/>
    <xf numFmtId="0" fontId="0" fillId="2" borderId="0" xfId="0" applyFill="1" applyAlignment="1">
      <alignment horizontal="right"/>
    </xf>
    <xf numFmtId="0" fontId="12" fillId="2" borderId="0" xfId="0" applyFont="1" applyFill="1"/>
    <xf numFmtId="0" fontId="4" fillId="2" borderId="0" xfId="0" applyFont="1" applyFill="1"/>
    <xf numFmtId="0" fontId="8" fillId="2" borderId="0" xfId="0" applyFont="1" applyFill="1"/>
    <xf numFmtId="168" fontId="4" fillId="2" borderId="0" xfId="0" applyNumberFormat="1" applyFont="1" applyFill="1"/>
    <xf numFmtId="0" fontId="13" fillId="2" borderId="0" xfId="0" applyFont="1" applyFill="1"/>
    <xf numFmtId="10" fontId="0" fillId="2" borderId="0" xfId="0" applyNumberFormat="1" applyFill="1" applyAlignment="1">
      <alignment wrapText="1"/>
    </xf>
    <xf numFmtId="168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wrapText="1"/>
    </xf>
    <xf numFmtId="9" fontId="0" fillId="2" borderId="0" xfId="0" applyNumberFormat="1" applyFill="1"/>
    <xf numFmtId="0" fontId="14" fillId="2" borderId="0" xfId="0" applyFont="1" applyFill="1"/>
    <xf numFmtId="0" fontId="1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horizontal="left"/>
    </xf>
    <xf numFmtId="164" fontId="0" fillId="2" borderId="0" xfId="0" applyNumberFormat="1" applyFill="1"/>
    <xf numFmtId="0" fontId="17" fillId="2" borderId="0" xfId="0" applyFont="1" applyFill="1"/>
    <xf numFmtId="164" fontId="18" fillId="2" borderId="0" xfId="0" applyNumberFormat="1" applyFont="1" applyFill="1" applyAlignment="1">
      <alignment horizontal="right"/>
    </xf>
    <xf numFmtId="43" fontId="0" fillId="2" borderId="0" xfId="0" applyNumberFormat="1" applyFill="1"/>
    <xf numFmtId="0" fontId="1" fillId="2" borderId="0" xfId="0" applyFont="1" applyFill="1"/>
    <xf numFmtId="43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4" xfId="0" applyNumberFormat="1" applyFont="1" applyFill="1" applyBorder="1" applyAlignment="1">
      <alignment horizontal="center" vertical="top" wrapText="1"/>
    </xf>
    <xf numFmtId="164" fontId="0" fillId="2" borderId="0" xfId="0" applyNumberFormat="1" applyFill="1"/>
    <xf numFmtId="0" fontId="4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64" fontId="4" fillId="2" borderId="0" xfId="0" applyNumberFormat="1" applyFont="1" applyFill="1"/>
    <xf numFmtId="0" fontId="6" fillId="2" borderId="0" xfId="0" applyFont="1" applyFill="1"/>
    <xf numFmtId="43" fontId="4" fillId="2" borderId="0" xfId="0" applyNumberFormat="1" applyFont="1" applyFill="1"/>
    <xf numFmtId="0" fontId="9" fillId="2" borderId="0" xfId="0" applyFont="1" applyFill="1"/>
    <xf numFmtId="0" fontId="5" fillId="2" borderId="0" xfId="0" applyFont="1" applyFill="1"/>
    <xf numFmtId="9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/>
    </xf>
    <xf numFmtId="1" fontId="0" fillId="2" borderId="0" xfId="0" applyNumberFormat="1" applyFill="1" applyAlignment="1">
      <alignment vertical="center"/>
    </xf>
    <xf numFmtId="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right" vertical="center"/>
    </xf>
    <xf numFmtId="1" fontId="0" fillId="2" borderId="3" xfId="0" applyNumberForma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right"/>
    </xf>
    <xf numFmtId="0" fontId="19" fillId="2" borderId="0" xfId="0" applyFont="1" applyFill="1"/>
    <xf numFmtId="0" fontId="0" fillId="2" borderId="0" xfId="0" applyFill="1" applyAlignment="1">
      <alignment vertical="center"/>
    </xf>
    <xf numFmtId="43" fontId="0" fillId="2" borderId="0" xfId="0" applyNumberFormat="1" applyFill="1"/>
    <xf numFmtId="0" fontId="22" fillId="3" borderId="3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center" vertical="center"/>
    </xf>
    <xf numFmtId="0" fontId="21" fillId="0" borderId="0" xfId="0" applyFont="1"/>
    <xf numFmtId="170" fontId="23" fillId="0" borderId="0" xfId="0" applyNumberFormat="1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0" fillId="2" borderId="0" xfId="0" applyFill="1" applyAlignment="1">
      <alignment horizontal="center" wrapText="1"/>
    </xf>
    <xf numFmtId="0" fontId="0" fillId="0" borderId="0" xfId="0"/>
    <xf numFmtId="164" fontId="0" fillId="0" borderId="0" xfId="0" applyNumberFormat="1"/>
    <xf numFmtId="0" fontId="24" fillId="0" borderId="0" xfId="0" applyFont="1"/>
    <xf numFmtId="167" fontId="0" fillId="0" borderId="0" xfId="0" applyNumberForma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9" fontId="0" fillId="0" borderId="0" xfId="0" applyNumberFormat="1"/>
    <xf numFmtId="0" fontId="22" fillId="3" borderId="5" xfId="0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22" fillId="3" borderId="5" xfId="0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17">
    <cellStyle name="Comma 2" xfId="13" xr:uid="{00000000-0005-0000-0000-000001000000}"/>
    <cellStyle name="Comma 2 2" xfId="11" xr:uid="{00000000-0005-0000-0000-000002000000}"/>
    <cellStyle name="Comma 3" xfId="9" xr:uid="{00000000-0005-0000-0000-000003000000}"/>
    <cellStyle name="Comma 4" xfId="6" xr:uid="{00000000-0005-0000-0000-000004000000}"/>
    <cellStyle name="Normal" xfId="0" builtinId="0"/>
    <cellStyle name="Normal 10" xfId="2" xr:uid="{00000000-0005-0000-0000-000007000000}"/>
    <cellStyle name="Normal 2" xfId="3" xr:uid="{00000000-0005-0000-0000-000008000000}"/>
    <cellStyle name="Normal 3" xfId="10" xr:uid="{00000000-0005-0000-0000-000009000000}"/>
    <cellStyle name="Normal 3 2" xfId="15" xr:uid="{00000000-0005-0000-0000-00000A000000}"/>
    <cellStyle name="Normal 4" xfId="8" xr:uid="{00000000-0005-0000-0000-00000B000000}"/>
    <cellStyle name="Normal 4 2" xfId="12" xr:uid="{00000000-0005-0000-0000-00000C000000}"/>
    <cellStyle name="Normal 5" xfId="16" xr:uid="{00000000-0005-0000-0000-00000D000000}"/>
    <cellStyle name="Normal 7" xfId="1" xr:uid="{00000000-0005-0000-0000-00000E000000}"/>
    <cellStyle name="Normal 9 2" xfId="4" xr:uid="{00000000-0005-0000-0000-00000F000000}"/>
    <cellStyle name="Normal_Table a-4" xfId="14" xr:uid="{00000000-0005-0000-0000-000010000000}"/>
    <cellStyle name="Percent 2" xfId="7" xr:uid="{00000000-0005-0000-0000-000012000000}"/>
    <cellStyle name="Tusental 2" xfId="5" xr:uid="{00000000-0005-0000-0000-000013000000}"/>
  </cellStyles>
  <dxfs count="0"/>
  <tableStyles count="0" defaultTableStyle="TableStyleMedium2" defaultPivotStyle="PivotStyleLight16"/>
  <colors>
    <mruColors>
      <color rgb="FFE13399"/>
      <color rgb="FFE1C000"/>
      <color rgb="FF942092"/>
      <color rgb="FF00B0F0"/>
      <color rgb="FFD39E18"/>
      <color rgb="FFFF3399"/>
      <color rgb="FFEE5CE4"/>
      <color rgb="FFD0C290"/>
      <color rgb="FF5B9BD5"/>
      <color rgb="FF5CC4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total UN System revenue,</a:t>
            </a:r>
            <a:r>
              <a:rPr lang="en-US" baseline="0"/>
              <a:t> </a:t>
            </a:r>
            <a:r>
              <a:rPr lang="en-US"/>
              <a:t>by financing instrument, </a:t>
            </a:r>
            <a:br>
              <a:rPr lang="en-US"/>
            </a:br>
            <a:r>
              <a:rPr lang="en-US"/>
              <a:t>2010-2017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(Percent)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28809751968554"/>
          <c:y val="0.30023782039990043"/>
          <c:w val="0.81441351030385722"/>
          <c:h val="0.60680053758412045"/>
        </c:manualLayout>
      </c:layout>
      <c:lineChart>
        <c:grouping val="standard"/>
        <c:varyColors val="0"/>
        <c:ser>
          <c:idx val="4"/>
          <c:order val="0"/>
          <c:tx>
            <c:strRef>
              <c:f>'Figure 1 &amp; 2'!$A$64</c:f>
              <c:strCache>
                <c:ptCount val="1"/>
                <c:pt idx="0">
                  <c:v>Assessed Contributions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2'!$B$64:$I$64</c:f>
              <c:numCache>
                <c:formatCode>0.00</c:formatCode>
                <c:ptCount val="8"/>
                <c:pt idx="0">
                  <c:v>33.603922283637402</c:v>
                </c:pt>
                <c:pt idx="1">
                  <c:v>33.645854781265697</c:v>
                </c:pt>
                <c:pt idx="2">
                  <c:v>32.245928023662103</c:v>
                </c:pt>
                <c:pt idx="3">
                  <c:v>29.693582664724399</c:v>
                </c:pt>
                <c:pt idx="4">
                  <c:v>28.550154234108302</c:v>
                </c:pt>
                <c:pt idx="5">
                  <c:v>30.261943886933199</c:v>
                </c:pt>
                <c:pt idx="6">
                  <c:v>28.3223215496464</c:v>
                </c:pt>
                <c:pt idx="7">
                  <c:v>26.228186311261599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FA0-BF04-D120453B5A1D}"/>
            </c:ext>
          </c:extLst>
        </c:ser>
        <c:ser>
          <c:idx val="5"/>
          <c:order val="1"/>
          <c:tx>
            <c:strRef>
              <c:f>'Figure 1 &amp; 2'!$A$65</c:f>
              <c:strCache>
                <c:ptCount val="1"/>
                <c:pt idx="0">
                  <c:v>Fees and other revenue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2'!$B$65:$I$65</c:f>
              <c:numCache>
                <c:formatCode>0.00</c:formatCode>
                <c:ptCount val="8"/>
                <c:pt idx="0">
                  <c:v>5.7025112800694204</c:v>
                </c:pt>
                <c:pt idx="1">
                  <c:v>6.2876628201185998</c:v>
                </c:pt>
                <c:pt idx="2">
                  <c:v>5.8037035892572399</c:v>
                </c:pt>
                <c:pt idx="3">
                  <c:v>5.7593010560260502</c:v>
                </c:pt>
                <c:pt idx="4">
                  <c:v>6.3164000261350299</c:v>
                </c:pt>
                <c:pt idx="5">
                  <c:v>7.2954008250830897</c:v>
                </c:pt>
                <c:pt idx="6">
                  <c:v>7.32880480513428</c:v>
                </c:pt>
                <c:pt idx="7">
                  <c:v>8.3364068060377701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FA0-BF04-D120453B5A1D}"/>
            </c:ext>
          </c:extLst>
        </c:ser>
        <c:ser>
          <c:idx val="6"/>
          <c:order val="2"/>
          <c:tx>
            <c:strRef>
              <c:f>'Figure 1 &amp; 2'!$A$66</c:f>
              <c:strCache>
                <c:ptCount val="1"/>
                <c:pt idx="0">
                  <c:v>Voluntary Core 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2'!$B$66:$I$66</c:f>
              <c:numCache>
                <c:formatCode>0.00</c:formatCode>
                <c:ptCount val="8"/>
                <c:pt idx="0">
                  <c:v>9.6251109230330307</c:v>
                </c:pt>
                <c:pt idx="1">
                  <c:v>10.614695578924399</c:v>
                </c:pt>
                <c:pt idx="2">
                  <c:v>12.785259774039799</c:v>
                </c:pt>
                <c:pt idx="3">
                  <c:v>11.388362240220401</c:v>
                </c:pt>
                <c:pt idx="4">
                  <c:v>10.168460443564401</c:v>
                </c:pt>
                <c:pt idx="5">
                  <c:v>9.4969782333122303</c:v>
                </c:pt>
                <c:pt idx="6">
                  <c:v>10.2585565036721</c:v>
                </c:pt>
                <c:pt idx="7">
                  <c:v>8.9780661186720696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E-4FA0-BF04-D120453B5A1D}"/>
            </c:ext>
          </c:extLst>
        </c:ser>
        <c:ser>
          <c:idx val="7"/>
          <c:order val="3"/>
          <c:tx>
            <c:strRef>
              <c:f>'Figure 1 &amp; 2'!$A$67</c:f>
              <c:strCache>
                <c:ptCount val="1"/>
                <c:pt idx="0">
                  <c:v>Earmarked 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2'!$B$67:$I$67</c:f>
              <c:numCache>
                <c:formatCode>0.00</c:formatCode>
                <c:ptCount val="8"/>
                <c:pt idx="0">
                  <c:v>51.068455513260197</c:v>
                </c:pt>
                <c:pt idx="1">
                  <c:v>49.4517868196913</c:v>
                </c:pt>
                <c:pt idx="2">
                  <c:v>49.1651086130408</c:v>
                </c:pt>
                <c:pt idx="3">
                  <c:v>53.158754039029198</c:v>
                </c:pt>
                <c:pt idx="4">
                  <c:v>54.964985296192303</c:v>
                </c:pt>
                <c:pt idx="5">
                  <c:v>52.945677054671499</c:v>
                </c:pt>
                <c:pt idx="6">
                  <c:v>54.090317141547203</c:v>
                </c:pt>
                <c:pt idx="7">
                  <c:v>56.457340764028501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E-4FA0-BF04-D120453B5A1D}"/>
            </c:ext>
          </c:extLst>
        </c:ser>
        <c:ser>
          <c:idx val="0"/>
          <c:order val="4"/>
          <c:tx>
            <c:strRef>
              <c:f>'Figure 1 &amp; 2'!$A$64</c:f>
              <c:strCache>
                <c:ptCount val="1"/>
                <c:pt idx="0">
                  <c:v>Assessed Contributions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2'!$B$64:$I$64</c:f>
              <c:numCache>
                <c:formatCode>0.00</c:formatCode>
                <c:ptCount val="8"/>
                <c:pt idx="0">
                  <c:v>33.603922283637402</c:v>
                </c:pt>
                <c:pt idx="1">
                  <c:v>33.645854781265697</c:v>
                </c:pt>
                <c:pt idx="2">
                  <c:v>32.245928023662103</c:v>
                </c:pt>
                <c:pt idx="3">
                  <c:v>29.693582664724399</c:v>
                </c:pt>
                <c:pt idx="4">
                  <c:v>28.550154234108302</c:v>
                </c:pt>
                <c:pt idx="5">
                  <c:v>30.261943886933199</c:v>
                </c:pt>
                <c:pt idx="6">
                  <c:v>28.3223215496464</c:v>
                </c:pt>
                <c:pt idx="7">
                  <c:v>26.228186311261599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DE-4FA0-BF04-D120453B5A1D}"/>
            </c:ext>
          </c:extLst>
        </c:ser>
        <c:ser>
          <c:idx val="1"/>
          <c:order val="5"/>
          <c:tx>
            <c:strRef>
              <c:f>'Figure 1 &amp; 2'!$A$65</c:f>
              <c:strCache>
                <c:ptCount val="1"/>
                <c:pt idx="0">
                  <c:v>Fees and other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2'!$B$65:$I$65</c:f>
              <c:numCache>
                <c:formatCode>0.00</c:formatCode>
                <c:ptCount val="8"/>
                <c:pt idx="0">
                  <c:v>5.7025112800694204</c:v>
                </c:pt>
                <c:pt idx="1">
                  <c:v>6.2876628201185998</c:v>
                </c:pt>
                <c:pt idx="2">
                  <c:v>5.8037035892572399</c:v>
                </c:pt>
                <c:pt idx="3">
                  <c:v>5.7593010560260502</c:v>
                </c:pt>
                <c:pt idx="4">
                  <c:v>6.3164000261350299</c:v>
                </c:pt>
                <c:pt idx="5">
                  <c:v>7.2954008250830897</c:v>
                </c:pt>
                <c:pt idx="6">
                  <c:v>7.32880480513428</c:v>
                </c:pt>
                <c:pt idx="7">
                  <c:v>8.3364068060377701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E-4FA0-BF04-D120453B5A1D}"/>
            </c:ext>
          </c:extLst>
        </c:ser>
        <c:ser>
          <c:idx val="2"/>
          <c:order val="6"/>
          <c:tx>
            <c:strRef>
              <c:f>'Figure 1 &amp; 2'!$A$66</c:f>
              <c:strCache>
                <c:ptCount val="1"/>
                <c:pt idx="0">
                  <c:v>Voluntary Core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2'!$B$66:$I$66</c:f>
              <c:numCache>
                <c:formatCode>0.00</c:formatCode>
                <c:ptCount val="8"/>
                <c:pt idx="0">
                  <c:v>9.6251109230330307</c:v>
                </c:pt>
                <c:pt idx="1">
                  <c:v>10.614695578924399</c:v>
                </c:pt>
                <c:pt idx="2">
                  <c:v>12.785259774039799</c:v>
                </c:pt>
                <c:pt idx="3">
                  <c:v>11.388362240220401</c:v>
                </c:pt>
                <c:pt idx="4">
                  <c:v>10.168460443564401</c:v>
                </c:pt>
                <c:pt idx="5">
                  <c:v>9.4969782333122303</c:v>
                </c:pt>
                <c:pt idx="6">
                  <c:v>10.2585565036721</c:v>
                </c:pt>
                <c:pt idx="7">
                  <c:v>8.9780661186720696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DE-4FA0-BF04-D120453B5A1D}"/>
            </c:ext>
          </c:extLst>
        </c:ser>
        <c:ser>
          <c:idx val="3"/>
          <c:order val="7"/>
          <c:tx>
            <c:strRef>
              <c:f>'Figure 1 &amp; 2'!$A$67</c:f>
              <c:strCache>
                <c:ptCount val="1"/>
                <c:pt idx="0">
                  <c:v>Earmarked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2'!$B$67:$I$67</c:f>
              <c:numCache>
                <c:formatCode>0.00</c:formatCode>
                <c:ptCount val="8"/>
                <c:pt idx="0">
                  <c:v>51.068455513260197</c:v>
                </c:pt>
                <c:pt idx="1">
                  <c:v>49.4517868196913</c:v>
                </c:pt>
                <c:pt idx="2">
                  <c:v>49.1651086130408</c:v>
                </c:pt>
                <c:pt idx="3">
                  <c:v>53.158754039029198</c:v>
                </c:pt>
                <c:pt idx="4">
                  <c:v>54.964985296192303</c:v>
                </c:pt>
                <c:pt idx="5">
                  <c:v>52.945677054671499</c:v>
                </c:pt>
                <c:pt idx="6">
                  <c:v>54.090317141547203</c:v>
                </c:pt>
                <c:pt idx="7">
                  <c:v>56.457340764028501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DE-4FA0-BF04-D120453B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37808"/>
        <c:axId val="372438592"/>
      </c:lineChart>
      <c:catAx>
        <c:axId val="3724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8592"/>
        <c:crosses val="autoZero"/>
        <c:auto val="1"/>
        <c:lblAlgn val="ctr"/>
        <c:lblOffset val="100"/>
        <c:noMultiLvlLbl val="0"/>
      </c:catAx>
      <c:valAx>
        <c:axId val="372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7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23750373988879"/>
          <c:y val="8.8239915340878522E-2"/>
          <c:w val="0.78639448702961157"/>
          <c:h val="0.740489181449129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10'!$B$6</c:f>
              <c:strCache>
                <c:ptCount val="1"/>
                <c:pt idx="0">
                  <c:v>Core 2017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10'!$B$7:$B$20</c:f>
              <c:numCache>
                <c:formatCode>General</c:formatCode>
                <c:ptCount val="14"/>
                <c:pt idx="0">
                  <c:v>8.2803841709999997</c:v>
                </c:pt>
                <c:pt idx="3">
                  <c:v>4.1263408190000002</c:v>
                </c:pt>
                <c:pt idx="6">
                  <c:v>6.1431336439999997</c:v>
                </c:pt>
                <c:pt idx="9">
                  <c:v>9.1444986129999997</c:v>
                </c:pt>
                <c:pt idx="12">
                  <c:v>13.598298822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7-4150-B6FA-D7C88F24BC1F}"/>
            </c:ext>
          </c:extLst>
        </c:ser>
        <c:ser>
          <c:idx val="1"/>
          <c:order val="1"/>
          <c:tx>
            <c:strRef>
              <c:f>'Figure 10'!$C$6</c:f>
              <c:strCache>
                <c:ptCount val="1"/>
                <c:pt idx="0">
                  <c:v>Earmarked 2017</c:v>
                </c:pt>
              </c:strCache>
            </c:strRef>
          </c:tx>
          <c:spPr>
            <a:solidFill>
              <a:srgbClr val="D39E1B"/>
            </a:solidFill>
            <a:ln>
              <a:noFill/>
            </a:ln>
            <a:effectLst/>
          </c:spPr>
          <c:invertIfNegative val="0"/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10'!$C$7:$C$20</c:f>
              <c:numCache>
                <c:formatCode>General</c:formatCode>
                <c:ptCount val="14"/>
                <c:pt idx="0">
                  <c:v>2.071090592</c:v>
                </c:pt>
                <c:pt idx="3">
                  <c:v>1.4018548129999999</c:v>
                </c:pt>
                <c:pt idx="6">
                  <c:v>14.752826267</c:v>
                </c:pt>
                <c:pt idx="9">
                  <c:v>2.8428898079999998</c:v>
                </c:pt>
                <c:pt idx="12">
                  <c:v>1.426047418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150-B6FA-D7C88F24BC1F}"/>
            </c:ext>
          </c:extLst>
        </c:ser>
        <c:ser>
          <c:idx val="2"/>
          <c:order val="2"/>
          <c:tx>
            <c:strRef>
              <c:f>'Figure 10'!$D$6</c:f>
              <c:strCache>
                <c:ptCount val="1"/>
                <c:pt idx="0">
                  <c:v>Core 2013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10'!$D$7:$D$20</c:f>
              <c:numCache>
                <c:formatCode>General</c:formatCode>
                <c:ptCount val="14"/>
                <c:pt idx="1">
                  <c:v>7.1304449999999999</c:v>
                </c:pt>
                <c:pt idx="4">
                  <c:v>3.4873810000000001</c:v>
                </c:pt>
                <c:pt idx="7">
                  <c:v>6.0354840000000003</c:v>
                </c:pt>
                <c:pt idx="10">
                  <c:v>8.8897300000000001</c:v>
                </c:pt>
                <c:pt idx="13">
                  <c:v>10.985588999999999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7-4150-B6FA-D7C88F24BC1F}"/>
            </c:ext>
          </c:extLst>
        </c:ser>
        <c:ser>
          <c:idx val="3"/>
          <c:order val="3"/>
          <c:tx>
            <c:strRef>
              <c:f>'Figure 10'!$E$6</c:f>
              <c:strCache>
                <c:ptCount val="1"/>
                <c:pt idx="0">
                  <c:v>Earmarked 2013</c:v>
                </c:pt>
              </c:strCache>
            </c:strRef>
          </c:tx>
          <c:spPr>
            <a:solidFill>
              <a:srgbClr val="D39E1B"/>
            </a:solidFill>
            <a:ln>
              <a:noFill/>
            </a:ln>
            <a:effectLst/>
          </c:spPr>
          <c:invertIfNegative val="0"/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10'!$E$7:$E$20</c:f>
              <c:numCache>
                <c:formatCode>General</c:formatCode>
                <c:ptCount val="14"/>
                <c:pt idx="1">
                  <c:v>1.822325</c:v>
                </c:pt>
                <c:pt idx="4">
                  <c:v>0.68774100000000005</c:v>
                </c:pt>
                <c:pt idx="7">
                  <c:v>10.566476</c:v>
                </c:pt>
                <c:pt idx="10">
                  <c:v>3.2044899999999998</c:v>
                </c:pt>
                <c:pt idx="13">
                  <c:v>0.17369299999999999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7-4150-B6FA-D7C88F24BC1F}"/>
            </c:ext>
          </c:extLst>
        </c:ser>
        <c:ser>
          <c:idx val="4"/>
          <c:order val="4"/>
          <c:tx>
            <c:strRef>
              <c:f>'Figure 10'!$F$6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10'!$F$7:$F$20</c:f>
              <c:numCache>
                <c:formatCode>General</c:formatCode>
                <c:ptCount val="14"/>
                <c:pt idx="0">
                  <c:v>10.351474763000001</c:v>
                </c:pt>
                <c:pt idx="1">
                  <c:v>8.9527699999999992</c:v>
                </c:pt>
                <c:pt idx="3">
                  <c:v>5.5281956320000001</c:v>
                </c:pt>
                <c:pt idx="4">
                  <c:v>4.175122</c:v>
                </c:pt>
                <c:pt idx="6">
                  <c:v>20.895959910999998</c:v>
                </c:pt>
                <c:pt idx="7">
                  <c:v>16.601959999999998</c:v>
                </c:pt>
                <c:pt idx="9">
                  <c:v>11.987388421</c:v>
                </c:pt>
                <c:pt idx="10">
                  <c:v>12.09422</c:v>
                </c:pt>
                <c:pt idx="12">
                  <c:v>15.02434624</c:v>
                </c:pt>
                <c:pt idx="13">
                  <c:v>11.159281999999999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7-4150-B6FA-D7C88F24BC1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10'!$A$7:$A$20</c:f>
              <c:strCache>
                <c:ptCount val="13"/>
                <c:pt idx="0">
                  <c:v>Other Multiateral Institutions</c:v>
                </c:pt>
                <c:pt idx="3">
                  <c:v>Regional Development Banks</c:v>
                </c:pt>
                <c:pt idx="6">
                  <c:v>UN Development System</c:v>
                </c:pt>
                <c:pt idx="9">
                  <c:v>World Bank Group and IMF</c:v>
                </c:pt>
                <c:pt idx="12">
                  <c:v>EU Institutions</c:v>
                </c:pt>
              </c:strCache>
            </c:strRef>
          </c:cat>
          <c:val>
            <c:numRef>
              <c:f>'Figure 10'!$A$1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7-4150-B6FA-D7C88F24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72495144"/>
        <c:axId val="372495536"/>
      </c:barChart>
      <c:catAx>
        <c:axId val="372495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2495536"/>
        <c:crosses val="autoZero"/>
        <c:auto val="1"/>
        <c:lblAlgn val="ctr"/>
        <c:lblOffset val="100"/>
        <c:noMultiLvlLbl val="0"/>
      </c:catAx>
      <c:valAx>
        <c:axId val="3724955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US$ billion</a:t>
                </a:r>
              </a:p>
            </c:rich>
          </c:tx>
          <c:layout>
            <c:manualLayout>
              <c:xMode val="edge"/>
              <c:yMode val="edge"/>
              <c:x val="0.89069903461167377"/>
              <c:y val="0.88114287140393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'Figure 11'!$C$3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8-40D9-AA01-E8AB16187807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8-40D9-AA01-E8AB16187807}"/>
              </c:ext>
            </c:extLst>
          </c:dPt>
          <c:dPt>
            <c:idx val="2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8-40D9-AA01-E8AB1618780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8-40D9-AA01-E8AB16187807}"/>
              </c:ext>
            </c:extLst>
          </c:dPt>
          <c:dPt>
            <c:idx val="4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98-40D9-AA01-E8AB16187807}"/>
              </c:ext>
            </c:extLst>
          </c:dPt>
          <c:dPt>
            <c:idx val="5"/>
            <c:bubble3D val="0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98-40D9-AA01-E8AB16187807}"/>
              </c:ext>
            </c:extLst>
          </c:dPt>
          <c:dLbls>
            <c:dLbl>
              <c:idx val="1"/>
              <c:layout>
                <c:manualLayout>
                  <c:x val="-0.2149181280679329"/>
                  <c:y val="-9.42651317380926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27D2A6-2AA4-407A-99A4-00F71CE98F86}" type="CATEGORYNAME">
                      <a:rPr lang="en-US"/>
                      <a:pPr>
                        <a:defRPr sz="1200">
                          <a:solidFill>
                            <a:schemeClr val="bg1"/>
                          </a:solidFill>
                        </a:defRPr>
                      </a:pPr>
                      <a:t>[]</a:t>
                    </a:fld>
                    <a:endParaRPr lang="en-US" baseline="0"/>
                  </a:p>
                  <a:p>
                    <a:pPr>
                      <a:defRPr sz="1200">
                        <a:solidFill>
                          <a:schemeClr val="bg1"/>
                        </a:solidFill>
                      </a:defRPr>
                    </a:pPr>
                    <a:r>
                      <a:rPr lang="en-US" baseline="0"/>
                      <a:t> </a:t>
                    </a:r>
                    <a:fld id="{D4E8F377-9C5D-48CC-90CA-AE59C5C2C0BD}" type="VALUE">
                      <a:rPr lang="en-US" baseline="0"/>
                      <a:pPr>
                        <a:defRPr sz="1200">
                          <a:solidFill>
                            <a:schemeClr val="bg1"/>
                          </a:solidFill>
                        </a:defRPr>
                      </a:pPr>
                      <a:t>[]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28144675755429"/>
                      <c:h val="0.13895666618659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98-40D9-AA01-E8AB1618780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98-40D9-AA01-E8AB16187807}"/>
                </c:ext>
              </c:extLst>
            </c:dLbl>
            <c:dLbl>
              <c:idx val="3"/>
              <c:layout>
                <c:manualLayout>
                  <c:x val="1.718086964166067E-2"/>
                  <c:y val="-3.52480788923087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98-40D9-AA01-E8AB161878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11'!$A$4:$A$9</c:f>
              <c:strCache>
                <c:ptCount val="6"/>
                <c:pt idx="0">
                  <c:v>Inter-agency pooled funds</c:v>
                </c:pt>
                <c:pt idx="1">
                  <c:v>OECD-DAC Member States </c:v>
                </c:pt>
                <c:pt idx="2">
                  <c:v>Non OECD-DAC</c:v>
                </c:pt>
                <c:pt idx="3">
                  <c:v>NGO's, private donors and others</c:v>
                </c:pt>
                <c:pt idx="4">
                  <c:v>European Commission</c:v>
                </c:pt>
                <c:pt idx="5">
                  <c:v>Global vertical funds</c:v>
                </c:pt>
              </c:strCache>
            </c:strRef>
          </c:cat>
          <c:val>
            <c:numRef>
              <c:f>'Figure 11'!$C$4:$C$9</c:f>
              <c:numCache>
                <c:formatCode>0%</c:formatCode>
                <c:ptCount val="6"/>
                <c:pt idx="0">
                  <c:v>5.6692277119343701E-2</c:v>
                </c:pt>
                <c:pt idx="1">
                  <c:v>0.57677407611909604</c:v>
                </c:pt>
                <c:pt idx="2">
                  <c:v>0.111493860175801</c:v>
                </c:pt>
                <c:pt idx="3">
                  <c:v>0.124273126239722</c:v>
                </c:pt>
                <c:pt idx="4">
                  <c:v>7.5153775383663995E-2</c:v>
                </c:pt>
                <c:pt idx="5">
                  <c:v>5.56128849623733E-2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98-40D9-AA01-E8AB1618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DD-4761-9B2E-085C33F1EB13}"/>
              </c:ext>
            </c:extLst>
          </c:dPt>
          <c:dPt>
            <c:idx val="1"/>
            <c:bubble3D val="0"/>
            <c:spPr>
              <a:solidFill>
                <a:srgbClr val="009193"/>
              </a:solidFill>
              <a:ln w="19050">
                <a:solidFill>
                  <a:schemeClr val="lt1">
                    <a:shade val="50000"/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DD-4761-9B2E-085C33F1EB13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DD-4761-9B2E-085C33F1E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DD-4761-9B2E-085C33F1EB13}"/>
              </c:ext>
            </c:extLst>
          </c:dPt>
          <c:dPt>
            <c:idx val="4"/>
            <c:bubble3D val="0"/>
            <c:spPr>
              <a:solidFill>
                <a:srgbClr val="EE5C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DD-4761-9B2E-085C33F1EB13}"/>
              </c:ext>
            </c:extLst>
          </c:dPt>
          <c:dLbls>
            <c:dLbl>
              <c:idx val="0"/>
              <c:layout>
                <c:manualLayout>
                  <c:x val="-3.9845837399206621E-2"/>
                  <c:y val="0.15078478665460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DD-4761-9B2E-085C33F1EB13}"/>
                </c:ext>
              </c:extLst>
            </c:dLbl>
            <c:dLbl>
              <c:idx val="1"/>
              <c:layout>
                <c:manualLayout>
                  <c:x val="-9.1652461035813024E-2"/>
                  <c:y val="-0.160002606932864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DD-4761-9B2E-085C33F1EB13}"/>
                </c:ext>
              </c:extLst>
            </c:dLbl>
            <c:dLbl>
              <c:idx val="2"/>
              <c:layout>
                <c:manualLayout>
                  <c:x val="9.3885241633712951E-2"/>
                  <c:y val="7.40862989384632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DD-4761-9B2E-085C33F1EB13}"/>
                </c:ext>
              </c:extLst>
            </c:dLbl>
            <c:dLbl>
              <c:idx val="4"/>
              <c:layout>
                <c:manualLayout>
                  <c:x val="1.0303249938862346E-2"/>
                  <c:y val="0.120558293594250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DD-4761-9B2E-085C33F1E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'Figures 12 to 17'!$D$12:$H$12</c:f>
              <c:strCache>
                <c:ptCount val="5"/>
                <c:pt idx="0">
                  <c:v>NGO</c:v>
                </c:pt>
                <c:pt idx="1">
                  <c:v>Foundation</c:v>
                </c:pt>
                <c:pt idx="2">
                  <c:v>Private Sector</c:v>
                </c:pt>
                <c:pt idx="3">
                  <c:v>Academic training and research</c:v>
                </c:pt>
                <c:pt idx="4">
                  <c:v>Other </c:v>
                </c:pt>
              </c:strCache>
            </c:strRef>
          </c:cat>
          <c:val>
            <c:numRef>
              <c:f>'Figures 12 to 17'!$D$13:$H$13</c:f>
              <c:numCache>
                <c:formatCode>0%</c:formatCode>
                <c:ptCount val="5"/>
                <c:pt idx="0">
                  <c:v>0.113079019073569</c:v>
                </c:pt>
                <c:pt idx="1">
                  <c:v>0.49182561307901901</c:v>
                </c:pt>
                <c:pt idx="2">
                  <c:v>0.36376021798365099</c:v>
                </c:pt>
                <c:pt idx="3">
                  <c:v>0</c:v>
                </c:pt>
                <c:pt idx="4">
                  <c:v>3.1335149863760202E-2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DD-4761-9B2E-085C33F1EB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9193"/>
            </a:solidFill>
          </c:spPr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61-476C-8816-3EEA077EDB02}"/>
              </c:ext>
            </c:extLst>
          </c:dPt>
          <c:dPt>
            <c:idx val="1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61-476C-8816-3EEA077EDB02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61-476C-8816-3EEA077EDB02}"/>
              </c:ext>
            </c:extLst>
          </c:dPt>
          <c:dLbls>
            <c:dLbl>
              <c:idx val="0"/>
              <c:layout>
                <c:manualLayout>
                  <c:x val="-6.8628652388138908E-2"/>
                  <c:y val="0.175804075766717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61-476C-8816-3EEA077EDB02}"/>
                </c:ext>
              </c:extLst>
            </c:dLbl>
            <c:dLbl>
              <c:idx val="1"/>
              <c:layout>
                <c:manualLayout>
                  <c:x val="-0.1004148689679096"/>
                  <c:y val="-9.280842601587227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61-476C-8816-3EEA077EDB02}"/>
                </c:ext>
              </c:extLst>
            </c:dLbl>
            <c:dLbl>
              <c:idx val="2"/>
              <c:layout>
                <c:manualLayout>
                  <c:x val="8.0836291661285753E-2"/>
                  <c:y val="-0.15403999826188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61-476C-8816-3EEA077ED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'Figures 12 to 17'!$D$14:$F$14</c:f>
              <c:numCache>
                <c:formatCode>0%</c:formatCode>
                <c:ptCount val="3"/>
                <c:pt idx="0">
                  <c:v>0.19924812030075201</c:v>
                </c:pt>
                <c:pt idx="1">
                  <c:v>0.10275689223057601</c:v>
                </c:pt>
                <c:pt idx="2">
                  <c:v>0.69799498746867195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1-476C-8816-3EEA077E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1-49CF-BAF7-0F1526B206F4}"/>
              </c:ext>
            </c:extLst>
          </c:dPt>
          <c:dPt>
            <c:idx val="1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D1-49CF-BAF7-0F1526B206F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D1-49CF-BAF7-0F1526B206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D1-49CF-BAF7-0F1526B206F4}"/>
              </c:ext>
            </c:extLst>
          </c:dPt>
          <c:dLbls>
            <c:dLbl>
              <c:idx val="0"/>
              <c:layout>
                <c:manualLayout>
                  <c:x val="-7.5933958902650422E-2"/>
                  <c:y val="0.169269377042155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D1-49CF-BAF7-0F1526B206F4}"/>
                </c:ext>
              </c:extLst>
            </c:dLbl>
            <c:dLbl>
              <c:idx val="1"/>
              <c:layout>
                <c:manualLayout>
                  <c:x val="5.0985615739121665E-2"/>
                  <c:y val="-0.211845840698484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D1-49CF-BAF7-0F1526B206F4}"/>
                </c:ext>
              </c:extLst>
            </c:dLbl>
            <c:dLbl>
              <c:idx val="2"/>
              <c:layout>
                <c:manualLayout>
                  <c:x val="3.2035722399177319E-2"/>
                  <c:y val="0.181644169478815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D1-49CF-BAF7-0F1526B206F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1D1-49CF-BAF7-0F1526B20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'Figures 12 to 17'!$D$15:$G$15</c:f>
              <c:numCache>
                <c:formatCode>0%</c:formatCode>
                <c:ptCount val="4"/>
                <c:pt idx="0">
                  <c:v>0.240340657334258</c:v>
                </c:pt>
                <c:pt idx="1">
                  <c:v>0.67054075788990597</c:v>
                </c:pt>
                <c:pt idx="2">
                  <c:v>8.1493193977488207E-2</c:v>
                </c:pt>
                <c:pt idx="3">
                  <c:v>7.6253907983472799E-3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1-49CF-BAF7-0F1526B206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9193"/>
            </a:solidFill>
          </c:spPr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3-44E5-A423-91989DFC5BBD}"/>
              </c:ext>
            </c:extLst>
          </c:dPt>
          <c:dPt>
            <c:idx val="1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3-44E5-A423-91989DFC5BBD}"/>
              </c:ext>
            </c:extLst>
          </c:dPt>
          <c:dPt>
            <c:idx val="2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3-44E5-A423-91989DFC5BBD}"/>
              </c:ext>
            </c:extLst>
          </c:dPt>
          <c:dLbls>
            <c:dLbl>
              <c:idx val="0"/>
              <c:layout>
                <c:manualLayout>
                  <c:x val="-7.524861152338741E-2"/>
                  <c:y val="0.160163779527559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73-44E5-A423-91989DFC5BBD}"/>
                </c:ext>
              </c:extLst>
            </c:dLbl>
            <c:dLbl>
              <c:idx val="1"/>
              <c:layout>
                <c:manualLayout>
                  <c:x val="6.5238437243994238E-2"/>
                  <c:y val="-0.215657442819647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3-44E5-A423-91989DFC5B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73-44E5-A423-91989DFC5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'Figures 12 to 17'!$D$16:$F$16</c:f>
              <c:numCache>
                <c:formatCode>0%</c:formatCode>
                <c:ptCount val="3"/>
                <c:pt idx="0">
                  <c:v>0.24581589958159</c:v>
                </c:pt>
                <c:pt idx="1">
                  <c:v>0.75313807531380705</c:v>
                </c:pt>
                <c:pt idx="2">
                  <c:v>1.0460251046025099E-3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3-44E5-A423-91989DFC5B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8-4D06-B8C4-742800F68A0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8-4D06-B8C4-742800F68A0B}"/>
              </c:ext>
            </c:extLst>
          </c:dPt>
          <c:dLbls>
            <c:dLbl>
              <c:idx val="0"/>
              <c:layout>
                <c:manualLayout>
                  <c:x val="-8.6750716505264433E-2"/>
                  <c:y val="-0.137783031812712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8-4D06-B8C4-742800F68A0B}"/>
                </c:ext>
              </c:extLst>
            </c:dLbl>
            <c:dLbl>
              <c:idx val="1"/>
              <c:layout>
                <c:manualLayout>
                  <c:x val="8.5600265484055818E-2"/>
                  <c:y val="0.121340623306805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8-4D06-B8C4-742800F68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'Figures 12 to 17'!$D$75:$E$75</c:f>
              <c:numCache>
                <c:formatCode>0%</c:formatCode>
                <c:ptCount val="2"/>
                <c:pt idx="0">
                  <c:v>0.68965517241379304</c:v>
                </c:pt>
                <c:pt idx="1">
                  <c:v>0.31034482758620702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8-4D06-B8C4-742800F68A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F-4D19-8D99-3F9DDEE11242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F-4D19-8D99-3F9DDEE11242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F-4D19-8D99-3F9DDEE11242}"/>
              </c:ext>
            </c:extLst>
          </c:dPt>
          <c:dLbls>
            <c:dLbl>
              <c:idx val="0"/>
              <c:layout>
                <c:manualLayout>
                  <c:x val="-4.7117185324885791E-2"/>
                  <c:y val="0.186370889500397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EF-4D19-8D99-3F9DDEE1124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EF-4D19-8D99-3F9DDEE11242}"/>
                </c:ext>
              </c:extLst>
            </c:dLbl>
            <c:dLbl>
              <c:idx val="2"/>
              <c:layout>
                <c:manualLayout>
                  <c:x val="5.4505794648370846E-2"/>
                  <c:y val="-0.219850145850412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EF-4D19-8D99-3F9DDEE112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'Figures 12 to 17'!$D$104:$F$104</c:f>
              <c:numCache>
                <c:formatCode>0%</c:formatCode>
                <c:ptCount val="3"/>
                <c:pt idx="0">
                  <c:v>0.13836531697573501</c:v>
                </c:pt>
                <c:pt idx="1">
                  <c:v>1.3334731678368999E-3</c:v>
                </c:pt>
                <c:pt idx="2">
                  <c:v>0.860301209856428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F-4D19-8D99-3F9DDEE1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31457355415944E-2"/>
          <c:y val="6.2445273009557621E-2"/>
          <c:w val="0.87306383831980661"/>
          <c:h val="0.627822072940183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'Figure 18'!$B$26</c:f>
              <c:strCache>
                <c:ptCount val="1"/>
                <c:pt idx="0">
                  <c:v>Development Cooperation Agencies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18'!$B$27:$B$38</c:f>
              <c:numCache>
                <c:formatCode>General</c:formatCode>
                <c:ptCount val="12"/>
                <c:pt idx="0">
                  <c:v>63.039748591623002</c:v>
                </c:pt>
                <c:pt idx="1">
                  <c:v>44.834628499917997</c:v>
                </c:pt>
                <c:pt idx="2">
                  <c:v>18.909396785560102</c:v>
                </c:pt>
                <c:pt idx="3">
                  <c:v>76.198425991323305</c:v>
                </c:pt>
                <c:pt idx="4">
                  <c:v>71.113983101544306</c:v>
                </c:pt>
                <c:pt idx="5">
                  <c:v>56.036583153865898</c:v>
                </c:pt>
                <c:pt idx="6">
                  <c:v>6.7938043772155297</c:v>
                </c:pt>
                <c:pt idx="7">
                  <c:v>68.596420964251905</c:v>
                </c:pt>
                <c:pt idx="9">
                  <c:v>15.3799419284714</c:v>
                </c:pt>
                <c:pt idx="10">
                  <c:v>26.118608819945099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0-469A-98C0-65051D26649A}"/>
            </c:ext>
          </c:extLst>
        </c:ser>
        <c:ser>
          <c:idx val="1"/>
          <c:order val="1"/>
          <c:tx>
            <c:strRef>
              <c:f>'Figure 18'!$C$26</c:f>
              <c:strCache>
                <c:ptCount val="1"/>
                <c:pt idx="0">
                  <c:v>Development Finance Institutions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18'!$C$27:$C$38</c:f>
              <c:numCache>
                <c:formatCode>General</c:formatCode>
                <c:ptCount val="12"/>
                <c:pt idx="0">
                  <c:v>2.2002287476992701</c:v>
                </c:pt>
                <c:pt idx="1">
                  <c:v>5.5327408187365403</c:v>
                </c:pt>
                <c:pt idx="2">
                  <c:v>31.4640058594</c:v>
                </c:pt>
                <c:pt idx="5">
                  <c:v>8.7175790909671491</c:v>
                </c:pt>
                <c:pt idx="7">
                  <c:v>1.43855065910408</c:v>
                </c:pt>
                <c:pt idx="10">
                  <c:v>4.7824311645117703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0-469A-98C0-65051D26649A}"/>
            </c:ext>
          </c:extLst>
        </c:ser>
        <c:ser>
          <c:idx val="2"/>
          <c:order val="2"/>
          <c:tx>
            <c:strRef>
              <c:f>'Figure 18'!$D$26</c:f>
              <c:strCache>
                <c:ptCount val="1"/>
                <c:pt idx="0">
                  <c:v>Export Credit Agencies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18'!$D$27:$D$38</c:f>
              <c:numCache>
                <c:formatCode>General</c:formatCode>
                <c:ptCount val="12"/>
                <c:pt idx="1">
                  <c:v>0</c:v>
                </c:pt>
                <c:pt idx="4">
                  <c:v>3.2484247011434798E-2</c:v>
                </c:pt>
                <c:pt idx="6">
                  <c:v>87.846790982023194</c:v>
                </c:pt>
                <c:pt idx="8">
                  <c:v>0</c:v>
                </c:pt>
                <c:pt idx="9">
                  <c:v>4.8124220075739101</c:v>
                </c:pt>
                <c:pt idx="11">
                  <c:v>2.4162101297257901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0-469A-98C0-65051D26649A}"/>
            </c:ext>
          </c:extLst>
        </c:ser>
        <c:ser>
          <c:idx val="3"/>
          <c:order val="3"/>
          <c:tx>
            <c:strRef>
              <c:f>'Figure 18'!$E$26</c:f>
              <c:strCache>
                <c:ptCount val="1"/>
                <c:pt idx="0">
                  <c:v>Local Governments</c:v>
                </c:pt>
              </c:strCache>
            </c:strRef>
          </c:tx>
          <c:spPr>
            <a:solidFill>
              <a:srgbClr val="3DC606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18'!$E$27:$E$38</c:f>
              <c:numCache>
                <c:formatCode>General</c:formatCode>
                <c:ptCount val="12"/>
                <c:pt idx="1">
                  <c:v>4.9842137404943898</c:v>
                </c:pt>
                <c:pt idx="3">
                  <c:v>1.7653783865762399E-2</c:v>
                </c:pt>
                <c:pt idx="4">
                  <c:v>0.16920308746238999</c:v>
                </c:pt>
                <c:pt idx="5">
                  <c:v>1.17072989051072</c:v>
                </c:pt>
                <c:pt idx="9">
                  <c:v>0.19812639598932699</c:v>
                </c:pt>
                <c:pt idx="11">
                  <c:v>8.6862179761507505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0-469A-98C0-65051D26649A}"/>
            </c:ext>
          </c:extLst>
        </c:ser>
        <c:ser>
          <c:idx val="4"/>
          <c:order val="4"/>
          <c:tx>
            <c:strRef>
              <c:f>'Figure 18'!$F$26</c:f>
              <c:strCache>
                <c:ptCount val="1"/>
                <c:pt idx="0">
                  <c:v>Ministry of Agriculture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18'!$F$27:$F$38</c:f>
              <c:numCache>
                <c:formatCode>General</c:formatCode>
                <c:ptCount val="12"/>
                <c:pt idx="0">
                  <c:v>2.1926776777863202</c:v>
                </c:pt>
                <c:pt idx="1">
                  <c:v>0.13764100390935899</c:v>
                </c:pt>
                <c:pt idx="3">
                  <c:v>1.06334240979157</c:v>
                </c:pt>
                <c:pt idx="4">
                  <c:v>0.27696177864443</c:v>
                </c:pt>
                <c:pt idx="5">
                  <c:v>0.14818287020696699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0-469A-98C0-65051D26649A}"/>
            </c:ext>
          </c:extLst>
        </c:ser>
        <c:ser>
          <c:idx val="5"/>
          <c:order val="5"/>
          <c:tx>
            <c:strRef>
              <c:f>'Figure 18'!$G$26</c:f>
              <c:strCache>
                <c:ptCount val="1"/>
                <c:pt idx="0">
                  <c:v>Ministry of Audit/Treasury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18'!$G$27:$G$38</c:f>
              <c:numCache>
                <c:formatCode>General</c:formatCode>
                <c:ptCount val="12"/>
                <c:pt idx="0">
                  <c:v>0.20178068383162501</c:v>
                </c:pt>
                <c:pt idx="7">
                  <c:v>0.14703985643789899</c:v>
                </c:pt>
                <c:pt idx="10">
                  <c:v>0.12837429649422599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E0-469A-98C0-65051D26649A}"/>
            </c:ext>
          </c:extLst>
        </c:ser>
        <c:ser>
          <c:idx val="6"/>
          <c:order val="6"/>
          <c:tx>
            <c:strRef>
              <c:f>'Figure 18'!$H$26</c:f>
              <c:strCache>
                <c:ptCount val="1"/>
                <c:pt idx="0">
                  <c:v>Ministry of Culture/Media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18'!$H$27:$H$38</c:f>
              <c:numCache>
                <c:formatCode>General</c:formatCode>
                <c:ptCount val="12"/>
                <c:pt idx="1">
                  <c:v>0.78620450065716896</c:v>
                </c:pt>
                <c:pt idx="4">
                  <c:v>4.1922505848741902E-2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E0-469A-98C0-65051D26649A}"/>
            </c:ext>
          </c:extLst>
        </c:ser>
        <c:ser>
          <c:idx val="7"/>
          <c:order val="7"/>
          <c:tx>
            <c:strRef>
              <c:f>'Figure 18'!$I$26</c:f>
              <c:strCache>
                <c:ptCount val="1"/>
                <c:pt idx="0">
                  <c:v>Ministry of Defence/Police</c:v>
                </c:pt>
              </c:strCache>
            </c:strRef>
          </c:tx>
          <c:spPr>
            <a:solidFill>
              <a:srgbClr val="B34BD3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18'!$I$27:$I$38</c:f>
              <c:numCache>
                <c:formatCode>General</c:formatCode>
                <c:ptCount val="12"/>
                <c:pt idx="0">
                  <c:v>0.89703729775561303</c:v>
                </c:pt>
                <c:pt idx="1">
                  <c:v>9.3622270217113104E-4</c:v>
                </c:pt>
                <c:pt idx="4">
                  <c:v>6.4064996750278894E-2</c:v>
                </c:pt>
                <c:pt idx="5">
                  <c:v>0.40398727312865301</c:v>
                </c:pt>
                <c:pt idx="7">
                  <c:v>0.57852541279905201</c:v>
                </c:pt>
                <c:pt idx="11">
                  <c:v>0.75875039836395997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0-469A-98C0-65051D26649A}"/>
            </c:ext>
          </c:extLst>
        </c:ser>
        <c:ser>
          <c:idx val="8"/>
          <c:order val="8"/>
          <c:tx>
            <c:strRef>
              <c:f>'Figure 18'!$J$26</c:f>
              <c:strCache>
                <c:ptCount val="1"/>
                <c:pt idx="0">
                  <c:v>Ministry of Education and other research agencies</c:v>
                </c:pt>
              </c:strCache>
            </c:strRef>
          </c:tx>
          <c:spPr>
            <a:solidFill>
              <a:srgbClr val="D1117F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18'!$J$27:$J$38</c:f>
              <c:numCache>
                <c:formatCode>General</c:formatCode>
                <c:ptCount val="12"/>
                <c:pt idx="1">
                  <c:v>0.86506621445840703</c:v>
                </c:pt>
                <c:pt idx="5">
                  <c:v>12.8129934313425</c:v>
                </c:pt>
                <c:pt idx="7">
                  <c:v>0.68803749640629996</c:v>
                </c:pt>
                <c:pt idx="11">
                  <c:v>3.7338252706442598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0-469A-98C0-65051D26649A}"/>
            </c:ext>
          </c:extLst>
        </c:ser>
        <c:ser>
          <c:idx val="9"/>
          <c:order val="9"/>
          <c:tx>
            <c:strRef>
              <c:f>'Figure 18'!$K$26</c:f>
              <c:strCache>
                <c:ptCount val="1"/>
                <c:pt idx="0">
                  <c:v>Ministry of Environment/Energy/Climate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18'!$K$27:$K$38</c:f>
              <c:numCache>
                <c:formatCode>General</c:formatCode>
                <c:ptCount val="12"/>
                <c:pt idx="0">
                  <c:v>0.63357510695421604</c:v>
                </c:pt>
                <c:pt idx="1">
                  <c:v>1.5125150022740499</c:v>
                </c:pt>
                <c:pt idx="4">
                  <c:v>2.2059793395276199</c:v>
                </c:pt>
                <c:pt idx="7">
                  <c:v>0.25573638424665501</c:v>
                </c:pt>
                <c:pt idx="10">
                  <c:v>2.8978235112433102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E0-469A-98C0-65051D26649A}"/>
            </c:ext>
          </c:extLst>
        </c:ser>
        <c:ser>
          <c:idx val="10"/>
          <c:order val="10"/>
          <c:tx>
            <c:strRef>
              <c:f>'Figure 18'!$L$26</c:f>
              <c:strCache>
                <c:ptCount val="1"/>
                <c:pt idx="0">
                  <c:v>Ministry of Finance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18'!$L$27:$L$38</c:f>
              <c:numCache>
                <c:formatCode>General</c:formatCode>
                <c:ptCount val="12"/>
                <c:pt idx="1">
                  <c:v>1.33097816691731</c:v>
                </c:pt>
                <c:pt idx="5">
                  <c:v>4.8138231099150701</c:v>
                </c:pt>
                <c:pt idx="6">
                  <c:v>0.223144087513549</c:v>
                </c:pt>
                <c:pt idx="9">
                  <c:v>3.7088503927091199</c:v>
                </c:pt>
                <c:pt idx="10">
                  <c:v>0.15754252312515299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E0-469A-98C0-65051D26649A}"/>
            </c:ext>
          </c:extLst>
        </c:ser>
        <c:ser>
          <c:idx val="11"/>
          <c:order val="11"/>
          <c:tx>
            <c:strRef>
              <c:f>'Figure 18'!$M$26</c:f>
              <c:strCache>
                <c:ptCount val="1"/>
                <c:pt idx="0">
                  <c:v>Ministry of Foreign Affairs</c:v>
                </c:pt>
              </c:strCache>
            </c:strRef>
          </c:tx>
          <c:spPr>
            <a:solidFill>
              <a:srgbClr val="E1C000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18'!$M$27:$M$38</c:f>
              <c:numCache>
                <c:formatCode>General</c:formatCode>
                <c:ptCount val="12"/>
                <c:pt idx="0">
                  <c:v>16.313302338700801</c:v>
                </c:pt>
                <c:pt idx="1">
                  <c:v>14.0483189255418</c:v>
                </c:pt>
                <c:pt idx="3">
                  <c:v>18.9339612672883</c:v>
                </c:pt>
                <c:pt idx="4">
                  <c:v>6.6871608229316601</c:v>
                </c:pt>
                <c:pt idx="5">
                  <c:v>6.9689311149855602</c:v>
                </c:pt>
                <c:pt idx="6">
                  <c:v>2.0876429577403601</c:v>
                </c:pt>
                <c:pt idx="7">
                  <c:v>26.987596335985302</c:v>
                </c:pt>
                <c:pt idx="8">
                  <c:v>98.325883678942702</c:v>
                </c:pt>
                <c:pt idx="9">
                  <c:v>5.2539531039607397</c:v>
                </c:pt>
                <c:pt idx="10">
                  <c:v>65.8678962400069</c:v>
                </c:pt>
                <c:pt idx="11">
                  <c:v>73.901824168063499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E0-469A-98C0-65051D26649A}"/>
            </c:ext>
          </c:extLst>
        </c:ser>
        <c:ser>
          <c:idx val="12"/>
          <c:order val="12"/>
          <c:tx>
            <c:strRef>
              <c:f>'Figure 18'!$N$26</c:f>
              <c:strCache>
                <c:ptCount val="1"/>
                <c:pt idx="0">
                  <c:v>Ministry of Health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18'!$N$27:$N$38</c:f>
              <c:numCache>
                <c:formatCode>General</c:formatCode>
                <c:ptCount val="12"/>
                <c:pt idx="0">
                  <c:v>13.626586633498</c:v>
                </c:pt>
                <c:pt idx="1">
                  <c:v>0.22703917667218301</c:v>
                </c:pt>
                <c:pt idx="4">
                  <c:v>0.99753415757295705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E0-469A-98C0-65051D26649A}"/>
            </c:ext>
          </c:extLst>
        </c:ser>
        <c:ser>
          <c:idx val="13"/>
          <c:order val="13"/>
          <c:tx>
            <c:strRef>
              <c:f>'Figure 18'!$O$26</c:f>
              <c:strCache>
                <c:ptCount val="1"/>
                <c:pt idx="0">
                  <c:v>Ministry of Interior/Justice/Security/Governance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18'!$O$27:$O$38</c:f>
              <c:numCache>
                <c:formatCode>General</c:formatCode>
                <c:ptCount val="12"/>
                <c:pt idx="0">
                  <c:v>0.470816767686212</c:v>
                </c:pt>
                <c:pt idx="1">
                  <c:v>6.6009066098571795E-2</c:v>
                </c:pt>
                <c:pt idx="4">
                  <c:v>3.7412402809359602</c:v>
                </c:pt>
                <c:pt idx="5">
                  <c:v>6.0013661171291801</c:v>
                </c:pt>
                <c:pt idx="7">
                  <c:v>0.48674736339833602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E0-469A-98C0-65051D26649A}"/>
            </c:ext>
          </c:extLst>
        </c:ser>
        <c:ser>
          <c:idx val="14"/>
          <c:order val="14"/>
          <c:tx>
            <c:strRef>
              <c:f>'Figure 18'!$P$26</c:f>
              <c:strCache>
                <c:ptCount val="1"/>
                <c:pt idx="0">
                  <c:v>Ministry of Labour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18'!$P$27:$P$38</c:f>
              <c:numCache>
                <c:formatCode>General</c:formatCode>
                <c:ptCount val="12"/>
                <c:pt idx="0">
                  <c:v>0.207516540367916</c:v>
                </c:pt>
                <c:pt idx="1">
                  <c:v>7.4339658453456397E-3</c:v>
                </c:pt>
                <c:pt idx="4">
                  <c:v>0.25177101882481401</c:v>
                </c:pt>
                <c:pt idx="5">
                  <c:v>2.9671808875429001E-2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E0-469A-98C0-65051D26649A}"/>
            </c:ext>
          </c:extLst>
        </c:ser>
        <c:ser>
          <c:idx val="15"/>
          <c:order val="15"/>
          <c:tx>
            <c:strRef>
              <c:f>'Figure 18'!$Q$26</c:f>
              <c:strCache>
                <c:ptCount val="1"/>
                <c:pt idx="0">
                  <c:v>Ministry of Transport/Trade/Business or donor country promotion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18'!$Q$27:$Q$38</c:f>
              <c:numCache>
                <c:formatCode>General</c:formatCode>
                <c:ptCount val="12"/>
                <c:pt idx="0">
                  <c:v>0.16705374580943699</c:v>
                </c:pt>
                <c:pt idx="1">
                  <c:v>4.0527120045330597E-3</c:v>
                </c:pt>
                <c:pt idx="4">
                  <c:v>5.7775711275871302</c:v>
                </c:pt>
                <c:pt idx="5">
                  <c:v>0.19819504933370499</c:v>
                </c:pt>
                <c:pt idx="7">
                  <c:v>0.73714408835650402</c:v>
                </c:pt>
                <c:pt idx="10">
                  <c:v>4.7323444673551499E-2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E0-469A-98C0-65051D26649A}"/>
            </c:ext>
          </c:extLst>
        </c:ser>
        <c:ser>
          <c:idx val="16"/>
          <c:order val="16"/>
          <c:tx>
            <c:strRef>
              <c:f>'Figure 18'!$R$26</c:f>
              <c:strCache>
                <c:ptCount val="1"/>
                <c:pt idx="0">
                  <c:v>Other ministries and miscellaneous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'Figure 18'!$A$27:$A$38</c:f>
              <c:strCache>
                <c:ptCount val="12"/>
                <c:pt idx="0">
                  <c:v>United States</c:v>
                </c:pt>
                <c:pt idx="1">
                  <c:v>Germany</c:v>
                </c:pt>
                <c:pt idx="2">
                  <c:v>EU Institutions</c:v>
                </c:pt>
                <c:pt idx="3">
                  <c:v>Japan</c:v>
                </c:pt>
                <c:pt idx="4">
                  <c:v>United Kingdom</c:v>
                </c:pt>
                <c:pt idx="5">
                  <c:v>France</c:v>
                </c:pt>
                <c:pt idx="6">
                  <c:v>Rep. of Korea</c:v>
                </c:pt>
                <c:pt idx="7">
                  <c:v>Sweden</c:v>
                </c:pt>
                <c:pt idx="8">
                  <c:v>Netherlands</c:v>
                </c:pt>
                <c:pt idx="9">
                  <c:v>Italy</c:v>
                </c:pt>
                <c:pt idx="10">
                  <c:v>Norway</c:v>
                </c:pt>
                <c:pt idx="11">
                  <c:v>Canada</c:v>
                </c:pt>
              </c:strCache>
            </c:strRef>
          </c:cat>
          <c:val>
            <c:numRef>
              <c:f>'Figure 18'!$R$27:$R$38</c:f>
              <c:numCache>
                <c:formatCode>General</c:formatCode>
                <c:ptCount val="12"/>
                <c:pt idx="0">
                  <c:v>4.9675868287506197E-2</c:v>
                </c:pt>
                <c:pt idx="1">
                  <c:v>25.662221983770198</c:v>
                </c:pt>
                <c:pt idx="2">
                  <c:v>49.626597355039898</c:v>
                </c:pt>
                <c:pt idx="3">
                  <c:v>3.7866165477310401</c:v>
                </c:pt>
                <c:pt idx="4">
                  <c:v>8.6401235353582404</c:v>
                </c:pt>
                <c:pt idx="5">
                  <c:v>2.69795708973917</c:v>
                </c:pt>
                <c:pt idx="6">
                  <c:v>3.04861759550732</c:v>
                </c:pt>
                <c:pt idx="7">
                  <c:v>8.4201439014010296E-2</c:v>
                </c:pt>
                <c:pt idx="8">
                  <c:v>1.67411632105733</c:v>
                </c:pt>
                <c:pt idx="9">
                  <c:v>70.646706171295506</c:v>
                </c:pt>
                <c:pt idx="10">
                  <c:v>0</c:v>
                </c:pt>
                <c:pt idx="11">
                  <c:v>10.503172057051801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E0-469A-98C0-65051D26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47979848"/>
        <c:axId val="347980240"/>
      </c:barChart>
      <c:catAx>
        <c:axId val="347979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80240"/>
        <c:crosses val="autoZero"/>
        <c:auto val="1"/>
        <c:lblAlgn val="ctr"/>
        <c:lblOffset val="100"/>
        <c:noMultiLvlLbl val="0"/>
      </c:catAx>
      <c:valAx>
        <c:axId val="3479802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479798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008918993175"/>
          <c:y val="2.6005569188437241E-2"/>
          <c:w val="0.86140354026041799"/>
          <c:h val="0.8588726025034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32 &amp; 33'!$E$3</c:f>
              <c:strCache>
                <c:ptCount val="1"/>
                <c:pt idx="0">
                  <c:v>Inter-agency Pooled Funds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32 &amp; 33'!$B$4:$B$15</c:f>
              <c:strCache>
                <c:ptCount val="12"/>
                <c:pt idx="0">
                  <c:v>United Kingdom</c:v>
                </c:pt>
                <c:pt idx="1">
                  <c:v>Germany</c:v>
                </c:pt>
                <c:pt idx="2">
                  <c:v>Sweden</c:v>
                </c:pt>
                <c:pt idx="3">
                  <c:v>Norway</c:v>
                </c:pt>
                <c:pt idx="4">
                  <c:v>Netherlands</c:v>
                </c:pt>
                <c:pt idx="5">
                  <c:v>Canada</c:v>
                </c:pt>
                <c:pt idx="6">
                  <c:v>Ireland</c:v>
                </c:pt>
                <c:pt idx="7">
                  <c:v>Belgium</c:v>
                </c:pt>
                <c:pt idx="8">
                  <c:v>Denmark</c:v>
                </c:pt>
                <c:pt idx="9">
                  <c:v>Qatar</c:v>
                </c:pt>
                <c:pt idx="10">
                  <c:v>Australia</c:v>
                </c:pt>
                <c:pt idx="11">
                  <c:v>United States</c:v>
                </c:pt>
              </c:strCache>
            </c:strRef>
          </c:cat>
          <c:val>
            <c:numRef>
              <c:f>'Figure 32 &amp; 33'!$E$4:$E$15</c:f>
              <c:numCache>
                <c:formatCode>#,##0</c:formatCode>
                <c:ptCount val="12"/>
                <c:pt idx="0">
                  <c:v>441641.89958999999</c:v>
                </c:pt>
                <c:pt idx="1">
                  <c:v>358906.12089999998</c:v>
                </c:pt>
                <c:pt idx="2">
                  <c:v>253947.459</c:v>
                </c:pt>
                <c:pt idx="3">
                  <c:v>212443.55181999999</c:v>
                </c:pt>
                <c:pt idx="4">
                  <c:v>130968.40221</c:v>
                </c:pt>
                <c:pt idx="5">
                  <c:v>70430.950920000003</c:v>
                </c:pt>
                <c:pt idx="6">
                  <c:v>63160.973969999999</c:v>
                </c:pt>
                <c:pt idx="7">
                  <c:v>61036.016949999997</c:v>
                </c:pt>
                <c:pt idx="8">
                  <c:v>57437.493069999997</c:v>
                </c:pt>
                <c:pt idx="9">
                  <c:v>47853.099849999999</c:v>
                </c:pt>
                <c:pt idx="10">
                  <c:v>40873.501730000004</c:v>
                </c:pt>
                <c:pt idx="11">
                  <c:v>39816.378850000001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4-4C4D-BB69-EC9C709DF211}"/>
            </c:ext>
          </c:extLst>
        </c:ser>
        <c:ser>
          <c:idx val="1"/>
          <c:order val="1"/>
          <c:tx>
            <c:strRef>
              <c:f>'Figure 32 &amp; 33'!$I$3</c:f>
              <c:strCache>
                <c:ptCount val="1"/>
                <c:pt idx="0">
                  <c:v>Inter-agency pooled funds share of total earmarked contributions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32 &amp; 33'!$B$4:$B$15</c:f>
              <c:strCache>
                <c:ptCount val="12"/>
                <c:pt idx="0">
                  <c:v>United Kingdom</c:v>
                </c:pt>
                <c:pt idx="1">
                  <c:v>Germany</c:v>
                </c:pt>
                <c:pt idx="2">
                  <c:v>Sweden</c:v>
                </c:pt>
                <c:pt idx="3">
                  <c:v>Norway</c:v>
                </c:pt>
                <c:pt idx="4">
                  <c:v>Netherlands</c:v>
                </c:pt>
                <c:pt idx="5">
                  <c:v>Canada</c:v>
                </c:pt>
                <c:pt idx="6">
                  <c:v>Ireland</c:v>
                </c:pt>
                <c:pt idx="7">
                  <c:v>Belgium</c:v>
                </c:pt>
                <c:pt idx="8">
                  <c:v>Denmark</c:v>
                </c:pt>
                <c:pt idx="9">
                  <c:v>Qatar</c:v>
                </c:pt>
                <c:pt idx="10">
                  <c:v>Australia</c:v>
                </c:pt>
                <c:pt idx="11">
                  <c:v>United States</c:v>
                </c:pt>
              </c:strCache>
            </c:strRef>
          </c:cat>
          <c:val>
            <c:numRef>
              <c:f>'Figure 32 &amp; 33'!$I$4:$I$15</c:f>
              <c:numCache>
                <c:formatCode>General</c:formatCode>
                <c:ptCount val="12"/>
                <c:pt idx="0">
                  <c:v>188.58139406017901</c:v>
                </c:pt>
                <c:pt idx="1">
                  <c:v>115.36206354690199</c:v>
                </c:pt>
                <c:pt idx="2">
                  <c:v>295.800430965077</c:v>
                </c:pt>
                <c:pt idx="3">
                  <c:v>255.32820582601499</c:v>
                </c:pt>
                <c:pt idx="4">
                  <c:v>287.90925434124699</c:v>
                </c:pt>
                <c:pt idx="5">
                  <c:v>121.37577112787299</c:v>
                </c:pt>
                <c:pt idx="6">
                  <c:v>499.58373448154202</c:v>
                </c:pt>
                <c:pt idx="7">
                  <c:v>281.53767515354201</c:v>
                </c:pt>
                <c:pt idx="8">
                  <c:v>165.071741288569</c:v>
                </c:pt>
                <c:pt idx="9">
                  <c:v>449.19502020565398</c:v>
                </c:pt>
                <c:pt idx="10">
                  <c:v>121.616110157845</c:v>
                </c:pt>
                <c:pt idx="11">
                  <c:v>6.1646643067158902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4-4C4D-BB69-EC9C709D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06023240"/>
        <c:axId val="418496544"/>
      </c:barChart>
      <c:catAx>
        <c:axId val="406023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96544"/>
        <c:crosses val="autoZero"/>
        <c:auto val="1"/>
        <c:lblAlgn val="ctr"/>
        <c:lblOffset val="100"/>
        <c:noMultiLvlLbl val="0"/>
      </c:catAx>
      <c:valAx>
        <c:axId val="418496544"/>
        <c:scaling>
          <c:orientation val="minMax"/>
          <c:max val="45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23240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US$ million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5737851361615"/>
          <c:y val="0.15199953673210195"/>
          <c:w val="0.81441351030385722"/>
          <c:h val="0.74688397187617195"/>
        </c:manualLayout>
      </c:layout>
      <c:lineChart>
        <c:grouping val="standard"/>
        <c:varyColors val="0"/>
        <c:ser>
          <c:idx val="4"/>
          <c:order val="0"/>
          <c:tx>
            <c:strRef>
              <c:f>'Figure 1 &amp; 2'!$A$64</c:f>
              <c:strCache>
                <c:ptCount val="1"/>
                <c:pt idx="0">
                  <c:v>Assessed Contributions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2'!$B$64:$I$64</c:f>
              <c:numCache>
                <c:formatCode>0.00</c:formatCode>
                <c:ptCount val="8"/>
                <c:pt idx="0">
                  <c:v>33.603922283637402</c:v>
                </c:pt>
                <c:pt idx="1">
                  <c:v>33.645854781265697</c:v>
                </c:pt>
                <c:pt idx="2">
                  <c:v>32.245928023662103</c:v>
                </c:pt>
                <c:pt idx="3">
                  <c:v>29.693582664724399</c:v>
                </c:pt>
                <c:pt idx="4">
                  <c:v>28.550154234108302</c:v>
                </c:pt>
                <c:pt idx="5">
                  <c:v>30.261943886933199</c:v>
                </c:pt>
                <c:pt idx="6">
                  <c:v>28.3223215496464</c:v>
                </c:pt>
                <c:pt idx="7">
                  <c:v>26.228186311261599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58F-8F18-B7033591A12F}"/>
            </c:ext>
          </c:extLst>
        </c:ser>
        <c:ser>
          <c:idx val="5"/>
          <c:order val="1"/>
          <c:tx>
            <c:strRef>
              <c:f>'Figure 1 &amp; 2'!$A$65</c:f>
              <c:strCache>
                <c:ptCount val="1"/>
                <c:pt idx="0">
                  <c:v>Fees and other revenue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2'!$B$65:$I$65</c:f>
              <c:numCache>
                <c:formatCode>0.00</c:formatCode>
                <c:ptCount val="8"/>
                <c:pt idx="0">
                  <c:v>5.7025112800694204</c:v>
                </c:pt>
                <c:pt idx="1">
                  <c:v>6.2876628201185998</c:v>
                </c:pt>
                <c:pt idx="2">
                  <c:v>5.8037035892572399</c:v>
                </c:pt>
                <c:pt idx="3">
                  <c:v>5.7593010560260502</c:v>
                </c:pt>
                <c:pt idx="4">
                  <c:v>6.3164000261350299</c:v>
                </c:pt>
                <c:pt idx="5">
                  <c:v>7.2954008250830897</c:v>
                </c:pt>
                <c:pt idx="6">
                  <c:v>7.32880480513428</c:v>
                </c:pt>
                <c:pt idx="7">
                  <c:v>8.3364068060377701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C-458F-8F18-B7033591A12F}"/>
            </c:ext>
          </c:extLst>
        </c:ser>
        <c:ser>
          <c:idx val="6"/>
          <c:order val="2"/>
          <c:tx>
            <c:strRef>
              <c:f>'Figure 1 &amp; 2'!$A$66</c:f>
              <c:strCache>
                <c:ptCount val="1"/>
                <c:pt idx="0">
                  <c:v>Voluntary Core 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2'!$B$66:$I$66</c:f>
              <c:numCache>
                <c:formatCode>0.00</c:formatCode>
                <c:ptCount val="8"/>
                <c:pt idx="0">
                  <c:v>9.6251109230330307</c:v>
                </c:pt>
                <c:pt idx="1">
                  <c:v>10.614695578924399</c:v>
                </c:pt>
                <c:pt idx="2">
                  <c:v>12.785259774039799</c:v>
                </c:pt>
                <c:pt idx="3">
                  <c:v>11.388362240220401</c:v>
                </c:pt>
                <c:pt idx="4">
                  <c:v>10.168460443564401</c:v>
                </c:pt>
                <c:pt idx="5">
                  <c:v>9.4969782333122303</c:v>
                </c:pt>
                <c:pt idx="6">
                  <c:v>10.2585565036721</c:v>
                </c:pt>
                <c:pt idx="7">
                  <c:v>8.9780661186720696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C-458F-8F18-B7033591A12F}"/>
            </c:ext>
          </c:extLst>
        </c:ser>
        <c:ser>
          <c:idx val="7"/>
          <c:order val="3"/>
          <c:tx>
            <c:strRef>
              <c:f>'Figure 1 &amp; 2'!$A$67</c:f>
              <c:strCache>
                <c:ptCount val="1"/>
                <c:pt idx="0">
                  <c:v>Earmarked </c:v>
                </c:pt>
              </c:strCache>
            </c:strRef>
          </c:tx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2'!$B$67:$I$67</c:f>
              <c:numCache>
                <c:formatCode>0.00</c:formatCode>
                <c:ptCount val="8"/>
                <c:pt idx="0">
                  <c:v>51.068455513260197</c:v>
                </c:pt>
                <c:pt idx="1">
                  <c:v>49.4517868196913</c:v>
                </c:pt>
                <c:pt idx="2">
                  <c:v>49.1651086130408</c:v>
                </c:pt>
                <c:pt idx="3">
                  <c:v>53.158754039029198</c:v>
                </c:pt>
                <c:pt idx="4">
                  <c:v>54.964985296192303</c:v>
                </c:pt>
                <c:pt idx="5">
                  <c:v>52.945677054671499</c:v>
                </c:pt>
                <c:pt idx="6">
                  <c:v>54.090317141547203</c:v>
                </c:pt>
                <c:pt idx="7">
                  <c:v>56.457340764028501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C-458F-8F18-B7033591A12F}"/>
            </c:ext>
          </c:extLst>
        </c:ser>
        <c:ser>
          <c:idx val="0"/>
          <c:order val="4"/>
          <c:tx>
            <c:strRef>
              <c:f>'Figure 1 &amp; 2'!$A$64</c:f>
              <c:strCache>
                <c:ptCount val="1"/>
                <c:pt idx="0">
                  <c:v>Assessed Contributions</c:v>
                </c:pt>
              </c:strCache>
            </c:strRef>
          </c:tx>
          <c:spPr>
            <a:ln w="28575" cap="rnd">
              <a:solidFill>
                <a:srgbClr val="942092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2'!$B$64:$I$64</c:f>
              <c:numCache>
                <c:formatCode>0.00</c:formatCode>
                <c:ptCount val="8"/>
                <c:pt idx="0">
                  <c:v>33.603922283637402</c:v>
                </c:pt>
                <c:pt idx="1">
                  <c:v>33.645854781265697</c:v>
                </c:pt>
                <c:pt idx="2">
                  <c:v>32.245928023662103</c:v>
                </c:pt>
                <c:pt idx="3">
                  <c:v>29.693582664724399</c:v>
                </c:pt>
                <c:pt idx="4">
                  <c:v>28.550154234108302</c:v>
                </c:pt>
                <c:pt idx="5">
                  <c:v>30.261943886933199</c:v>
                </c:pt>
                <c:pt idx="6">
                  <c:v>28.3223215496464</c:v>
                </c:pt>
                <c:pt idx="7">
                  <c:v>26.228186311261599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C-458F-8F18-B7033591A12F}"/>
            </c:ext>
          </c:extLst>
        </c:ser>
        <c:ser>
          <c:idx val="1"/>
          <c:order val="5"/>
          <c:tx>
            <c:strRef>
              <c:f>'Figure 1 &amp; 2'!$A$65</c:f>
              <c:strCache>
                <c:ptCount val="1"/>
                <c:pt idx="0">
                  <c:v>Fees and other revenue</c:v>
                </c:pt>
              </c:strCache>
            </c:strRef>
          </c:tx>
          <c:spPr>
            <a:ln w="28575" cap="rnd">
              <a:solidFill>
                <a:srgbClr val="E13399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2'!$B$65:$I$65</c:f>
              <c:numCache>
                <c:formatCode>0.00</c:formatCode>
                <c:ptCount val="8"/>
                <c:pt idx="0">
                  <c:v>5.7025112800694204</c:v>
                </c:pt>
                <c:pt idx="1">
                  <c:v>6.2876628201185998</c:v>
                </c:pt>
                <c:pt idx="2">
                  <c:v>5.8037035892572399</c:v>
                </c:pt>
                <c:pt idx="3">
                  <c:v>5.7593010560260502</c:v>
                </c:pt>
                <c:pt idx="4">
                  <c:v>6.3164000261350299</c:v>
                </c:pt>
                <c:pt idx="5">
                  <c:v>7.2954008250830897</c:v>
                </c:pt>
                <c:pt idx="6">
                  <c:v>7.32880480513428</c:v>
                </c:pt>
                <c:pt idx="7">
                  <c:v>8.3364068060377701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C-458F-8F18-B7033591A12F}"/>
            </c:ext>
          </c:extLst>
        </c:ser>
        <c:ser>
          <c:idx val="2"/>
          <c:order val="6"/>
          <c:tx>
            <c:strRef>
              <c:f>'Figure 1 &amp; 2'!$A$66</c:f>
              <c:strCache>
                <c:ptCount val="1"/>
                <c:pt idx="0">
                  <c:v>Voluntary Core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2'!$B$66:$I$66</c:f>
              <c:numCache>
                <c:formatCode>0.00</c:formatCode>
                <c:ptCount val="8"/>
                <c:pt idx="0">
                  <c:v>9.6251109230330307</c:v>
                </c:pt>
                <c:pt idx="1">
                  <c:v>10.614695578924399</c:v>
                </c:pt>
                <c:pt idx="2">
                  <c:v>12.785259774039799</c:v>
                </c:pt>
                <c:pt idx="3">
                  <c:v>11.388362240220401</c:v>
                </c:pt>
                <c:pt idx="4">
                  <c:v>10.168460443564401</c:v>
                </c:pt>
                <c:pt idx="5">
                  <c:v>9.4969782333122303</c:v>
                </c:pt>
                <c:pt idx="6">
                  <c:v>10.2585565036721</c:v>
                </c:pt>
                <c:pt idx="7">
                  <c:v>8.9780661186720696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C-458F-8F18-B7033591A12F}"/>
            </c:ext>
          </c:extLst>
        </c:ser>
        <c:ser>
          <c:idx val="3"/>
          <c:order val="7"/>
          <c:tx>
            <c:strRef>
              <c:f>'Figure 1 &amp; 2'!$A$67</c:f>
              <c:strCache>
                <c:ptCount val="1"/>
                <c:pt idx="0">
                  <c:v>Earmarked </c:v>
                </c:pt>
              </c:strCache>
            </c:strRef>
          </c:tx>
          <c:spPr>
            <a:ln w="28575" cap="rnd">
              <a:solidFill>
                <a:srgbClr val="E1C000"/>
              </a:solidFill>
              <a:round/>
            </a:ln>
            <a:effectLst/>
          </c:spPr>
          <c:marker>
            <c:symbol val="none"/>
          </c:marker>
          <c:cat>
            <c:numRef>
              <c:f>'Figure 1 &amp; 2'!$B$63:$I$63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'Figure 1 &amp; 2'!$B$67:$I$67</c:f>
              <c:numCache>
                <c:formatCode>0.00</c:formatCode>
                <c:ptCount val="8"/>
                <c:pt idx="0">
                  <c:v>51.068455513260197</c:v>
                </c:pt>
                <c:pt idx="1">
                  <c:v>49.4517868196913</c:v>
                </c:pt>
                <c:pt idx="2">
                  <c:v>49.1651086130408</c:v>
                </c:pt>
                <c:pt idx="3">
                  <c:v>53.158754039029198</c:v>
                </c:pt>
                <c:pt idx="4">
                  <c:v>54.964985296192303</c:v>
                </c:pt>
                <c:pt idx="5">
                  <c:v>52.945677054671499</c:v>
                </c:pt>
                <c:pt idx="6">
                  <c:v>54.090317141547203</c:v>
                </c:pt>
                <c:pt idx="7">
                  <c:v>56.457340764028501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6C-458F-8F18-B7033591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21488"/>
        <c:axId val="420549072"/>
      </c:lineChart>
      <c:catAx>
        <c:axId val="2189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49072"/>
        <c:crosses val="autoZero"/>
        <c:auto val="1"/>
        <c:lblAlgn val="ctr"/>
        <c:lblOffset val="100"/>
        <c:noMultiLvlLbl val="0"/>
      </c:catAx>
      <c:valAx>
        <c:axId val="4205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1488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0740012309259"/>
          <c:y val="3.9699465407487422E-2"/>
          <c:w val="0.85417920585236373"/>
          <c:h val="0.9025831023504504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'Figure 32 &amp; 33'!$I$26</c:f>
              <c:strCache>
                <c:ptCount val="1"/>
                <c:pt idx="0">
                  <c:v>Inter-agency pooled funds share of total earmarked contributions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18551361777804"/>
                  <c:y val="2.3672342584248091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9E-4EA5-B9EB-F015018992B2}"/>
                </c:ext>
              </c:extLst>
            </c:dLbl>
            <c:dLbl>
              <c:idx val="1"/>
              <c:layout>
                <c:manualLayout>
                  <c:x val="0.38205952376751223"/>
                  <c:y val="2.3672342584248091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9E-4EA5-B9EB-F015018992B2}"/>
                </c:ext>
              </c:extLst>
            </c:dLbl>
            <c:dLbl>
              <c:idx val="2"/>
              <c:layout>
                <c:manualLayout>
                  <c:x val="0.25371740710348539"/>
                  <c:y val="2.755823380342695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9E-4EA5-B9EB-F015018992B2}"/>
                </c:ext>
              </c:extLst>
            </c:dLbl>
            <c:dLbl>
              <c:idx val="3"/>
              <c:layout>
                <c:manualLayout>
                  <c:x val="0.2541805325797666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9E-4EA5-B9EB-F015018992B2}"/>
                </c:ext>
              </c:extLst>
            </c:dLbl>
            <c:dLbl>
              <c:idx val="4"/>
              <c:layout>
                <c:manualLayout>
                  <c:x val="0.2505509864614161"/>
                  <c:y val="2.755823380342695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9E-4EA5-B9EB-F015018992B2}"/>
                </c:ext>
              </c:extLst>
            </c:dLbl>
            <c:dLbl>
              <c:idx val="5"/>
              <c:layout>
                <c:manualLayout>
                  <c:x val="0.2275623387442137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9E-4EA5-B9EB-F015018992B2}"/>
                </c:ext>
              </c:extLst>
            </c:dLbl>
            <c:dLbl>
              <c:idx val="6"/>
              <c:layout>
                <c:manualLayout>
                  <c:x val="0.225730284109108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9E-4EA5-B9EB-F015018992B2}"/>
                </c:ext>
              </c:extLst>
            </c:dLbl>
            <c:dLbl>
              <c:idx val="7"/>
              <c:layout>
                <c:manualLayout>
                  <c:x val="0.18059734675393879"/>
                  <c:y val="5.511646760685390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9E-4EA5-B9EB-F015018992B2}"/>
                </c:ext>
              </c:extLst>
            </c:dLbl>
            <c:dLbl>
              <c:idx val="8"/>
              <c:layout>
                <c:manualLayout>
                  <c:x val="0.17177710026157969"/>
                  <c:y val="5.511646760685390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9E-4EA5-B9EB-F015018992B2}"/>
                </c:ext>
              </c:extLst>
            </c:dLbl>
            <c:dLbl>
              <c:idx val="9"/>
              <c:layout>
                <c:manualLayout>
                  <c:x val="0.15352121710454611"/>
                  <c:y val="3.006387508199562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9E-4EA5-B9EB-F015018992B2}"/>
                </c:ext>
              </c:extLst>
            </c:dLbl>
            <c:dLbl>
              <c:idx val="10"/>
              <c:layout>
                <c:manualLayout>
                  <c:x val="0.1424702461083240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9E-4EA5-B9EB-F015018992B2}"/>
                </c:ext>
              </c:extLst>
            </c:dLbl>
            <c:dLbl>
              <c:idx val="11"/>
              <c:layout>
                <c:manualLayout>
                  <c:x val="0.12620345677187636"/>
                  <c:y val="2.3672342584248091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9E-4EA5-B9EB-F015018992B2}"/>
                </c:ext>
              </c:extLst>
            </c:dLbl>
            <c:dLbl>
              <c:idx val="12"/>
              <c:layout>
                <c:manualLayout>
                  <c:x val="0.11963282515466746"/>
                  <c:y val="3.006387508199507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9E-4EA5-B9EB-F015018992B2}"/>
                </c:ext>
              </c:extLst>
            </c:dLbl>
            <c:dLbl>
              <c:idx val="13"/>
              <c:layout>
                <c:manualLayout>
                  <c:x val="0.1158222636103568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9E-4EA5-B9EB-F015018992B2}"/>
                </c:ext>
              </c:extLst>
            </c:dLbl>
            <c:dLbl>
              <c:idx val="14"/>
              <c:layout>
                <c:manualLayout>
                  <c:x val="0.11299929482866744"/>
                  <c:y val="1.102329352137078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9E-4EA5-B9EB-F015018992B2}"/>
                </c:ext>
              </c:extLst>
            </c:dLbl>
            <c:dLbl>
              <c:idx val="15"/>
              <c:layout>
                <c:manualLayout>
                  <c:x val="0.11228405555097708"/>
                  <c:y val="-3.006387508199507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9E-4EA5-B9EB-F015018992B2}"/>
                </c:ext>
              </c:extLst>
            </c:dLbl>
            <c:dLbl>
              <c:idx val="16"/>
              <c:layout>
                <c:manualLayout>
                  <c:x val="0.1086694556604581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9E-4EA5-B9EB-F015018992B2}"/>
                </c:ext>
              </c:extLst>
            </c:dLbl>
            <c:dLbl>
              <c:idx val="17"/>
              <c:layout>
                <c:manualLayout>
                  <c:x val="0.10362001789810783"/>
                  <c:y val="9.468937033699236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9E-4EA5-B9EB-F015018992B2}"/>
                </c:ext>
              </c:extLst>
            </c:dLbl>
            <c:dLbl>
              <c:idx val="18"/>
              <c:layout>
                <c:manualLayout>
                  <c:x val="9.9254162472554419E-2"/>
                  <c:y val="1.102329352137078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C9E-4EA5-B9EB-F01501899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32 &amp; 33'!$B$27:$B$47</c:f>
              <c:strCache>
                <c:ptCount val="19"/>
                <c:pt idx="0">
                  <c:v>Ireland</c:v>
                </c:pt>
                <c:pt idx="1">
                  <c:v>Qatar</c:v>
                </c:pt>
                <c:pt idx="2">
                  <c:v>Sweden</c:v>
                </c:pt>
                <c:pt idx="3">
                  <c:v>Netherlands</c:v>
                </c:pt>
                <c:pt idx="4">
                  <c:v>Belgium</c:v>
                </c:pt>
                <c:pt idx="5">
                  <c:v>Norway</c:v>
                </c:pt>
                <c:pt idx="6">
                  <c:v>Malta</c:v>
                </c:pt>
                <c:pt idx="7">
                  <c:v>Liechtenstein</c:v>
                </c:pt>
                <c:pt idx="8">
                  <c:v>United Kingdom</c:v>
                </c:pt>
                <c:pt idx="9">
                  <c:v>Denmark</c:v>
                </c:pt>
                <c:pt idx="10">
                  <c:v>New Zealand</c:v>
                </c:pt>
                <c:pt idx="11">
                  <c:v>Iceland</c:v>
                </c:pt>
                <c:pt idx="12">
                  <c:v>Spain</c:v>
                </c:pt>
                <c:pt idx="13">
                  <c:v>Australia</c:v>
                </c:pt>
                <c:pt idx="14">
                  <c:v>Canada</c:v>
                </c:pt>
                <c:pt idx="15">
                  <c:v>Germany</c:v>
                </c:pt>
                <c:pt idx="16">
                  <c:v>Slovak Republic</c:v>
                </c:pt>
                <c:pt idx="17">
                  <c:v>Switzerland</c:v>
                </c:pt>
                <c:pt idx="18">
                  <c:v>Finland</c:v>
                </c:pt>
              </c:strCache>
            </c:strRef>
          </c:cat>
          <c:val>
            <c:numRef>
              <c:f>'Figure 32 &amp; 33'!$I$27:$I$45</c:f>
              <c:numCache>
                <c:formatCode>0%</c:formatCode>
                <c:ptCount val="19"/>
                <c:pt idx="0">
                  <c:v>0.49958373448154197</c:v>
                </c:pt>
                <c:pt idx="1">
                  <c:v>0.44919502020565399</c:v>
                </c:pt>
                <c:pt idx="2">
                  <c:v>0.29580043096507702</c:v>
                </c:pt>
                <c:pt idx="3">
                  <c:v>0.28790925434124698</c:v>
                </c:pt>
                <c:pt idx="4">
                  <c:v>0.281537675153542</c:v>
                </c:pt>
                <c:pt idx="5">
                  <c:v>0.25532820582601501</c:v>
                </c:pt>
                <c:pt idx="6">
                  <c:v>0.25296888608435297</c:v>
                </c:pt>
                <c:pt idx="7">
                  <c:v>0.19993997514781001</c:v>
                </c:pt>
                <c:pt idx="8">
                  <c:v>0.18858139406017899</c:v>
                </c:pt>
                <c:pt idx="9">
                  <c:v>0.165071741288569</c:v>
                </c:pt>
                <c:pt idx="10">
                  <c:v>0.15423545543437001</c:v>
                </c:pt>
                <c:pt idx="11">
                  <c:v>0.13837991888859</c:v>
                </c:pt>
                <c:pt idx="12">
                  <c:v>0.123128186801797</c:v>
                </c:pt>
                <c:pt idx="13">
                  <c:v>0.121616110157845</c:v>
                </c:pt>
                <c:pt idx="14">
                  <c:v>0.121375771127873</c:v>
                </c:pt>
                <c:pt idx="15">
                  <c:v>0.115362063546902</c:v>
                </c:pt>
                <c:pt idx="16">
                  <c:v>0.110707264333536</c:v>
                </c:pt>
                <c:pt idx="17">
                  <c:v>0.10759968799464099</c:v>
                </c:pt>
                <c:pt idx="18">
                  <c:v>0.101977396927872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9E-4EA5-B9EB-F0150189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18497328"/>
        <c:axId val="418497720"/>
      </c:barChart>
      <c:catAx>
        <c:axId val="418497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97720"/>
        <c:crosses val="autoZero"/>
        <c:auto val="1"/>
        <c:lblAlgn val="ctr"/>
        <c:lblOffset val="100"/>
        <c:noMultiLvlLbl val="0"/>
      </c:catAx>
      <c:valAx>
        <c:axId val="418497720"/>
        <c:scaling>
          <c:orientation val="minMax"/>
        </c:scaling>
        <c:delete val="0"/>
        <c:axPos val="t"/>
        <c:numFmt formatCode="0%" sourceLinked="0"/>
        <c:majorTickMark val="none"/>
        <c:minorTickMark val="none"/>
        <c:tickLblPos val="high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973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A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8-4CB7-B5FA-B0541DEC4200}"/>
              </c:ext>
            </c:extLst>
          </c:dPt>
          <c:dPt>
            <c:idx val="1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8-4CB7-B5FA-B0541DEC42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78-4CB7-B5FA-B0541DEC4200}"/>
              </c:ext>
            </c:extLst>
          </c:dPt>
          <c:dPt>
            <c:idx val="3"/>
            <c:bubble3D val="0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78-4CB7-B5FA-B0541DEC4200}"/>
              </c:ext>
            </c:extLst>
          </c:dPt>
          <c:dPt>
            <c:idx val="4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78-4CB7-B5FA-B0541DEC4200}"/>
              </c:ext>
            </c:extLst>
          </c:dPt>
          <c:dPt>
            <c:idx val="5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78-4CB7-B5FA-B0541DEC4200}"/>
              </c:ext>
            </c:extLst>
          </c:dPt>
          <c:dLbls>
            <c:dLbl>
              <c:idx val="0"/>
              <c:layout>
                <c:manualLayout>
                  <c:x val="-0.13429474291128282"/>
                  <c:y val="0.105632188646576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8-4CB7-B5FA-B0541DEC4200}"/>
                </c:ext>
              </c:extLst>
            </c:dLbl>
            <c:dLbl>
              <c:idx val="1"/>
              <c:layout>
                <c:manualLayout>
                  <c:x val="-5.8624749140598377E-2"/>
                  <c:y val="-0.198778359511343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78-4CB7-B5FA-B0541DEC4200}"/>
                </c:ext>
              </c:extLst>
            </c:dLbl>
            <c:dLbl>
              <c:idx val="2"/>
              <c:layout>
                <c:manualLayout>
                  <c:x val="0.15903626625638106"/>
                  <c:y val="-0.1384616124555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987316560065537"/>
                      <c:h val="0.23368237347294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478-4CB7-B5FA-B0541DEC4200}"/>
                </c:ext>
              </c:extLst>
            </c:dLbl>
            <c:dLbl>
              <c:idx val="3"/>
              <c:layout>
                <c:manualLayout>
                  <c:x val="0.13357887801282695"/>
                  <c:y val="0.112719215071937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530795456636501"/>
                      <c:h val="0.24188481675392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478-4CB7-B5FA-B0541DEC4200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78-4CB7-B5FA-B0541DEC42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78-4CB7-B5FA-B0541DEC4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34'!$A$14:$A$19</c:f>
              <c:strCache>
                <c:ptCount val="6"/>
                <c:pt idx="0">
                  <c:v>Africa</c:v>
                </c:pt>
                <c:pt idx="1">
                  <c:v>Western Asia</c:v>
                </c:pt>
                <c:pt idx="2">
                  <c:v>Global and Interregional</c:v>
                </c:pt>
                <c:pt idx="3">
                  <c:v>Asia and the Pacific</c:v>
                </c:pt>
                <c:pt idx="4">
                  <c:v>Americas</c:v>
                </c:pt>
                <c:pt idx="5">
                  <c:v>Europe</c:v>
                </c:pt>
              </c:strCache>
            </c:strRef>
          </c:cat>
          <c:val>
            <c:numRef>
              <c:f>'Figure 34'!$C$14:$C$19</c:f>
              <c:numCache>
                <c:formatCode>0%</c:formatCode>
                <c:ptCount val="6"/>
                <c:pt idx="0">
                  <c:v>0.35027756342578398</c:v>
                </c:pt>
                <c:pt idx="1">
                  <c:v>0.23197379735783799</c:v>
                </c:pt>
                <c:pt idx="2">
                  <c:v>0.16851715076659299</c:v>
                </c:pt>
                <c:pt idx="3">
                  <c:v>0.125783658445006</c:v>
                </c:pt>
                <c:pt idx="4">
                  <c:v>0.09</c:v>
                </c:pt>
                <c:pt idx="5">
                  <c:v>2.83099735313419E-2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78-4CB7-B5FA-B0541DEC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35'!$B$7</c:f>
              <c:strCache>
                <c:ptCount val="1"/>
                <c:pt idx="0">
                  <c:v> Core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'Figure 35'!$A$8:$A$13</c:f>
              <c:strCache>
                <c:ptCount val="6"/>
                <c:pt idx="0">
                  <c:v>High-income (66 countries)</c:v>
                </c:pt>
                <c:pt idx="1">
                  <c:v>Upper-middle-income (56 countries)</c:v>
                </c:pt>
                <c:pt idx="2">
                  <c:v>Lower-middle-income (47 Countries)</c:v>
                </c:pt>
                <c:pt idx="3">
                  <c:v>Low-income (35 countries)</c:v>
                </c:pt>
                <c:pt idx="5">
                  <c:v>Crisis-affected countries (50 countries)</c:v>
                </c:pt>
              </c:strCache>
            </c:strRef>
          </c:cat>
          <c:val>
            <c:numRef>
              <c:f>'Figure 35'!$B$8:$B$13</c:f>
              <c:numCache>
                <c:formatCode>_(* #,##0_);_(* \(#,##0\);_(* "-"??_);_(@_)</c:formatCode>
                <c:ptCount val="6"/>
                <c:pt idx="0">
                  <c:v>0.12349987646131</c:v>
                </c:pt>
                <c:pt idx="1">
                  <c:v>0.82534179031057098</c:v>
                </c:pt>
                <c:pt idx="2">
                  <c:v>1.42206702532063</c:v>
                </c:pt>
                <c:pt idx="3">
                  <c:v>1.4997549604803599</c:v>
                </c:pt>
                <c:pt idx="5">
                  <c:v>2.6754752590537798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D-40EB-9BB1-6EAEAA5F2595}"/>
            </c:ext>
          </c:extLst>
        </c:ser>
        <c:ser>
          <c:idx val="1"/>
          <c:order val="1"/>
          <c:tx>
            <c:strRef>
              <c:f>'Figure 35'!$C$7</c:f>
              <c:strCache>
                <c:ptCount val="1"/>
                <c:pt idx="0">
                  <c:v> Earmarked </c:v>
                </c:pt>
              </c:strCache>
            </c:strRef>
          </c:tx>
          <c:spPr>
            <a:solidFill>
              <a:srgbClr val="D39E18"/>
            </a:solidFill>
            <a:ln>
              <a:noFill/>
            </a:ln>
            <a:effectLst/>
          </c:spPr>
          <c:invertIfNegative val="0"/>
          <c:cat>
            <c:strRef>
              <c:f>'Figure 35'!$A$8:$A$13</c:f>
              <c:strCache>
                <c:ptCount val="6"/>
                <c:pt idx="0">
                  <c:v>High-income (66 countries)</c:v>
                </c:pt>
                <c:pt idx="1">
                  <c:v>Upper-middle-income (56 countries)</c:v>
                </c:pt>
                <c:pt idx="2">
                  <c:v>Lower-middle-income (47 Countries)</c:v>
                </c:pt>
                <c:pt idx="3">
                  <c:v>Low-income (35 countries)</c:v>
                </c:pt>
                <c:pt idx="5">
                  <c:v>Crisis-affected countries (50 countries)</c:v>
                </c:pt>
              </c:strCache>
            </c:strRef>
          </c:cat>
          <c:val>
            <c:numRef>
              <c:f>'Figure 35'!$C$8:$C$13</c:f>
              <c:numCache>
                <c:formatCode>_(* #,##0_);_(* \(#,##0\);_(* "-"??_);_(@_)</c:formatCode>
                <c:ptCount val="6"/>
                <c:pt idx="0">
                  <c:v>0.70487611488764101</c:v>
                </c:pt>
                <c:pt idx="1">
                  <c:v>5.0293251140099997</c:v>
                </c:pt>
                <c:pt idx="2">
                  <c:v>5.0579500997995801</c:v>
                </c:pt>
                <c:pt idx="3">
                  <c:v>10.531505054797501</c:v>
                </c:pt>
                <c:pt idx="5">
                  <c:v>16.513364529470401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D-40EB-9BB1-6EAEAA5F2595}"/>
            </c:ext>
          </c:extLst>
        </c:ser>
        <c:ser>
          <c:idx val="2"/>
          <c:order val="2"/>
          <c:tx>
            <c:strRef>
              <c:f>'Figure 35'!$D$7</c:f>
              <c:strCache>
                <c:ptCount val="1"/>
                <c:pt idx="0">
                  <c:v> Total OAD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35'!$A$8:$A$13</c:f>
              <c:strCache>
                <c:ptCount val="6"/>
                <c:pt idx="0">
                  <c:v>High-income (66 countries)</c:v>
                </c:pt>
                <c:pt idx="1">
                  <c:v>Upper-middle-income (56 countries)</c:v>
                </c:pt>
                <c:pt idx="2">
                  <c:v>Lower-middle-income (47 Countries)</c:v>
                </c:pt>
                <c:pt idx="3">
                  <c:v>Low-income (35 countries)</c:v>
                </c:pt>
                <c:pt idx="5">
                  <c:v>Crisis-affected countries (50 countries)</c:v>
                </c:pt>
              </c:strCache>
            </c:strRef>
          </c:cat>
          <c:val>
            <c:numRef>
              <c:f>'Figure 35'!$D$8:$D$13</c:f>
              <c:numCache>
                <c:formatCode>_(* #,##0_);_(* \(#,##0\);_(* "-"??_);_(@_)</c:formatCode>
                <c:ptCount val="6"/>
                <c:pt idx="0">
                  <c:v>0.82837599134895101</c:v>
                </c:pt>
                <c:pt idx="1">
                  <c:v>5.8546669043205704</c:v>
                </c:pt>
                <c:pt idx="2">
                  <c:v>6.4800171251202103</c:v>
                </c:pt>
                <c:pt idx="3">
                  <c:v>12.031260015277899</c:v>
                </c:pt>
                <c:pt idx="5">
                  <c:v>19.188839788524199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D-40EB-9BB1-6EAEAA5F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51115064"/>
        <c:axId val="351115456"/>
      </c:barChart>
      <c:catAx>
        <c:axId val="351115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5456"/>
        <c:crosses val="autoZero"/>
        <c:auto val="1"/>
        <c:lblAlgn val="ctr"/>
        <c:lblOffset val="100"/>
        <c:noMultiLvlLbl val="0"/>
      </c:catAx>
      <c:valAx>
        <c:axId val="351115456"/>
        <c:scaling>
          <c:orientation val="minMax"/>
          <c:max val="2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US$ billion</a:t>
                </a:r>
              </a:p>
            </c:rich>
          </c:tx>
          <c:layout>
            <c:manualLayout>
              <c:xMode val="edge"/>
              <c:yMode val="edge"/>
              <c:x val="0.90016456376687859"/>
              <c:y val="0.90700624812260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50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9035643587301"/>
          <c:y val="5.0711244077537292E-2"/>
          <c:w val="0.80481130768898501"/>
          <c:h val="0.853107230135769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36'!$D$3</c:f>
              <c:strCache>
                <c:ptCount val="1"/>
                <c:pt idx="0">
                  <c:v> Humanitarian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'Figure 36'!$C$4:$C$36</c:f>
              <c:strCache>
                <c:ptCount val="33"/>
                <c:pt idx="0">
                  <c:v> South Sudan </c:v>
                </c:pt>
                <c:pt idx="1">
                  <c:v> Democratic Republic of the Congo </c:v>
                </c:pt>
                <c:pt idx="2">
                  <c:v> Lebanon </c:v>
                </c:pt>
                <c:pt idx="3">
                  <c:v> Somalia </c:v>
                </c:pt>
                <c:pt idx="4">
                  <c:v> Sudan </c:v>
                </c:pt>
                <c:pt idx="5">
                  <c:v> Mali </c:v>
                </c:pt>
                <c:pt idx="6">
                  <c:v> Yemen </c:v>
                </c:pt>
                <c:pt idx="7">
                  <c:v> Afghanistan </c:v>
                </c:pt>
                <c:pt idx="8">
                  <c:v> Central African Republic </c:v>
                </c:pt>
                <c:pt idx="9">
                  <c:v> Syrian Arab Republic </c:v>
                </c:pt>
                <c:pt idx="10">
                  <c:v> Iraq </c:v>
                </c:pt>
                <c:pt idx="11">
                  <c:v> State of Palestine </c:v>
                </c:pt>
                <c:pt idx="12">
                  <c:v> Jordan </c:v>
                </c:pt>
                <c:pt idx="13">
                  <c:v> Ethiopia </c:v>
                </c:pt>
                <c:pt idx="14">
                  <c:v> Nigeria </c:v>
                </c:pt>
                <c:pt idx="15">
                  <c:v> Turkey </c:v>
                </c:pt>
                <c:pt idx="16">
                  <c:v> Uganda </c:v>
                </c:pt>
                <c:pt idx="17">
                  <c:v> Kenya </c:v>
                </c:pt>
                <c:pt idx="18">
                  <c:v> Chad </c:v>
                </c:pt>
                <c:pt idx="19">
                  <c:v> Haiti </c:v>
                </c:pt>
                <c:pt idx="20">
                  <c:v> Niger </c:v>
                </c:pt>
                <c:pt idx="21">
                  <c:v> Liberia </c:v>
                </c:pt>
                <c:pt idx="22">
                  <c:v> Myanmar </c:v>
                </c:pt>
                <c:pt idx="23">
                  <c:v> Colombia </c:v>
                </c:pt>
                <c:pt idx="24">
                  <c:v> Cameroon </c:v>
                </c:pt>
                <c:pt idx="25">
                  <c:v> Egypt </c:v>
                </c:pt>
                <c:pt idx="26">
                  <c:v> Ukraine </c:v>
                </c:pt>
                <c:pt idx="27">
                  <c:v> Sierra Leone </c:v>
                </c:pt>
                <c:pt idx="28">
                  <c:v> Senegal </c:v>
                </c:pt>
                <c:pt idx="29">
                  <c:v> Burundi </c:v>
                </c:pt>
                <c:pt idx="30">
                  <c:v> Libya </c:v>
                </c:pt>
                <c:pt idx="31">
                  <c:v> Madagascar </c:v>
                </c:pt>
                <c:pt idx="32">
                  <c:v> Côte d’Ivoire </c:v>
                </c:pt>
              </c:strCache>
            </c:strRef>
          </c:cat>
          <c:val>
            <c:numRef>
              <c:f>'Figure 36'!$D$4:$D$36</c:f>
              <c:numCache>
                <c:formatCode>_(* #,##0_);_(* \(#,##0\);_(* "-"??_);_(@_)</c:formatCode>
                <c:ptCount val="33"/>
                <c:pt idx="0">
                  <c:v>971806.51900460001</c:v>
                </c:pt>
                <c:pt idx="1">
                  <c:v>349352.56092209998</c:v>
                </c:pt>
                <c:pt idx="2">
                  <c:v>1126058.7592791</c:v>
                </c:pt>
                <c:pt idx="3">
                  <c:v>692898.01587520004</c:v>
                </c:pt>
                <c:pt idx="4">
                  <c:v>413793.0441382</c:v>
                </c:pt>
                <c:pt idx="5">
                  <c:v>106011.110700469</c:v>
                </c:pt>
                <c:pt idx="6">
                  <c:v>1103082.9727880999</c:v>
                </c:pt>
                <c:pt idx="7">
                  <c:v>336307.2531794</c:v>
                </c:pt>
                <c:pt idx="8">
                  <c:v>186597.56282309999</c:v>
                </c:pt>
                <c:pt idx="9">
                  <c:v>1062484.7964008001</c:v>
                </c:pt>
                <c:pt idx="10">
                  <c:v>761803.87883930001</c:v>
                </c:pt>
                <c:pt idx="11">
                  <c:v>799383.26417700003</c:v>
                </c:pt>
                <c:pt idx="12">
                  <c:v>853637.66771629802</c:v>
                </c:pt>
                <c:pt idx="13">
                  <c:v>657381.26628704905</c:v>
                </c:pt>
                <c:pt idx="14">
                  <c:v>456097.77152130002</c:v>
                </c:pt>
                <c:pt idx="15">
                  <c:v>753227.19830349996</c:v>
                </c:pt>
                <c:pt idx="16">
                  <c:v>401738.61362951202</c:v>
                </c:pt>
                <c:pt idx="17">
                  <c:v>333061.42532604502</c:v>
                </c:pt>
                <c:pt idx="18">
                  <c:v>229661.31762886001</c:v>
                </c:pt>
                <c:pt idx="19">
                  <c:v>68109.055371569499</c:v>
                </c:pt>
                <c:pt idx="20">
                  <c:v>195893.85322990001</c:v>
                </c:pt>
                <c:pt idx="21">
                  <c:v>31229.628566448799</c:v>
                </c:pt>
                <c:pt idx="22">
                  <c:v>107298.49007479999</c:v>
                </c:pt>
                <c:pt idx="23">
                  <c:v>33979.650149173198</c:v>
                </c:pt>
                <c:pt idx="24">
                  <c:v>137121.528725713</c:v>
                </c:pt>
                <c:pt idx="25">
                  <c:v>88237.578209094107</c:v>
                </c:pt>
                <c:pt idx="26">
                  <c:v>63753.465510000002</c:v>
                </c:pt>
                <c:pt idx="27">
                  <c:v>37998.034990499997</c:v>
                </c:pt>
                <c:pt idx="28">
                  <c:v>56560.651737245098</c:v>
                </c:pt>
                <c:pt idx="29">
                  <c:v>56347.5342099974</c:v>
                </c:pt>
                <c:pt idx="30">
                  <c:v>51125.822322100001</c:v>
                </c:pt>
                <c:pt idx="31">
                  <c:v>64841.139329686397</c:v>
                </c:pt>
                <c:pt idx="32">
                  <c:v>24167.261083148998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6FF-B27C-0E1B85E67543}"/>
            </c:ext>
          </c:extLst>
        </c:ser>
        <c:ser>
          <c:idx val="1"/>
          <c:order val="1"/>
          <c:tx>
            <c:strRef>
              <c:f>'Figure 36'!$E$3</c:f>
              <c:strCache>
                <c:ptCount val="1"/>
                <c:pt idx="0">
                  <c:v> Development 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cat>
            <c:strRef>
              <c:f>'Figure 36'!$C$4:$C$36</c:f>
              <c:strCache>
                <c:ptCount val="33"/>
                <c:pt idx="0">
                  <c:v> South Sudan </c:v>
                </c:pt>
                <c:pt idx="1">
                  <c:v> Democratic Republic of the Congo </c:v>
                </c:pt>
                <c:pt idx="2">
                  <c:v> Lebanon </c:v>
                </c:pt>
                <c:pt idx="3">
                  <c:v> Somalia </c:v>
                </c:pt>
                <c:pt idx="4">
                  <c:v> Sudan </c:v>
                </c:pt>
                <c:pt idx="5">
                  <c:v> Mali </c:v>
                </c:pt>
                <c:pt idx="6">
                  <c:v> Yemen </c:v>
                </c:pt>
                <c:pt idx="7">
                  <c:v> Afghanistan </c:v>
                </c:pt>
                <c:pt idx="8">
                  <c:v> Central African Republic </c:v>
                </c:pt>
                <c:pt idx="9">
                  <c:v> Syrian Arab Republic </c:v>
                </c:pt>
                <c:pt idx="10">
                  <c:v> Iraq </c:v>
                </c:pt>
                <c:pt idx="11">
                  <c:v> State of Palestine </c:v>
                </c:pt>
                <c:pt idx="12">
                  <c:v> Jordan </c:v>
                </c:pt>
                <c:pt idx="13">
                  <c:v> Ethiopia </c:v>
                </c:pt>
                <c:pt idx="14">
                  <c:v> Nigeria </c:v>
                </c:pt>
                <c:pt idx="15">
                  <c:v> Turkey </c:v>
                </c:pt>
                <c:pt idx="16">
                  <c:v> Uganda </c:v>
                </c:pt>
                <c:pt idx="17">
                  <c:v> Kenya </c:v>
                </c:pt>
                <c:pt idx="18">
                  <c:v> Chad </c:v>
                </c:pt>
                <c:pt idx="19">
                  <c:v> Haiti </c:v>
                </c:pt>
                <c:pt idx="20">
                  <c:v> Niger </c:v>
                </c:pt>
                <c:pt idx="21">
                  <c:v> Liberia </c:v>
                </c:pt>
                <c:pt idx="22">
                  <c:v> Myanmar </c:v>
                </c:pt>
                <c:pt idx="23">
                  <c:v> Colombia </c:v>
                </c:pt>
                <c:pt idx="24">
                  <c:v> Cameroon </c:v>
                </c:pt>
                <c:pt idx="25">
                  <c:v> Egypt </c:v>
                </c:pt>
                <c:pt idx="26">
                  <c:v> Ukraine </c:v>
                </c:pt>
                <c:pt idx="27">
                  <c:v> Sierra Leone </c:v>
                </c:pt>
                <c:pt idx="28">
                  <c:v> Senegal </c:v>
                </c:pt>
                <c:pt idx="29">
                  <c:v> Burundi </c:v>
                </c:pt>
                <c:pt idx="30">
                  <c:v> Libya </c:v>
                </c:pt>
                <c:pt idx="31">
                  <c:v> Madagascar </c:v>
                </c:pt>
                <c:pt idx="32">
                  <c:v> Côte d’Ivoire </c:v>
                </c:pt>
              </c:strCache>
            </c:strRef>
          </c:cat>
          <c:val>
            <c:numRef>
              <c:f>'Figure 36'!$E$4:$E$36</c:f>
              <c:numCache>
                <c:formatCode>_(* #,##0_);_(* \(#,##0\);_(* "-"??_);_(@_)</c:formatCode>
                <c:ptCount val="33"/>
                <c:pt idx="0">
                  <c:v>232068.75629554901</c:v>
                </c:pt>
                <c:pt idx="1">
                  <c:v>326582.49869469198</c:v>
                </c:pt>
                <c:pt idx="2">
                  <c:v>106228.954540491</c:v>
                </c:pt>
                <c:pt idx="3">
                  <c:v>332323.88658088102</c:v>
                </c:pt>
                <c:pt idx="4">
                  <c:v>218984.02977509901</c:v>
                </c:pt>
                <c:pt idx="5">
                  <c:v>133834.403156927</c:v>
                </c:pt>
                <c:pt idx="6">
                  <c:v>269993.64034666301</c:v>
                </c:pt>
                <c:pt idx="7">
                  <c:v>819195.77884045499</c:v>
                </c:pt>
                <c:pt idx="8">
                  <c:v>92284.315508449305</c:v>
                </c:pt>
                <c:pt idx="9">
                  <c:v>107295.335897055</c:v>
                </c:pt>
                <c:pt idx="10">
                  <c:v>338013.38054003601</c:v>
                </c:pt>
                <c:pt idx="11">
                  <c:v>138853.634705284</c:v>
                </c:pt>
                <c:pt idx="12">
                  <c:v>62060.401293579002</c:v>
                </c:pt>
                <c:pt idx="13">
                  <c:v>232099.338093175</c:v>
                </c:pt>
                <c:pt idx="14">
                  <c:v>421989.22443454101</c:v>
                </c:pt>
                <c:pt idx="15">
                  <c:v>96154.751863321901</c:v>
                </c:pt>
                <c:pt idx="16">
                  <c:v>99378.962933316594</c:v>
                </c:pt>
                <c:pt idx="17">
                  <c:v>130381.23114040001</c:v>
                </c:pt>
                <c:pt idx="18">
                  <c:v>123670.729593767</c:v>
                </c:pt>
                <c:pt idx="19">
                  <c:v>90296.477678699594</c:v>
                </c:pt>
                <c:pt idx="20">
                  <c:v>87719.1079314729</c:v>
                </c:pt>
                <c:pt idx="21">
                  <c:v>93789.026664926801</c:v>
                </c:pt>
                <c:pt idx="22">
                  <c:v>127346.133526676</c:v>
                </c:pt>
                <c:pt idx="23">
                  <c:v>153027.043204702</c:v>
                </c:pt>
                <c:pt idx="24">
                  <c:v>63773.826048046802</c:v>
                </c:pt>
                <c:pt idx="25">
                  <c:v>109890.04137747599</c:v>
                </c:pt>
                <c:pt idx="26">
                  <c:v>133761.46358549499</c:v>
                </c:pt>
                <c:pt idx="27">
                  <c:v>129196.99214522701</c:v>
                </c:pt>
                <c:pt idx="28">
                  <c:v>103259.405024543</c:v>
                </c:pt>
                <c:pt idx="29">
                  <c:v>90047.226903058196</c:v>
                </c:pt>
                <c:pt idx="30">
                  <c:v>39234.116104950997</c:v>
                </c:pt>
                <c:pt idx="31">
                  <c:v>70167.989014582403</c:v>
                </c:pt>
                <c:pt idx="32">
                  <c:v>80116.0227265008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6FF-B27C-0E1B85E67543}"/>
            </c:ext>
          </c:extLst>
        </c:ser>
        <c:ser>
          <c:idx val="2"/>
          <c:order val="2"/>
          <c:tx>
            <c:strRef>
              <c:f>'Figure 36'!$F$3</c:f>
              <c:strCache>
                <c:ptCount val="1"/>
                <c:pt idx="0">
                  <c:v> Peace_DPKO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'Figure 36'!$C$4:$C$36</c:f>
              <c:strCache>
                <c:ptCount val="33"/>
                <c:pt idx="0">
                  <c:v> South Sudan </c:v>
                </c:pt>
                <c:pt idx="1">
                  <c:v> Democratic Republic of the Congo </c:v>
                </c:pt>
                <c:pt idx="2">
                  <c:v> Lebanon </c:v>
                </c:pt>
                <c:pt idx="3">
                  <c:v> Somalia </c:v>
                </c:pt>
                <c:pt idx="4">
                  <c:v> Sudan </c:v>
                </c:pt>
                <c:pt idx="5">
                  <c:v> Mali </c:v>
                </c:pt>
                <c:pt idx="6">
                  <c:v> Yemen </c:v>
                </c:pt>
                <c:pt idx="7">
                  <c:v> Afghanistan </c:v>
                </c:pt>
                <c:pt idx="8">
                  <c:v> Central African Republic </c:v>
                </c:pt>
                <c:pt idx="9">
                  <c:v> Syrian Arab Republic </c:v>
                </c:pt>
                <c:pt idx="10">
                  <c:v> Iraq </c:v>
                </c:pt>
                <c:pt idx="11">
                  <c:v> State of Palestine </c:v>
                </c:pt>
                <c:pt idx="12">
                  <c:v> Jordan </c:v>
                </c:pt>
                <c:pt idx="13">
                  <c:v> Ethiopia </c:v>
                </c:pt>
                <c:pt idx="14">
                  <c:v> Nigeria </c:v>
                </c:pt>
                <c:pt idx="15">
                  <c:v> Turkey </c:v>
                </c:pt>
                <c:pt idx="16">
                  <c:v> Uganda </c:v>
                </c:pt>
                <c:pt idx="17">
                  <c:v> Kenya </c:v>
                </c:pt>
                <c:pt idx="18">
                  <c:v> Chad </c:v>
                </c:pt>
                <c:pt idx="19">
                  <c:v> Haiti </c:v>
                </c:pt>
                <c:pt idx="20">
                  <c:v> Niger </c:v>
                </c:pt>
                <c:pt idx="21">
                  <c:v> Liberia </c:v>
                </c:pt>
                <c:pt idx="22">
                  <c:v> Myanmar </c:v>
                </c:pt>
                <c:pt idx="23">
                  <c:v> Colombia </c:v>
                </c:pt>
                <c:pt idx="24">
                  <c:v> Cameroon </c:v>
                </c:pt>
                <c:pt idx="25">
                  <c:v> Egypt </c:v>
                </c:pt>
                <c:pt idx="26">
                  <c:v> Ukraine </c:v>
                </c:pt>
                <c:pt idx="27">
                  <c:v> Sierra Leone </c:v>
                </c:pt>
                <c:pt idx="28">
                  <c:v> Senegal </c:v>
                </c:pt>
                <c:pt idx="29">
                  <c:v> Burundi </c:v>
                </c:pt>
                <c:pt idx="30">
                  <c:v> Libya </c:v>
                </c:pt>
                <c:pt idx="31">
                  <c:v> Madagascar </c:v>
                </c:pt>
                <c:pt idx="32">
                  <c:v> Côte d’Ivoire </c:v>
                </c:pt>
              </c:strCache>
            </c:strRef>
          </c:cat>
          <c:val>
            <c:numRef>
              <c:f>'Figure 36'!$F$4:$F$36</c:f>
              <c:numCache>
                <c:formatCode>_(* #,##0_);_(* \(#,##0\);_(* "-"??_);_(@_)</c:formatCode>
                <c:ptCount val="33"/>
                <c:pt idx="0">
                  <c:v>1326508</c:v>
                </c:pt>
                <c:pt idx="1">
                  <c:v>1268096</c:v>
                </c:pt>
                <c:pt idx="2">
                  <c:v>513067</c:v>
                </c:pt>
                <c:pt idx="3">
                  <c:v>611692</c:v>
                </c:pt>
                <c:pt idx="4">
                  <c:v>1084050</c:v>
                </c:pt>
                <c:pt idx="5">
                  <c:v>1158795</c:v>
                </c:pt>
                <c:pt idx="8">
                  <c:v>940840</c:v>
                </c:pt>
                <c:pt idx="9">
                  <c:v>32030.5</c:v>
                </c:pt>
                <c:pt idx="19">
                  <c:v>183500</c:v>
                </c:pt>
                <c:pt idx="21">
                  <c:v>116622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6FF-B27C-0E1B85E67543}"/>
            </c:ext>
          </c:extLst>
        </c:ser>
        <c:ser>
          <c:idx val="3"/>
          <c:order val="3"/>
          <c:tx>
            <c:strRef>
              <c:f>'Figure 36'!$G$3</c:f>
              <c:strCache>
                <c:ptCount val="1"/>
                <c:pt idx="0">
                  <c:v> Peace_DPA </c:v>
                </c:pt>
              </c:strCache>
            </c:strRef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cat>
            <c:strRef>
              <c:f>'Figure 36'!$C$4:$C$36</c:f>
              <c:strCache>
                <c:ptCount val="33"/>
                <c:pt idx="0">
                  <c:v> South Sudan </c:v>
                </c:pt>
                <c:pt idx="1">
                  <c:v> Democratic Republic of the Congo </c:v>
                </c:pt>
                <c:pt idx="2">
                  <c:v> Lebanon </c:v>
                </c:pt>
                <c:pt idx="3">
                  <c:v> Somalia </c:v>
                </c:pt>
                <c:pt idx="4">
                  <c:v> Sudan </c:v>
                </c:pt>
                <c:pt idx="5">
                  <c:v> Mali </c:v>
                </c:pt>
                <c:pt idx="6">
                  <c:v> Yemen </c:v>
                </c:pt>
                <c:pt idx="7">
                  <c:v> Afghanistan </c:v>
                </c:pt>
                <c:pt idx="8">
                  <c:v> Central African Republic </c:v>
                </c:pt>
                <c:pt idx="9">
                  <c:v> Syrian Arab Republic </c:v>
                </c:pt>
                <c:pt idx="10">
                  <c:v> Iraq </c:v>
                </c:pt>
                <c:pt idx="11">
                  <c:v> State of Palestine </c:v>
                </c:pt>
                <c:pt idx="12">
                  <c:v> Jordan </c:v>
                </c:pt>
                <c:pt idx="13">
                  <c:v> Ethiopia </c:v>
                </c:pt>
                <c:pt idx="14">
                  <c:v> Nigeria </c:v>
                </c:pt>
                <c:pt idx="15">
                  <c:v> Turkey </c:v>
                </c:pt>
                <c:pt idx="16">
                  <c:v> Uganda </c:v>
                </c:pt>
                <c:pt idx="17">
                  <c:v> Kenya </c:v>
                </c:pt>
                <c:pt idx="18">
                  <c:v> Chad </c:v>
                </c:pt>
                <c:pt idx="19">
                  <c:v> Haiti </c:v>
                </c:pt>
                <c:pt idx="20">
                  <c:v> Niger </c:v>
                </c:pt>
                <c:pt idx="21">
                  <c:v> Liberia </c:v>
                </c:pt>
                <c:pt idx="22">
                  <c:v> Myanmar </c:v>
                </c:pt>
                <c:pt idx="23">
                  <c:v> Colombia </c:v>
                </c:pt>
                <c:pt idx="24">
                  <c:v> Cameroon </c:v>
                </c:pt>
                <c:pt idx="25">
                  <c:v> Egypt </c:v>
                </c:pt>
                <c:pt idx="26">
                  <c:v> Ukraine </c:v>
                </c:pt>
                <c:pt idx="27">
                  <c:v> Sierra Leone </c:v>
                </c:pt>
                <c:pt idx="28">
                  <c:v> Senegal </c:v>
                </c:pt>
                <c:pt idx="29">
                  <c:v> Burundi </c:v>
                </c:pt>
                <c:pt idx="30">
                  <c:v> Libya </c:v>
                </c:pt>
                <c:pt idx="31">
                  <c:v> Madagascar </c:v>
                </c:pt>
                <c:pt idx="32">
                  <c:v> Côte d’Ivoire </c:v>
                </c:pt>
              </c:strCache>
            </c:strRef>
          </c:cat>
          <c:val>
            <c:numRef>
              <c:f>'Figure 36'!$G$4:$G$36</c:f>
              <c:numCache>
                <c:formatCode>_(* #,##0_);_(* \(#,##0\);_(* "-"??_);_(@_)</c:formatCode>
                <c:ptCount val="33"/>
                <c:pt idx="0">
                  <c:v>1957.2249999999999</c:v>
                </c:pt>
                <c:pt idx="1">
                  <c:v>1262.8499999999999</c:v>
                </c:pt>
                <c:pt idx="2">
                  <c:v>8311.9500000000007</c:v>
                </c:pt>
                <c:pt idx="3">
                  <c:v>94495.3</c:v>
                </c:pt>
                <c:pt idx="4">
                  <c:v>1586.9749999999999</c:v>
                </c:pt>
                <c:pt idx="5">
                  <c:v>217.9</c:v>
                </c:pt>
                <c:pt idx="6">
                  <c:v>12593.15</c:v>
                </c:pt>
                <c:pt idx="7">
                  <c:v>173267.6</c:v>
                </c:pt>
                <c:pt idx="8">
                  <c:v>1116.25</c:v>
                </c:pt>
                <c:pt idx="9">
                  <c:v>15626.15</c:v>
                </c:pt>
                <c:pt idx="10">
                  <c:v>116352</c:v>
                </c:pt>
                <c:pt idx="14">
                  <c:v>2258.35</c:v>
                </c:pt>
                <c:pt idx="21">
                  <c:v>64.349999999999994</c:v>
                </c:pt>
                <c:pt idx="22">
                  <c:v>537.20000000000005</c:v>
                </c:pt>
                <c:pt idx="23">
                  <c:v>42384.9</c:v>
                </c:pt>
                <c:pt idx="24">
                  <c:v>2258.35</c:v>
                </c:pt>
                <c:pt idx="29">
                  <c:v>7176.65</c:v>
                </c:pt>
                <c:pt idx="30">
                  <c:v>50015.15</c:v>
                </c:pt>
                <c:pt idx="32">
                  <c:v>199.1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6-46FF-B27C-0E1B85E6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351116240"/>
        <c:axId val="349258944"/>
      </c:barChart>
      <c:catAx>
        <c:axId val="35111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49258944"/>
        <c:crosses val="autoZero"/>
        <c:auto val="1"/>
        <c:lblAlgn val="ctr"/>
        <c:lblOffset val="100"/>
        <c:noMultiLvlLbl val="0"/>
      </c:catAx>
      <c:valAx>
        <c:axId val="349258944"/>
        <c:scaling>
          <c:orientation val="minMax"/>
          <c:max val="3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6240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aseline="0"/>
                    <a:t>US$ billion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272705222575798"/>
          <c:y val="0.78535276347054561"/>
          <c:w val="0.46447501422043219"/>
          <c:h val="4.4352148786952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35958322393523"/>
          <c:y val="7.9853564942126268E-2"/>
          <c:w val="0.41909424514390198"/>
          <c:h val="0.81137023815623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2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3-464E-AB76-0089B2EE31C8}"/>
              </c:ext>
            </c:extLst>
          </c:dPt>
          <c:dPt>
            <c:idx val="1"/>
            <c:bubble3D val="0"/>
            <c:spPr>
              <a:solidFill>
                <a:srgbClr val="FF2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3-464E-AB76-0089B2EE31C8}"/>
              </c:ext>
            </c:extLst>
          </c:dPt>
          <c:dPt>
            <c:idx val="2"/>
            <c:bubble3D val="0"/>
            <c:spPr>
              <a:solidFill>
                <a:srgbClr val="FF2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3-464E-AB76-0089B2EE31C8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3-464E-AB76-0089B2EE31C8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03-464E-AB76-0089B2EE31C8}"/>
              </c:ext>
            </c:extLst>
          </c:dPt>
          <c:dPt>
            <c:idx val="5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03-464E-AB76-0089B2EE31C8}"/>
              </c:ext>
            </c:extLst>
          </c:dPt>
          <c:dLbls>
            <c:dLbl>
              <c:idx val="0"/>
              <c:layout>
                <c:manualLayout>
                  <c:x val="-0.1450106716053427"/>
                  <c:y val="1.22437244151422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9070069346613554E-2"/>
                      <c:h val="0.15415762834417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203-464E-AB76-0089B2EE31C8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03-464E-AB76-0089B2EE31C8}"/>
                </c:ext>
              </c:extLst>
            </c:dLbl>
            <c:dLbl>
              <c:idx val="3"/>
              <c:layout>
                <c:manualLayout>
                  <c:x val="1.3685581004918913E-2"/>
                  <c:y val="-1.6827961580724318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03-464E-AB76-0089B2EE31C8}"/>
                </c:ext>
              </c:extLst>
            </c:dLbl>
            <c:dLbl>
              <c:idx val="5"/>
              <c:layout>
                <c:manualLayout>
                  <c:x val="0.10905693687284321"/>
                  <c:y val="0.23710864775308726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233424898342137"/>
                      <c:h val="0.171366594360086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203-464E-AB76-0089B2EE31C8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3'!$A$10:$A$15</c:f>
              <c:strCache>
                <c:ptCount val="6"/>
                <c:pt idx="0">
                  <c:v>Earmarked OAD</c:v>
                </c:pt>
                <c:pt idx="1">
                  <c:v>Voluntary Core OAD</c:v>
                </c:pt>
                <c:pt idx="2">
                  <c:v>Assessed  OAD</c:v>
                </c:pt>
                <c:pt idx="3">
                  <c:v>Earmarked non-OAD</c:v>
                </c:pt>
                <c:pt idx="4">
                  <c:v>Fees non-OAD</c:v>
                </c:pt>
                <c:pt idx="5">
                  <c:v>Assessed non-OAD</c:v>
                </c:pt>
              </c:strCache>
            </c:strRef>
          </c:cat>
          <c:val>
            <c:numRef>
              <c:f>'Figure 3'!$B$10:$B$15</c:f>
              <c:numCache>
                <c:formatCode>_(* #,##0.00_);_(* \(#,##0.00\);_(* "-"??_);_(@_)</c:formatCode>
                <c:ptCount val="6"/>
                <c:pt idx="0">
                  <c:v>26.708739159767301</c:v>
                </c:pt>
                <c:pt idx="1">
                  <c:v>4.7763044603268296</c:v>
                </c:pt>
                <c:pt idx="2">
                  <c:v>1.8818750145168699</c:v>
                </c:pt>
                <c:pt idx="3">
                  <c:v>3.3263981324110299</c:v>
                </c:pt>
                <c:pt idx="4">
                  <c:v>4.4349436154961097</c:v>
                </c:pt>
                <c:pt idx="5">
                  <c:v>12.071442058948501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3-464E-AB76-0089B2EE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4'!$A$5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235794849968079E-2"/>
                  <c:y val="-3.0682888006631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09-4A5D-A343-E0933749C72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09-4A5D-A343-E0933749C72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09-4A5D-A343-E0933749C72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09-4A5D-A343-E0933749C72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09-4A5D-A343-E0933749C72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09-4A5D-A343-E0933749C72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09-4A5D-A343-E0933749C7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09-4A5D-A343-E0933749C72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09-4A5D-A343-E0933749C72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09-4A5D-A343-E0933749C72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09-4A5D-A343-E0933749C72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09-4A5D-A343-E0933749C72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09-4A5D-A343-E0933749C72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09-4A5D-A343-E0933749C72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09-4A5D-A343-E0933749C72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09-4A5D-A343-E0933749C72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4'!$B$4:$S$4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4'!$B$5:$S$5</c:f>
              <c:numCache>
                <c:formatCode>0.00</c:formatCode>
                <c:ptCount val="18"/>
                <c:pt idx="0">
                  <c:v>3.4794613171896902</c:v>
                </c:pt>
                <c:pt idx="1">
                  <c:v>3.59931973367225</c:v>
                </c:pt>
                <c:pt idx="2">
                  <c:v>3.93197097255567</c:v>
                </c:pt>
                <c:pt idx="3">
                  <c:v>4.119296866</c:v>
                </c:pt>
                <c:pt idx="4">
                  <c:v>4.6267427145303897</c:v>
                </c:pt>
                <c:pt idx="5">
                  <c:v>4.6295096849751598</c:v>
                </c:pt>
                <c:pt idx="6">
                  <c:v>5.0383692935709998</c:v>
                </c:pt>
                <c:pt idx="7">
                  <c:v>5.6073672224910203</c:v>
                </c:pt>
                <c:pt idx="8">
                  <c:v>6.45761779597263</c:v>
                </c:pt>
                <c:pt idx="9">
                  <c:v>5.95866809321054</c:v>
                </c:pt>
                <c:pt idx="10">
                  <c:v>5.90025464575446</c:v>
                </c:pt>
                <c:pt idx="11">
                  <c:v>6.3448521277251997</c:v>
                </c:pt>
                <c:pt idx="12">
                  <c:v>6.7090471759100296</c:v>
                </c:pt>
                <c:pt idx="13">
                  <c:v>6.7354126891263704</c:v>
                </c:pt>
                <c:pt idx="14">
                  <c:v>6.7</c:v>
                </c:pt>
                <c:pt idx="15">
                  <c:v>6.1</c:v>
                </c:pt>
                <c:pt idx="16">
                  <c:v>6.4</c:v>
                </c:pt>
                <c:pt idx="17">
                  <c:v>6.9267343024437196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09-4A5D-A343-E0933749C72B}"/>
            </c:ext>
          </c:extLst>
        </c:ser>
        <c:ser>
          <c:idx val="1"/>
          <c:order val="1"/>
          <c:tx>
            <c:strRef>
              <c:f>'Figure 4'!$A$6</c:f>
              <c:strCache>
                <c:ptCount val="1"/>
                <c:pt idx="0">
                  <c:v>Earmarked</c:v>
                </c:pt>
              </c:strCache>
            </c:strRef>
          </c:tx>
          <c:spPr>
            <a:ln w="28575" cap="rnd">
              <a:solidFill>
                <a:srgbClr val="E1C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09-4A5D-A343-E0933749C72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09-4A5D-A343-E0933749C72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09-4A5D-A343-E0933749C72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09-4A5D-A343-E0933749C72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09-4A5D-A343-E0933749C72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09-4A5D-A343-E0933749C7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09-4A5D-A343-E0933749C72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109-4A5D-A343-E0933749C72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109-4A5D-A343-E0933749C72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09-4A5D-A343-E0933749C72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109-4A5D-A343-E0933749C72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109-4A5D-A343-E0933749C72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109-4A5D-A343-E0933749C72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109-4A5D-A343-E0933749C72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109-4A5D-A343-E0933749C72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4'!$B$4:$S$4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4'!$B$6:$S$6</c:f>
              <c:numCache>
                <c:formatCode>0.00</c:formatCode>
                <c:ptCount val="18"/>
                <c:pt idx="0">
                  <c:v>5.5511029352110004</c:v>
                </c:pt>
                <c:pt idx="1">
                  <c:v>6.1071781262803304</c:v>
                </c:pt>
                <c:pt idx="2">
                  <c:v>6.9199016475661601</c:v>
                </c:pt>
                <c:pt idx="3">
                  <c:v>8.7710287771589908</c:v>
                </c:pt>
                <c:pt idx="4">
                  <c:v>10.171810463</c:v>
                </c:pt>
                <c:pt idx="5">
                  <c:v>12.4837978253271</c:v>
                </c:pt>
                <c:pt idx="6">
                  <c:v>12.2754821117686</c:v>
                </c:pt>
                <c:pt idx="7">
                  <c:v>13.609258797156899</c:v>
                </c:pt>
                <c:pt idx="8">
                  <c:v>16.1694421634059</c:v>
                </c:pt>
                <c:pt idx="9">
                  <c:v>15.9133765810697</c:v>
                </c:pt>
                <c:pt idx="10">
                  <c:v>17.013491426748502</c:v>
                </c:pt>
                <c:pt idx="11">
                  <c:v>16.416613840876</c:v>
                </c:pt>
                <c:pt idx="12">
                  <c:v>17.170276239984499</c:v>
                </c:pt>
                <c:pt idx="13">
                  <c:v>19.6932899141107</c:v>
                </c:pt>
                <c:pt idx="14">
                  <c:v>22</c:v>
                </c:pt>
                <c:pt idx="15">
                  <c:v>20.6</c:v>
                </c:pt>
                <c:pt idx="16">
                  <c:v>23.1</c:v>
                </c:pt>
                <c:pt idx="17">
                  <c:v>26.708739000000001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109-4A5D-A343-E0933749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49856"/>
        <c:axId val="420550248"/>
      </c:lineChart>
      <c:catAx>
        <c:axId val="4205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50248"/>
        <c:crosses val="autoZero"/>
        <c:auto val="1"/>
        <c:lblAlgn val="ctr"/>
        <c:lblOffset val="100"/>
        <c:noMultiLvlLbl val="0"/>
      </c:catAx>
      <c:valAx>
        <c:axId val="4205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US$</a:t>
                </a:r>
                <a:r>
                  <a:rPr lang="en-US" baseline="0"/>
                  <a:t> billion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5'!$B$14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8A30A0"/>
            </a:solidFill>
          </c:spPr>
          <c:dPt>
            <c:idx val="0"/>
            <c:bubble3D val="0"/>
            <c:explosion val="7"/>
            <c:spPr>
              <a:solidFill>
                <a:srgbClr val="8A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3-4F06-BCB6-D5F2B7B052C9}"/>
              </c:ext>
            </c:extLst>
          </c:dPt>
          <c:dPt>
            <c:idx val="1"/>
            <c:bubble3D val="0"/>
            <c:explosion val="5"/>
            <c:spPr>
              <a:solidFill>
                <a:srgbClr val="E10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3-4F06-BCB6-D5F2B7B052C9}"/>
              </c:ext>
            </c:extLst>
          </c:dPt>
          <c:dPt>
            <c:idx val="2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B3-4F06-BCB6-D5F2B7B052C9}"/>
              </c:ext>
            </c:extLst>
          </c:dPt>
          <c:dPt>
            <c:idx val="3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B3-4F06-BCB6-D5F2B7B052C9}"/>
              </c:ext>
            </c:extLst>
          </c:dPt>
          <c:dLbls>
            <c:dLbl>
              <c:idx val="0"/>
              <c:layout>
                <c:manualLayout>
                  <c:x val="-0.10465328524581903"/>
                  <c:y val="0.19087925749970383"/>
                </c:manualLayout>
              </c:layout>
              <c:tx>
                <c:rich>
                  <a:bodyPr/>
                  <a:lstStyle/>
                  <a:p>
                    <a:fld id="{88EAC617-60B8-4758-A3E6-3C3885327C23}" type="CATEGORYNAME">
                      <a:rPr lang="en-US" sz="1100"/>
                      <a:pPr/>
                      <a:t>[]</a:t>
                    </a:fld>
                    <a:r>
                      <a:rPr lang="en-US" baseline="0"/>
                      <a:t>
</a:t>
                    </a:r>
                    <a:fld id="{D0DE6D8E-9AE3-4976-869D-B02F435C2C9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B3-4F06-BCB6-D5F2B7B052C9}"/>
                </c:ext>
              </c:extLst>
            </c:dLbl>
            <c:dLbl>
              <c:idx val="1"/>
              <c:layout>
                <c:manualLayout>
                  <c:x val="-0.1882633242132839"/>
                  <c:y val="1.96363462288889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F6412A-78B6-4FEC-9488-FA316B13CD77}" type="CATEGORYNAME">
                      <a:rPr lang="en-US" sz="1200">
                        <a:solidFill>
                          <a:schemeClr val="bg1"/>
                        </a:solidFill>
                      </a:rPr>
                      <a:pPr>
                        <a:defRPr sz="1200" b="1">
                          <a:solidFill>
                            <a:schemeClr val="bg1"/>
                          </a:solidFill>
                        </a:defRPr>
                      </a:pPr>
                      <a:t>[]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  <a:p>
                    <a:pPr>
                      <a:defRPr sz="1200" b="1">
                        <a:solidFill>
                          <a:schemeClr val="bg1"/>
                        </a:solidFill>
                      </a:defRPr>
                    </a:pPr>
                    <a:fld id="{AF6301D3-3512-4F7C-8416-48B60FBF9C33}" type="VALUE">
                      <a:rPr lang="en-US" sz="1200">
                        <a:solidFill>
                          <a:schemeClr val="bg1"/>
                        </a:solidFill>
                      </a:rPr>
                      <a:pPr>
                        <a:defRPr sz="1200" b="1">
                          <a:solidFill>
                            <a:schemeClr val="bg1"/>
                          </a:solidFill>
                        </a:defRPr>
                      </a:pPr>
                      <a:t>[]</a:t>
                    </a:fld>
                    <a:endParaRPr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404956527829193"/>
                      <c:h val="0.173552852300652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B3-4F06-BCB6-D5F2B7B052C9}"/>
                </c:ext>
              </c:extLst>
            </c:dLbl>
            <c:dLbl>
              <c:idx val="2"/>
              <c:layout>
                <c:manualLayout>
                  <c:x val="-4.3892651919145494E-2"/>
                  <c:y val="-0.24204554516878349"/>
                </c:manualLayout>
              </c:layout>
              <c:tx>
                <c:rich>
                  <a:bodyPr/>
                  <a:lstStyle/>
                  <a:p>
                    <a:fld id="{99CE4A07-3A79-4176-826D-310F1B431FFD}" type="CATEGORYNAME">
                      <a:rPr lang="en-US" sz="1100"/>
                      <a:pPr/>
                      <a:t>[]</a:t>
                    </a:fld>
                    <a:r>
                      <a:rPr lang="en-US" baseline="0"/>
                      <a:t>
</a:t>
                    </a:r>
                    <a:fld id="{F275B179-051E-466D-977F-155219FBAD05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CB3-4F06-BCB6-D5F2B7B052C9}"/>
                </c:ext>
              </c:extLst>
            </c:dLbl>
            <c:dLbl>
              <c:idx val="3"/>
              <c:layout>
                <c:manualLayout>
                  <c:x val="0.16594950811004733"/>
                  <c:y val="0.13125870376832546"/>
                </c:manualLayout>
              </c:layout>
              <c:tx>
                <c:rich>
                  <a:bodyPr/>
                  <a:lstStyle/>
                  <a:p>
                    <a:fld id="{92F4C0F7-52AA-45EB-8B5E-AA2698AEA3E1}" type="CATEGORYNAME">
                      <a:rPr lang="en-US" sz="1100"/>
                      <a:pPr/>
                      <a:t>[]</a:t>
                    </a:fld>
                    <a:r>
                      <a:rPr lang="en-US" baseline="0"/>
                      <a:t>
</a:t>
                    </a:r>
                    <a:fld id="{48361CCB-B511-450D-90F6-97451E4F43F5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CB3-4F06-BCB6-D5F2B7B052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5'!$A$15:$A$18</c:f>
              <c:strCache>
                <c:ptCount val="4"/>
                <c:pt idx="0">
                  <c:v>Peacekeeping</c:v>
                </c:pt>
                <c:pt idx="1">
                  <c:v>Global norms, standards, policy  and advocacy</c:v>
                </c:pt>
                <c:pt idx="2">
                  <c:v>Development assistance</c:v>
                </c:pt>
                <c:pt idx="3">
                  <c:v>Humanitarian assistance </c:v>
                </c:pt>
              </c:strCache>
            </c:strRef>
          </c:cat>
          <c:val>
            <c:numRef>
              <c:f>'Figure 5'!$B$15:$B$18</c:f>
              <c:numCache>
                <c:formatCode>General</c:formatCode>
                <c:ptCount val="4"/>
                <c:pt idx="0">
                  <c:v>0.189517898197751</c:v>
                </c:pt>
                <c:pt idx="1">
                  <c:v>9.7072759416756096E-2</c:v>
                </c:pt>
                <c:pt idx="2">
                  <c:v>0.38851947590653202</c:v>
                </c:pt>
                <c:pt idx="3">
                  <c:v>0.32488986647896101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B3-4F06-BCB6-D5F2B7B0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2236162040954E-2"/>
          <c:y val="0.12724386724386724"/>
          <c:w val="0.86333661440407339"/>
          <c:h val="0.78271784208792083"/>
        </c:manualLayout>
      </c:layout>
      <c:lineChart>
        <c:grouping val="standard"/>
        <c:varyColors val="0"/>
        <c:ser>
          <c:idx val="0"/>
          <c:order val="0"/>
          <c:tx>
            <c:strRef>
              <c:f>'Figure 6 '!$A$5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rgbClr val="00919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47-4374-929F-0E2BF005C04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7-4374-929F-0E2BF005C04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7-4374-929F-0E2BF005C04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7-4374-929F-0E2BF005C0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7-4374-929F-0E2BF005C04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7-4374-929F-0E2BF005C04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7-4374-929F-0E2BF005C04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7-4374-929F-0E2BF005C04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7-4374-929F-0E2BF005C04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7-4374-929F-0E2BF005C04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7-4374-929F-0E2BF005C04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7-4374-929F-0E2BF005C04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7-4374-929F-0E2BF005C04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7-4374-929F-0E2BF005C04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7-4374-929F-0E2BF005C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'!$B$4:$S$4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6 '!$B$5:$S$5</c:f>
              <c:numCache>
                <c:formatCode>0.0</c:formatCode>
                <c:ptCount val="18"/>
                <c:pt idx="0">
                  <c:v>6.3427738801492799</c:v>
                </c:pt>
                <c:pt idx="1">
                  <c:v>6.5792803550679704</c:v>
                </c:pt>
                <c:pt idx="2">
                  <c:v>7.6079489266775404</c:v>
                </c:pt>
                <c:pt idx="3">
                  <c:v>8.4</c:v>
                </c:pt>
                <c:pt idx="4">
                  <c:v>9.6175918745303797</c:v>
                </c:pt>
                <c:pt idx="5">
                  <c:v>11.738517194948701</c:v>
                </c:pt>
                <c:pt idx="6">
                  <c:v>12.284929697972499</c:v>
                </c:pt>
                <c:pt idx="7">
                  <c:v>13.9389905433056</c:v>
                </c:pt>
                <c:pt idx="8">
                  <c:v>14.643281938022399</c:v>
                </c:pt>
                <c:pt idx="9">
                  <c:v>14.181300849955599</c:v>
                </c:pt>
                <c:pt idx="10">
                  <c:v>15.549705801181799</c:v>
                </c:pt>
                <c:pt idx="11">
                  <c:v>15.196812762085001</c:v>
                </c:pt>
                <c:pt idx="12">
                  <c:v>16.155309087668201</c:v>
                </c:pt>
                <c:pt idx="13">
                  <c:v>16.750543815832302</c:v>
                </c:pt>
                <c:pt idx="14">
                  <c:v>17.100000000000001</c:v>
                </c:pt>
                <c:pt idx="15">
                  <c:v>15.7</c:v>
                </c:pt>
                <c:pt idx="16">
                  <c:v>16.899999999999999</c:v>
                </c:pt>
                <c:pt idx="17">
                  <c:v>19.507726109764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47-4374-929F-0E2BF005C044}"/>
            </c:ext>
          </c:extLst>
        </c:ser>
        <c:ser>
          <c:idx val="1"/>
          <c:order val="1"/>
          <c:tx>
            <c:strRef>
              <c:f>'Figure 6 '!$A$6</c:f>
              <c:strCache>
                <c:ptCount val="1"/>
                <c:pt idx="0">
                  <c:v>Humanitarian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7-4374-929F-0E2BF005C04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7-4374-929F-0E2BF005C04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7-4374-929F-0E2BF005C04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7-4374-929F-0E2BF005C0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7-4374-929F-0E2BF005C04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47-4374-929F-0E2BF005C04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47-4374-929F-0E2BF005C04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647-4374-929F-0E2BF005C04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47-4374-929F-0E2BF005C04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47-4374-929F-0E2BF005C04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47-4374-929F-0E2BF005C04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47-4374-929F-0E2BF005C04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47-4374-929F-0E2BF005C04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47-4374-929F-0E2BF005C04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47-4374-929F-0E2BF005C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'!$B$4:$S$4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6 '!$B$6:$S$6</c:f>
              <c:numCache>
                <c:formatCode>0.0</c:formatCode>
                <c:ptCount val="18"/>
                <c:pt idx="0">
                  <c:v>2.6877903722514098</c:v>
                </c:pt>
                <c:pt idx="1">
                  <c:v>3.12721750488461</c:v>
                </c:pt>
                <c:pt idx="2">
                  <c:v>3.2439236934442901</c:v>
                </c:pt>
                <c:pt idx="3">
                  <c:v>4.4903256431590002</c:v>
                </c:pt>
                <c:pt idx="4">
                  <c:v>5.1809613030000001</c:v>
                </c:pt>
                <c:pt idx="5">
                  <c:v>5.3747903153535397</c:v>
                </c:pt>
                <c:pt idx="6">
                  <c:v>5.0289217073670898</c:v>
                </c:pt>
                <c:pt idx="7">
                  <c:v>5.2776354763423301</c:v>
                </c:pt>
                <c:pt idx="8">
                  <c:v>7.9837780213561498</c:v>
                </c:pt>
                <c:pt idx="9">
                  <c:v>7.6907438243246196</c:v>
                </c:pt>
                <c:pt idx="10">
                  <c:v>7.3640402713211897</c:v>
                </c:pt>
                <c:pt idx="11">
                  <c:v>7.5646532065162297</c:v>
                </c:pt>
                <c:pt idx="12">
                  <c:v>7.7240143282263602</c:v>
                </c:pt>
                <c:pt idx="13">
                  <c:v>9.6781587874046995</c:v>
                </c:pt>
                <c:pt idx="14">
                  <c:v>11.6</c:v>
                </c:pt>
                <c:pt idx="15">
                  <c:v>11</c:v>
                </c:pt>
                <c:pt idx="16">
                  <c:v>12.6</c:v>
                </c:pt>
                <c:pt idx="17">
                  <c:v>14.127747352447001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47-4374-929F-0E2BF005C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4392344"/>
        <c:axId val="344392736"/>
      </c:lineChart>
      <c:catAx>
        <c:axId val="3443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92736"/>
        <c:crosses val="autoZero"/>
        <c:auto val="1"/>
        <c:lblAlgn val="ctr"/>
        <c:lblOffset val="100"/>
        <c:noMultiLvlLbl val="0"/>
      </c:catAx>
      <c:valAx>
        <c:axId val="344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US$</a:t>
                </a:r>
                <a:r>
                  <a:rPr lang="en-US" baseline="0"/>
                  <a:t> billion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92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4217761845017E-2"/>
          <c:y val="2.75482033907717E-2"/>
          <c:w val="0.93121710765077337"/>
          <c:h val="0.905789916533282"/>
        </c:manualLayout>
      </c:layout>
      <c:lineChart>
        <c:grouping val="standard"/>
        <c:varyColors val="0"/>
        <c:ser>
          <c:idx val="0"/>
          <c:order val="0"/>
          <c:tx>
            <c:strRef>
              <c:f>'Figure 7'!$A$15</c:f>
              <c:strCache>
                <c:ptCount val="1"/>
                <c:pt idx="0">
                  <c:v>Operational activities for development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'Figure 7'!$B$14:$S$14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7'!$B$15:$S$15</c:f>
              <c:numCache>
                <c:formatCode>0%</c:formatCode>
                <c:ptCount val="18"/>
                <c:pt idx="0">
                  <c:v>1</c:v>
                </c:pt>
                <c:pt idx="1">
                  <c:v>1.1249900116826901</c:v>
                </c:pt>
                <c:pt idx="2">
                  <c:v>1.15723244109819</c:v>
                </c:pt>
                <c:pt idx="3">
                  <c:v>1.2348722640335901</c:v>
                </c:pt>
                <c:pt idx="4">
                  <c:v>1.3157641435104701</c:v>
                </c:pt>
                <c:pt idx="5">
                  <c:v>1.4776137121914701</c:v>
                </c:pt>
                <c:pt idx="6">
                  <c:v>1.45493812382488</c:v>
                </c:pt>
                <c:pt idx="7">
                  <c:v>1.4937729788699601</c:v>
                </c:pt>
                <c:pt idx="8">
                  <c:v>1.67277672518983</c:v>
                </c:pt>
                <c:pt idx="9">
                  <c:v>1.67977473702614</c:v>
                </c:pt>
                <c:pt idx="10">
                  <c:v>1.7563217698383</c:v>
                </c:pt>
                <c:pt idx="11">
                  <c:v>1.64107496556982</c:v>
                </c:pt>
                <c:pt idx="12">
                  <c:v>1.8269945176195099</c:v>
                </c:pt>
                <c:pt idx="13">
                  <c:v>2.0199217130535501</c:v>
                </c:pt>
                <c:pt idx="14">
                  <c:v>2.1817806123888599</c:v>
                </c:pt>
                <c:pt idx="15">
                  <c:v>2.2131986582418102</c:v>
                </c:pt>
                <c:pt idx="16">
                  <c:v>2.3698904139332302</c:v>
                </c:pt>
                <c:pt idx="17">
                  <c:v>2.6247913420045199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7B-4958-9EB2-2514B4B7E2B2}"/>
            </c:ext>
          </c:extLst>
        </c:ser>
        <c:ser>
          <c:idx val="1"/>
          <c:order val="1"/>
          <c:tx>
            <c:strRef>
              <c:f>'Figure 7'!$A$16</c:f>
              <c:strCache>
                <c:ptCount val="1"/>
                <c:pt idx="0">
                  <c:v>Humanitarian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7'!$B$14:$S$14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7'!$B$16:$S$16</c:f>
              <c:numCache>
                <c:formatCode>0%</c:formatCode>
                <c:ptCount val="18"/>
                <c:pt idx="0">
                  <c:v>1</c:v>
                </c:pt>
                <c:pt idx="1">
                  <c:v>1.1855970329408101</c:v>
                </c:pt>
                <c:pt idx="2">
                  <c:v>1.18589254730105</c:v>
                </c:pt>
                <c:pt idx="3">
                  <c:v>1.4638598297847001</c:v>
                </c:pt>
                <c:pt idx="4">
                  <c:v>1.4508845610441099</c:v>
                </c:pt>
                <c:pt idx="5">
                  <c:v>1.5746769177145701</c:v>
                </c:pt>
                <c:pt idx="6">
                  <c:v>1.4272621359940001</c:v>
                </c:pt>
                <c:pt idx="7">
                  <c:v>1.3998255047975501</c:v>
                </c:pt>
                <c:pt idx="8">
                  <c:v>2.0262759287025101</c:v>
                </c:pt>
                <c:pt idx="9">
                  <c:v>1.90059093696029</c:v>
                </c:pt>
                <c:pt idx="10">
                  <c:v>1.93333833163708</c:v>
                </c:pt>
                <c:pt idx="11">
                  <c:v>1.85102419311809</c:v>
                </c:pt>
                <c:pt idx="12">
                  <c:v>1.9377332397443701</c:v>
                </c:pt>
                <c:pt idx="13">
                  <c:v>2.4083120120560602</c:v>
                </c:pt>
                <c:pt idx="14">
                  <c:v>2.9905838350816798</c:v>
                </c:pt>
                <c:pt idx="15">
                  <c:v>3.0195799709299398</c:v>
                </c:pt>
                <c:pt idx="16">
                  <c:v>3.4679488931954601</c:v>
                </c:pt>
                <c:pt idx="17">
                  <c:v>3.78645934348721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7B-4958-9EB2-2514B4B7E2B2}"/>
            </c:ext>
          </c:extLst>
        </c:ser>
        <c:ser>
          <c:idx val="2"/>
          <c:order val="2"/>
          <c:tx>
            <c:strRef>
              <c:f>'Figure 7'!$A$17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rgbClr val="00919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7'!$B$14:$S$14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7'!$B$17:$S$17</c:f>
              <c:numCache>
                <c:formatCode>0%</c:formatCode>
                <c:ptCount val="18"/>
                <c:pt idx="0">
                  <c:v>1</c:v>
                </c:pt>
                <c:pt idx="1">
                  <c:v>1.1002134730614599</c:v>
                </c:pt>
                <c:pt idx="2">
                  <c:v>1.1455160060468901</c:v>
                </c:pt>
                <c:pt idx="3">
                  <c:v>1.1412606799491001</c:v>
                </c:pt>
                <c:pt idx="4">
                  <c:v>1.26052605105777</c:v>
                </c:pt>
                <c:pt idx="5">
                  <c:v>1.43793365185487</c:v>
                </c:pt>
                <c:pt idx="6">
                  <c:v>1.4662522449801101</c:v>
                </c:pt>
                <c:pt idx="7">
                  <c:v>1.5321793082259101</c:v>
                </c:pt>
                <c:pt idx="8">
                  <c:v>1.52826398579772</c:v>
                </c:pt>
                <c:pt idx="9">
                  <c:v>1.5895036596445</c:v>
                </c:pt>
                <c:pt idx="10">
                  <c:v>1.68395626516638</c:v>
                </c:pt>
                <c:pt idx="11">
                  <c:v>1.5552463761281199</c:v>
                </c:pt>
                <c:pt idx="12">
                  <c:v>1.78172381847217</c:v>
                </c:pt>
                <c:pt idx="13">
                  <c:v>1.8611452702654301</c:v>
                </c:pt>
                <c:pt idx="14">
                  <c:v>1.85113667265983</c:v>
                </c:pt>
                <c:pt idx="15">
                  <c:v>1.88354481084074</c:v>
                </c:pt>
                <c:pt idx="16">
                  <c:v>1.9209970719564899</c:v>
                </c:pt>
                <c:pt idx="17">
                  <c:v>2.14989401977504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7B-4958-9EB2-2514B4B7E2B2}"/>
            </c:ext>
          </c:extLst>
        </c:ser>
        <c:ser>
          <c:idx val="3"/>
          <c:order val="3"/>
          <c:tx>
            <c:strRef>
              <c:f>'Figure 7'!$A$18</c:f>
              <c:strCache>
                <c:ptCount val="1"/>
                <c:pt idx="0">
                  <c:v>Total official development assistance (ODA)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'Figure 7'!$B$14:$S$14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'Figure 7'!$B$18:$S$18</c:f>
              <c:numCache>
                <c:formatCode>0%</c:formatCode>
                <c:ptCount val="18"/>
                <c:pt idx="0">
                  <c:v>1</c:v>
                </c:pt>
                <c:pt idx="1">
                  <c:v>1.02828097894779</c:v>
                </c:pt>
                <c:pt idx="2">
                  <c:v>1.0853708712593599</c:v>
                </c:pt>
                <c:pt idx="3">
                  <c:v>1.1375906332855901</c:v>
                </c:pt>
                <c:pt idx="4">
                  <c:v>1.20701684198866</c:v>
                </c:pt>
                <c:pt idx="5">
                  <c:v>1.59211963655174</c:v>
                </c:pt>
                <c:pt idx="6">
                  <c:v>1.5020280298517401</c:v>
                </c:pt>
                <c:pt idx="7">
                  <c:v>1.3802552241163299</c:v>
                </c:pt>
                <c:pt idx="8">
                  <c:v>1.5425964006974</c:v>
                </c:pt>
                <c:pt idx="9">
                  <c:v>1.5673112424565501</c:v>
                </c:pt>
                <c:pt idx="10">
                  <c:v>1.6534037100113499</c:v>
                </c:pt>
                <c:pt idx="11">
                  <c:v>1.63965786859536</c:v>
                </c:pt>
                <c:pt idx="12">
                  <c:v>1.5785562499717201</c:v>
                </c:pt>
                <c:pt idx="13">
                  <c:v>1.66617225145131</c:v>
                </c:pt>
                <c:pt idx="14">
                  <c:v>1.69261177472229</c:v>
                </c:pt>
                <c:pt idx="15">
                  <c:v>1.79588045355079</c:v>
                </c:pt>
                <c:pt idx="16">
                  <c:v>1.98686973645011</c:v>
                </c:pt>
                <c:pt idx="17">
                  <c:v>1.98394549804748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7B-4958-9EB2-2514B4B7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93520"/>
        <c:axId val="218812712"/>
      </c:lineChart>
      <c:catAx>
        <c:axId val="3443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2712"/>
        <c:crosses val="autoZero"/>
        <c:auto val="1"/>
        <c:lblAlgn val="ctr"/>
        <c:lblOffset val="100"/>
        <c:noMultiLvlLbl val="0"/>
      </c:catAx>
      <c:valAx>
        <c:axId val="218812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1568028847478E-2"/>
          <c:y val="0.11704929512192516"/>
          <c:w val="0.89546632685106431"/>
          <c:h val="0.71111938857638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8'!$B$29</c:f>
              <c:strCache>
                <c:ptCount val="1"/>
                <c:pt idx="0">
                  <c:v>Plans/Appeals Funding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numRef>
              <c:f>'Figure 8'!$A$30:$A$49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'Figure 8'!$B$30:$B$49</c:f>
              <c:numCache>
                <c:formatCode>_(* #,##0.00_);_(* \(#,##0.00\);_(* "-"??_);_(@_)</c:formatCode>
                <c:ptCount val="20"/>
                <c:pt idx="0">
                  <c:v>0.19288308200000001</c:v>
                </c:pt>
                <c:pt idx="1">
                  <c:v>1.1383636580000001</c:v>
                </c:pt>
                <c:pt idx="2">
                  <c:v>1.4185840489999999</c:v>
                </c:pt>
                <c:pt idx="3">
                  <c:v>2.952433123</c:v>
                </c:pt>
                <c:pt idx="4">
                  <c:v>3.9577558989999999</c:v>
                </c:pt>
                <c:pt idx="5">
                  <c:v>2.196900936</c:v>
                </c:pt>
                <c:pt idx="6">
                  <c:v>4.0399299549999999</c:v>
                </c:pt>
                <c:pt idx="7">
                  <c:v>3.4732696889999999</c:v>
                </c:pt>
                <c:pt idx="8">
                  <c:v>3.7189322900000001</c:v>
                </c:pt>
                <c:pt idx="9">
                  <c:v>5.1711178750000002</c:v>
                </c:pt>
                <c:pt idx="10">
                  <c:v>6.98360906</c:v>
                </c:pt>
                <c:pt idx="11">
                  <c:v>7.2533732320000004</c:v>
                </c:pt>
                <c:pt idx="12">
                  <c:v>5.7399008790000003</c:v>
                </c:pt>
                <c:pt idx="13">
                  <c:v>5.7889638850000003</c:v>
                </c:pt>
                <c:pt idx="14">
                  <c:v>8.3312436190000003</c:v>
                </c:pt>
                <c:pt idx="15">
                  <c:v>11.003915356</c:v>
                </c:pt>
                <c:pt idx="16">
                  <c:v>10.801280374999999</c:v>
                </c:pt>
                <c:pt idx="17">
                  <c:v>11.930276721</c:v>
                </c:pt>
                <c:pt idx="18">
                  <c:v>14.433061734000001</c:v>
                </c:pt>
                <c:pt idx="19">
                  <c:v>15.061091952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3-4FC4-892F-2453B414CAC1}"/>
            </c:ext>
          </c:extLst>
        </c:ser>
        <c:ser>
          <c:idx val="1"/>
          <c:order val="1"/>
          <c:tx>
            <c:strRef>
              <c:f>'Figure 8'!$C$29</c:f>
              <c:strCache>
                <c:ptCount val="1"/>
                <c:pt idx="0">
                  <c:v>Unmet Requirements</c:v>
                </c:pt>
              </c:strCache>
            </c:strRef>
          </c:tx>
          <c:spPr>
            <a:solidFill>
              <a:srgbClr val="8A30A0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rgbClr val="942092"/>
              </a:solidFill>
              <a:ln w="381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0-473E-99FE-E1EB3944FA6F}"/>
              </c:ext>
            </c:extLst>
          </c:dPt>
          <c:cat>
            <c:numRef>
              <c:f>'Figure 8'!$A$30:$A$49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'Figure 8'!$C$30:$C$49</c:f>
              <c:numCache>
                <c:formatCode>_(* #,##0.00_);_(* \(#,##0.00\);_(* "-"??_);_(@_)</c:formatCode>
                <c:ptCount val="20"/>
                <c:pt idx="0">
                  <c:v>8.4613963E-2</c:v>
                </c:pt>
                <c:pt idx="1">
                  <c:v>0.76946206100000003</c:v>
                </c:pt>
                <c:pt idx="2">
                  <c:v>1.129907217</c:v>
                </c:pt>
                <c:pt idx="3">
                  <c:v>1.4226472379999999</c:v>
                </c:pt>
                <c:pt idx="4">
                  <c:v>1.262592664</c:v>
                </c:pt>
                <c:pt idx="5">
                  <c:v>1.2205741969999999</c:v>
                </c:pt>
                <c:pt idx="6">
                  <c:v>1.93915244</c:v>
                </c:pt>
                <c:pt idx="7">
                  <c:v>1.7216718929999999</c:v>
                </c:pt>
                <c:pt idx="8">
                  <c:v>1.423327751</c:v>
                </c:pt>
                <c:pt idx="9">
                  <c:v>1.965157775</c:v>
                </c:pt>
                <c:pt idx="10">
                  <c:v>2.6560169</c:v>
                </c:pt>
                <c:pt idx="11">
                  <c:v>4.0012158339999999</c:v>
                </c:pt>
                <c:pt idx="12">
                  <c:v>3.1774630959999999</c:v>
                </c:pt>
                <c:pt idx="13">
                  <c:v>3.432943453</c:v>
                </c:pt>
                <c:pt idx="14">
                  <c:v>4.50833292</c:v>
                </c:pt>
                <c:pt idx="15">
                  <c:v>7.0451871050000001</c:v>
                </c:pt>
                <c:pt idx="16">
                  <c:v>8.5333398349999996</c:v>
                </c:pt>
                <c:pt idx="17">
                  <c:v>7.8041330110000002</c:v>
                </c:pt>
                <c:pt idx="18">
                  <c:v>9.1405665920000008</c:v>
                </c:pt>
                <c:pt idx="19">
                  <c:v>9.8708364110000009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3-4FC4-892F-2453B414CAC1}"/>
            </c:ext>
          </c:extLst>
        </c:ser>
        <c:ser>
          <c:idx val="2"/>
          <c:order val="2"/>
          <c:tx>
            <c:strRef>
              <c:f>'Figure 8'!$D$29</c:f>
              <c:strCache>
                <c:ptCount val="1"/>
                <c:pt idx="0">
                  <c:v>Percent of Unmet Requirements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1.3710367726096648E-3"/>
                  <c:y val="2.5246545186718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E3-4FC4-892F-2453B414CAC1}"/>
                </c:ext>
              </c:extLst>
            </c:dLbl>
            <c:dLbl>
              <c:idx val="9"/>
              <c:layout>
                <c:manualLayout>
                  <c:x val="1.3710367726096648E-3"/>
                  <c:y val="2.2090727038378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E3-4FC4-892F-2453B414CAC1}"/>
                </c:ext>
              </c:extLst>
            </c:dLbl>
            <c:dLbl>
              <c:idx val="10"/>
              <c:layout>
                <c:manualLayout>
                  <c:x val="0"/>
                  <c:y val="2.8402363335058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E3-4FC4-892F-2453B414CAC1}"/>
                </c:ext>
              </c:extLst>
            </c:dLbl>
            <c:dLbl>
              <c:idx val="11"/>
              <c:layout>
                <c:manualLayout>
                  <c:x val="0"/>
                  <c:y val="5.0493090373437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E3-4FC4-892F-2453B414CAC1}"/>
                </c:ext>
              </c:extLst>
            </c:dLbl>
            <c:dLbl>
              <c:idx val="12"/>
              <c:layout>
                <c:manualLayout>
                  <c:x val="1.3710367726097151E-3"/>
                  <c:y val="3.7869817780078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E3-4FC4-892F-2453B414CAC1}"/>
                </c:ext>
              </c:extLst>
            </c:dLbl>
            <c:dLbl>
              <c:idx val="13"/>
              <c:layout>
                <c:manualLayout>
                  <c:x val="1.3710367726096648E-3"/>
                  <c:y val="4.102563592841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E3-4FC4-892F-2453B414CAC1}"/>
                </c:ext>
              </c:extLst>
            </c:dLbl>
            <c:dLbl>
              <c:idx val="14"/>
              <c:layout>
                <c:manualLayout>
                  <c:x val="1.3710367726096648E-3"/>
                  <c:y val="5.0493090373437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E3-4FC4-892F-2453B414CAC1}"/>
                </c:ext>
              </c:extLst>
            </c:dLbl>
            <c:dLbl>
              <c:idx val="15"/>
              <c:layout>
                <c:manualLayout>
                  <c:x val="-1.0054153519364798E-16"/>
                  <c:y val="8.836290815351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E3-4FC4-892F-2453B414CAC1}"/>
                </c:ext>
              </c:extLst>
            </c:dLbl>
            <c:dLbl>
              <c:idx val="16"/>
              <c:layout>
                <c:manualLayout>
                  <c:x val="1.3710367726096648E-3"/>
                  <c:y val="9.4674544450195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E3-4FC4-892F-2453B414CAC1}"/>
                </c:ext>
              </c:extLst>
            </c:dLbl>
            <c:dLbl>
              <c:idx val="17"/>
              <c:layout>
                <c:manualLayout>
                  <c:x val="0"/>
                  <c:y val="9.1518726301855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E3-4FC4-892F-2453B414CAC1}"/>
                </c:ext>
              </c:extLst>
            </c:dLbl>
            <c:dLbl>
              <c:idx val="18"/>
              <c:layout>
                <c:manualLayout>
                  <c:x val="0"/>
                  <c:y val="0.10414199889521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3E3-4FC4-892F-2453B414CAC1}"/>
                </c:ext>
              </c:extLst>
            </c:dLbl>
            <c:dLbl>
              <c:idx val="19"/>
              <c:layout>
                <c:manualLayout>
                  <c:x val="1.3710367726096648E-3"/>
                  <c:y val="0.11360945334023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E3-4FC4-892F-2453B414C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8'!$A$30:$A$49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'Figure 8'!$D$30:$D$49</c:f>
              <c:numCache>
                <c:formatCode>0%</c:formatCode>
                <c:ptCount val="20"/>
                <c:pt idx="0">
                  <c:v>0.30491842895119797</c:v>
                </c:pt>
                <c:pt idx="1">
                  <c:v>0.40331884266835399</c:v>
                </c:pt>
                <c:pt idx="2">
                  <c:v>0.44336318985054002</c:v>
                </c:pt>
                <c:pt idx="3">
                  <c:v>0.32517053873607699</c:v>
                </c:pt>
                <c:pt idx="4">
                  <c:v>0.24185983919710199</c:v>
                </c:pt>
                <c:pt idx="5">
                  <c:v>0.35715671643484098</c:v>
                </c:pt>
                <c:pt idx="6">
                  <c:v>0.32432274919335702</c:v>
                </c:pt>
                <c:pt idx="7">
                  <c:v>0.33141313830466101</c:v>
                </c:pt>
                <c:pt idx="8">
                  <c:v>0.276790310029364</c:v>
                </c:pt>
                <c:pt idx="9">
                  <c:v>0.27537582226101398</c:v>
                </c:pt>
                <c:pt idx="10">
                  <c:v>0.27553111614716602</c:v>
                </c:pt>
                <c:pt idx="11">
                  <c:v>0.35551860761292797</c:v>
                </c:pt>
                <c:pt idx="12">
                  <c:v>0.35632313595229198</c:v>
                </c:pt>
                <c:pt idx="13">
                  <c:v>0.37225959090416499</c:v>
                </c:pt>
                <c:pt idx="14">
                  <c:v>0.35112785116440698</c:v>
                </c:pt>
                <c:pt idx="15">
                  <c:v>0.39033448451096397</c:v>
                </c:pt>
                <c:pt idx="16">
                  <c:v>0.44135026922258902</c:v>
                </c:pt>
                <c:pt idx="17">
                  <c:v>0.395458142249137</c:v>
                </c:pt>
                <c:pt idx="18">
                  <c:v>0.38774542745796198</c:v>
                </c:pt>
                <c:pt idx="19">
                  <c:v>0.39591147011511302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E3-4FC4-892F-2453B414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8813496"/>
        <c:axId val="218813888"/>
      </c:barChart>
      <c:catAx>
        <c:axId val="2188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3888"/>
        <c:crosses val="autoZero"/>
        <c:auto val="1"/>
        <c:lblAlgn val="ctr"/>
        <c:lblOffset val="100"/>
        <c:noMultiLvlLbl val="0"/>
      </c:catAx>
      <c:valAx>
        <c:axId val="218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US$ billion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9'!$I$29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6B-4E38-83A8-2DF305B00C05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6B-4E38-83A8-2DF305B00C05}"/>
              </c:ext>
            </c:extLst>
          </c:dPt>
          <c:dPt>
            <c:idx val="2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6B-4E38-83A8-2DF305B00C05}"/>
              </c:ext>
            </c:extLst>
          </c:dPt>
          <c:dPt>
            <c:idx val="3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6B-4E38-83A8-2DF305B00C05}"/>
              </c:ext>
            </c:extLst>
          </c:dPt>
          <c:dPt>
            <c:idx val="4"/>
            <c:bubble3D val="0"/>
            <c:spPr>
              <a:solidFill>
                <a:srgbClr val="A5A5A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6B-4E38-83A8-2DF305B00C05}"/>
              </c:ext>
            </c:extLst>
          </c:dPt>
          <c:dLbls>
            <c:dLbl>
              <c:idx val="0"/>
              <c:layout>
                <c:manualLayout>
                  <c:x val="-4.2214597380230492E-2"/>
                  <c:y val="0.149861272806924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6B-4E38-83A8-2DF305B00C05}"/>
                </c:ext>
              </c:extLst>
            </c:dLbl>
            <c:dLbl>
              <c:idx val="1"/>
              <c:layout>
                <c:manualLayout>
                  <c:x val="-8.0628199950672275E-2"/>
                  <c:y val="9.38916866978021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6B-4E38-83A8-2DF305B00C05}"/>
                </c:ext>
              </c:extLst>
            </c:dLbl>
            <c:dLbl>
              <c:idx val="2"/>
              <c:layout>
                <c:manualLayout>
                  <c:x val="-7.0930007005160681E-2"/>
                  <c:y val="-0.125207095339649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B-4E38-83A8-2DF305B00C05}"/>
                </c:ext>
              </c:extLst>
            </c:dLbl>
            <c:dLbl>
              <c:idx val="3"/>
              <c:layout>
                <c:manualLayout>
                  <c:x val="3.5911907983220775E-2"/>
                  <c:y val="-0.191978616345139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B-4E38-83A8-2DF305B00C05}"/>
                </c:ext>
              </c:extLst>
            </c:dLbl>
            <c:dLbl>
              <c:idx val="4"/>
              <c:layout>
                <c:manualLayout>
                  <c:x val="0.10024774747639355"/>
                  <c:y val="0.105626121171605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B-4E38-83A8-2DF305B00C0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9'!$H$30:$H$34</c:f>
              <c:strCache>
                <c:ptCount val="5"/>
                <c:pt idx="0">
                  <c:v>Regional Development Banks</c:v>
                </c:pt>
                <c:pt idx="1">
                  <c:v>World Bank Group and IMF</c:v>
                </c:pt>
                <c:pt idx="2">
                  <c:v>Other multiateral institutions</c:v>
                </c:pt>
                <c:pt idx="3">
                  <c:v>European Union Institutions</c:v>
                </c:pt>
                <c:pt idx="4">
                  <c:v>UN Development System</c:v>
                </c:pt>
              </c:strCache>
            </c:strRef>
          </c:cat>
          <c:val>
            <c:numRef>
              <c:f>'Figure 9'!$I$30:$I$34</c:f>
              <c:numCache>
                <c:formatCode>0.00%</c:formatCode>
                <c:ptCount val="5"/>
                <c:pt idx="0">
                  <c:v>0.09</c:v>
                </c:pt>
                <c:pt idx="1">
                  <c:v>0.19</c:v>
                </c:pt>
                <c:pt idx="2">
                  <c:v>0.16</c:v>
                </c:pt>
                <c:pt idx="3">
                  <c:v>0.23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6B-4E38-83A8-2DF305B00C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effectLst>
              <a:softEdge rad="12700"/>
            </a:effectLst>
          </cx:spPr>
        </cx:plotSurface>
        <cx:series layoutId="treemap" uniqueId="{F99312AB-4B5C-47DF-A438-8DB9D67FDF0F}"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rgbClr val="E1C000"/>
              </a:solidFill>
            </cx:spPr>
          </cx:dataPt>
          <cx:dataPt idx="1">
            <cx:spPr>
              <a:solidFill>
                <a:srgbClr val="942092"/>
              </a:solidFill>
            </cx:spPr>
          </cx:dataPt>
          <cx:dataPt idx="2">
            <cx:spPr>
              <a:solidFill>
                <a:srgbClr val="00B0F0"/>
              </a:solidFill>
            </cx:spPr>
          </cx:dataPt>
          <cx:dataPt idx="3">
            <cx:spPr>
              <a:solidFill>
                <a:srgbClr val="FF3399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 baseline="0">
                    <a:solidFill>
                      <a:sysClr val="window" lastClr="FFFFFF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Cambria" panose="02040503050406030204" pitchFamily="18" charset="0"/>
                  </a:defRPr>
                </a:pPr>
                <a:endParaRPr lang="en-US" sz="2400" b="1" i="0" u="none" strike="noStrike" baseline="0">
                  <a:solidFill>
                    <a:sysClr val="window" lastClr="FFFFFF"/>
                  </a:solidFill>
                  <a:latin typeface="Cambria" panose="02040503050406030204" pitchFamily="18" charset="0"/>
                  <a:ea typeface="Batang" panose="02030600000101010101" pitchFamily="18" charset="-127"/>
                  <a:cs typeface="Khmer UI" panose="020B0502040204020203" pitchFamily="34" charset="0"/>
                </a:endParaRPr>
              </a:p>
            </cx:txPr>
            <cx:visibility seriesName="1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aseline="0">
                      <a:latin typeface="Batang" panose="02030600000101010101" pitchFamily="18" charset="-127"/>
                      <a:ea typeface="Batang" panose="02030600000101010101" pitchFamily="18" charset="-127"/>
                      <a:cs typeface="Batang" panose="02030600000101010101" pitchFamily="18" charset="-127"/>
                    </a:defRPr>
                  </a:pPr>
                  <a:r>
                    <a:rPr lang="en-US" sz="1600" b="1" i="0" u="none" strike="noStrike" baseline="0">
                      <a:solidFill>
                        <a:sysClr val="window" lastClr="FFFFFF"/>
                      </a:solidFill>
                      <a:latin typeface="Batang" panose="02030600000101010101" pitchFamily="18" charset="-127"/>
                      <a:ea typeface="Batang" panose="02030600000101010101" pitchFamily="18" charset="-127"/>
                    </a:rPr>
                    <a:t>Earmarked 
57%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1" baseline="0">
                      <a:latin typeface="Batang" panose="02030600000101010101" pitchFamily="18" charset="-127"/>
                      <a:ea typeface="Batang" panose="02030600000101010101" pitchFamily="18" charset="-127"/>
                      <a:cs typeface="Batang" panose="02030600000101010101" pitchFamily="18" charset="-127"/>
                    </a:defRPr>
                  </a:pPr>
                  <a:r>
                    <a:rPr lang="en-US" sz="1600" b="1" i="0" u="none" strike="noStrike" baseline="0">
                      <a:solidFill>
                        <a:sysClr val="window" lastClr="FFFFFF"/>
                      </a:solidFill>
                      <a:latin typeface="Batang" panose="02030600000101010101" pitchFamily="18" charset="-127"/>
                      <a:ea typeface="Batang" panose="02030600000101010101" pitchFamily="18" charset="-127"/>
                    </a:rPr>
                    <a:t>Assessed 
26%</a:t>
                  </a:r>
                </a:p>
              </cx:txPr>
              <cx:visibility seriesName="0" categoryName="1" value="1"/>
              <cx:separator>
</cx:separator>
            </cx:dataLabel>
            <cx:dataLabel idx="2">
              <cx:spPr>
                <a:solidFill>
                  <a:srgbClr val="00B0F0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aseline="0">
                      <a:latin typeface="Batang" panose="02030600000101010101" pitchFamily="18" charset="-127"/>
                      <a:ea typeface="Batang" panose="02030600000101010101" pitchFamily="18" charset="-127"/>
                      <a:cs typeface="Batang" panose="02030600000101010101" pitchFamily="18" charset="-127"/>
                    </a:defRPr>
                  </a:pPr>
                  <a:r>
                    <a:rPr lang="en-US" sz="1600" b="1" i="0" u="none" strike="noStrike" baseline="0">
                      <a:solidFill>
                        <a:sysClr val="window" lastClr="FFFFFF"/>
                      </a:solidFill>
                      <a:latin typeface="Batang" panose="02030600000101010101" pitchFamily="18" charset="-127"/>
                      <a:ea typeface="Batang" panose="02030600000101010101" pitchFamily="18" charset="-127"/>
                    </a:rPr>
                    <a:t>Voluntary Core 
9%</a:t>
                  </a:r>
                </a:p>
              </cx:txPr>
              <cx:visibility seriesName="0" categoryName="1" value="1"/>
              <cx:separator>
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aseline="0"/>
                  </a:pPr>
                  <a:r>
                    <a:rPr lang="en-US" sz="1600" b="1" i="0" u="none" strike="noStrike" baseline="0">
                      <a:solidFill>
                        <a:sysClr val="window" lastClr="FFFFFF"/>
                      </a:solidFill>
                      <a:latin typeface="Batang" panose="02030600000101010101" pitchFamily="18" charset="-127"/>
                      <a:ea typeface="Batang" panose="02030600000101010101" pitchFamily="18" charset="-127"/>
                    </a:rPr>
                    <a:t>Fees and other revenue
8%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121898</xdr:colOff>
      <xdr:row>21</xdr:row>
      <xdr:rowOff>169977</xdr:rowOff>
    </xdr:from>
    <xdr:to>
      <xdr:col>7</xdr:col>
      <xdr:colOff>859573</xdr:colOff>
      <xdr:row>45</xdr:row>
      <xdr:rowOff>162622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072BC4-1D8E-4AD3-8326-F8A5C17BF8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228600</xdr:colOff>
      <xdr:row>69</xdr:row>
      <xdr:rowOff>90486</xdr:rowOff>
    </xdr:from>
    <xdr:to>
      <xdr:col>1</xdr:col>
      <xdr:colOff>1074963</xdr:colOff>
      <xdr:row>93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05F58-F53F-40B3-8030-4E883F75C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449036</xdr:colOff>
      <xdr:row>69</xdr:row>
      <xdr:rowOff>108857</xdr:rowOff>
    </xdr:from>
    <xdr:to>
      <xdr:col>10</xdr:col>
      <xdr:colOff>687916</xdr:colOff>
      <xdr:row>96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F7CAD-DABF-4D77-9A8D-702809838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299357</xdr:colOff>
      <xdr:row>90</xdr:row>
      <xdr:rowOff>40821</xdr:rowOff>
    </xdr:from>
    <xdr:to>
      <xdr:col>1</xdr:col>
      <xdr:colOff>843643</xdr:colOff>
      <xdr:row>91</xdr:row>
      <xdr:rowOff>54428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6976D1-F531-4CF3-9122-CD69F9CD76B9}"/>
            </a:ext>
          </a:extLst>
        </xdr:cNvPr>
        <xdr:cNvSpPr txBox="1"/>
      </xdr:nvSpPr>
      <xdr:spPr>
        <a:xfrm>
          <a:off x="3061607" y="17233446"/>
          <a:ext cx="544286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Fees</a:t>
          </a:r>
        </a:p>
      </xdr:txBody>
    </xdr:sp>
    <xdr:clientData/>
  </xdr:twoCellAnchor>
  <xdr:twoCellAnchor>
    <xdr:from>
      <xdr:col>3</xdr:col>
      <xdr:colOff>506489</xdr:colOff>
      <xdr:row>87</xdr:row>
      <xdr:rowOff>9071</xdr:rowOff>
    </xdr:from>
    <xdr:to>
      <xdr:col>5</xdr:col>
      <xdr:colOff>765024</xdr:colOff>
      <xdr:row>88</xdr:row>
      <xdr:rowOff>116416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AE7FF6-C060-4318-B9FA-E44C6B66013F}"/>
            </a:ext>
          </a:extLst>
        </xdr:cNvPr>
        <xdr:cNvSpPr txBox="1"/>
      </xdr:nvSpPr>
      <xdr:spPr>
        <a:xfrm>
          <a:off x="5755822" y="16688404"/>
          <a:ext cx="2735035" cy="2978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Voluntary core contributions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9</xdr:row>
      <xdr:rowOff>97633</xdr:rowOff>
    </xdr:from>
    <xdr:to>
      <xdr:col>18</xdr:col>
      <xdr:colOff>404811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D4CF7-12E1-4C35-8C79-AB10E20CD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0.29459</cdr:x>
      <cdr:y>0.45085</cdr:y>
    </cdr:from>
    <cdr:to>
      <cdr:x>0.4251</cdr:x>
      <cdr:y>0.50063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5CAF69-43B4-430C-822B-9CB565256BD6}"/>
            </a:ext>
          </a:extLst>
        </cdr:cNvPr>
        <cdr:cNvSpPr txBox="1"/>
      </cdr:nvSpPr>
      <cdr:spPr>
        <a:xfrm xmlns:a="http://schemas.openxmlformats.org/drawingml/2006/main">
          <a:off x="2352626" y="1971947"/>
          <a:ext cx="1042276" cy="217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Development</a:t>
          </a:r>
        </a:p>
      </cdr:txBody>
    </cdr:sp>
  </cdr:relSizeAnchor>
  <cdr:relSizeAnchor xmlns:cdr="http://schemas.openxmlformats.org/drawingml/2006/chartDrawing">
    <cdr:from>
      <cdr:x>0.57377</cdr:x>
      <cdr:y>0.59281</cdr:y>
    </cdr:from>
    <cdr:to>
      <cdr:x>0.72662</cdr:x>
      <cdr:y>0.65775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F90A87-003B-464B-A87A-91136B2497E6}"/>
            </a:ext>
          </a:extLst>
        </cdr:cNvPr>
        <cdr:cNvSpPr txBox="1"/>
      </cdr:nvSpPr>
      <cdr:spPr>
        <a:xfrm xmlns:a="http://schemas.openxmlformats.org/drawingml/2006/main">
          <a:off x="4582226" y="2592828"/>
          <a:ext cx="1220688" cy="284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Humanitarian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19</xdr:row>
      <xdr:rowOff>19049</xdr:rowOff>
    </xdr:from>
    <xdr:to>
      <xdr:col>11</xdr:col>
      <xdr:colOff>352425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18705-8FF9-4B00-BDB5-A25A1B7F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0.85889</cdr:x>
      <cdr:y>0.43182</cdr:y>
    </cdr:from>
    <cdr:to>
      <cdr:x>0.97151</cdr:x>
      <cdr:y>0.48347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BB6D4B-1330-406A-A9CA-09B7BDDE52BF}"/>
            </a:ext>
          </a:extLst>
        </cdr:cNvPr>
        <cdr:cNvSpPr txBox="1"/>
      </cdr:nvSpPr>
      <cdr:spPr>
        <a:xfrm xmlns:a="http://schemas.openxmlformats.org/drawingml/2006/main">
          <a:off x="6029327" y="1990734"/>
          <a:ext cx="790602" cy="23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UN-OAD</a:t>
          </a:r>
        </a:p>
      </cdr:txBody>
    </cdr:sp>
  </cdr:relSizeAnchor>
  <cdr:relSizeAnchor xmlns:cdr="http://schemas.openxmlformats.org/drawingml/2006/chartDrawing">
    <cdr:from>
      <cdr:x>0.90909</cdr:x>
      <cdr:y>0.53719</cdr:y>
    </cdr:from>
    <cdr:to>
      <cdr:x>1</cdr:x>
      <cdr:y>0.61777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B84C52-6FF4-4FE4-AC35-34F354DA9C05}"/>
            </a:ext>
          </a:extLst>
        </cdr:cNvPr>
        <cdr:cNvSpPr txBox="1"/>
      </cdr:nvSpPr>
      <cdr:spPr>
        <a:xfrm xmlns:a="http://schemas.openxmlformats.org/drawingml/2006/main">
          <a:off x="7715243" y="2476501"/>
          <a:ext cx="771533" cy="37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ODA</a:t>
          </a:r>
        </a:p>
      </cdr:txBody>
    </cdr:sp>
  </cdr:relSizeAnchor>
  <cdr:relSizeAnchor xmlns:cdr="http://schemas.openxmlformats.org/drawingml/2006/chartDrawing">
    <cdr:from>
      <cdr:x>0.77341</cdr:x>
      <cdr:y>0.15909</cdr:y>
    </cdr:from>
    <cdr:to>
      <cdr:x>0.98507</cdr:x>
      <cdr:y>0.21281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8C79339-FC68-4C8F-8C1B-35483C861E18}"/>
            </a:ext>
          </a:extLst>
        </cdr:cNvPr>
        <cdr:cNvSpPr txBox="1"/>
      </cdr:nvSpPr>
      <cdr:spPr>
        <a:xfrm xmlns:a="http://schemas.openxmlformats.org/drawingml/2006/main">
          <a:off x="5429251" y="733426"/>
          <a:ext cx="1485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Humanitarian</a:t>
          </a:r>
        </a:p>
      </cdr:txBody>
    </cdr:sp>
  </cdr:relSizeAnchor>
  <cdr:relSizeAnchor xmlns:cdr="http://schemas.openxmlformats.org/drawingml/2006/chartDrawing">
    <cdr:from>
      <cdr:x>0.82904</cdr:x>
      <cdr:y>0.70455</cdr:y>
    </cdr:from>
    <cdr:to>
      <cdr:x>1</cdr:x>
      <cdr:y>0.7686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723275F-C4F7-4B51-871D-32E566432FC4}"/>
            </a:ext>
          </a:extLst>
        </cdr:cNvPr>
        <cdr:cNvSpPr txBox="1"/>
      </cdr:nvSpPr>
      <cdr:spPr>
        <a:xfrm xmlns:a="http://schemas.openxmlformats.org/drawingml/2006/main">
          <a:off x="5819776" y="3248026"/>
          <a:ext cx="12001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Development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50</xdr:row>
      <xdr:rowOff>104775</xdr:rowOff>
    </xdr:from>
    <xdr:to>
      <xdr:col>10</xdr:col>
      <xdr:colOff>457201</xdr:colOff>
      <xdr:row>71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29F0C-7208-4A63-8935-70A8165E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0.07352</cdr:x>
      <cdr:y>0.58107</cdr:y>
    </cdr:from>
    <cdr:to>
      <cdr:x>0.17224</cdr:x>
      <cdr:y>0.77278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C1DD8A-AEC3-4D2F-BE3A-77AFFD07119E}"/>
            </a:ext>
          </a:extLst>
        </cdr:cNvPr>
        <cdr:cNvSpPr txBox="1"/>
      </cdr:nvSpPr>
      <cdr:spPr>
        <a:xfrm xmlns:a="http://schemas.openxmlformats.org/drawingml/2006/main">
          <a:off x="681039" y="2338388"/>
          <a:ext cx="914400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Percent of unmet</a:t>
          </a:r>
        </a:p>
        <a:p xmlns:a="http://schemas.openxmlformats.org/drawingml/2006/main">
          <a:r>
            <a:rPr lang="en-US" sz="900" baseline="0"/>
            <a:t>humanitarian </a:t>
          </a:r>
        </a:p>
        <a:p xmlns:a="http://schemas.openxmlformats.org/drawingml/2006/main">
          <a:r>
            <a:rPr lang="en-US" sz="900" baseline="0"/>
            <a:t>funding</a:t>
          </a:r>
          <a:endParaRPr lang="en-US" sz="900"/>
        </a:p>
      </cdr:txBody>
    </cdr:sp>
  </cdr:relSizeAnchor>
  <cdr:relSizeAnchor xmlns:cdr="http://schemas.openxmlformats.org/drawingml/2006/chartDrawing">
    <cdr:from>
      <cdr:x>0.12391</cdr:x>
      <cdr:y>0.68047</cdr:y>
    </cdr:from>
    <cdr:to>
      <cdr:x>0.15784</cdr:x>
      <cdr:y>0.68284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162868-BCE0-4BE5-8299-24DDA3D606FC}"/>
            </a:ext>
          </a:extLst>
        </cdr:cNvPr>
        <cdr:cNvCxnSpPr/>
      </cdr:nvCxnSpPr>
      <cdr:spPr>
        <a:xfrm xmlns:a="http://schemas.openxmlformats.org/drawingml/2006/main" flipV="1">
          <a:off x="1147764" y="2738439"/>
          <a:ext cx="3143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0.12391</cdr:x>
      <cdr:y>0.68284</cdr:y>
    </cdr:from>
    <cdr:to>
      <cdr:x>0.12391</cdr:x>
      <cdr:y>0.71124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4C53CB2-B108-4E0D-8579-AA49C23619DF}"/>
            </a:ext>
          </a:extLst>
        </cdr:cNvPr>
        <cdr:cNvCxnSpPr/>
      </cdr:nvCxnSpPr>
      <cdr:spPr>
        <a:xfrm xmlns:a="http://schemas.openxmlformats.org/drawingml/2006/main" flipV="1">
          <a:off x="1147764" y="2747965"/>
          <a:ext cx="0" cy="1142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871742</xdr:colOff>
      <xdr:row>38</xdr:row>
      <xdr:rowOff>25673</xdr:rowOff>
    </xdr:from>
    <xdr:to>
      <xdr:col>7</xdr:col>
      <xdr:colOff>209135</xdr:colOff>
      <xdr:row>57</xdr:row>
      <xdr:rowOff>138318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9BBCB-3480-4FA6-A2D3-189CC42A4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0.54039</cdr:x>
      <cdr:y>0.0434</cdr:y>
    </cdr:from>
    <cdr:to>
      <cdr:x>0.76817</cdr:x>
      <cdr:y>0.1054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147B42-22A6-4DE6-A1F3-5FB103EF8697}"/>
            </a:ext>
          </a:extLst>
        </cdr:cNvPr>
        <cdr:cNvSpPr txBox="1"/>
      </cdr:nvSpPr>
      <cdr:spPr>
        <a:xfrm xmlns:a="http://schemas.openxmlformats.org/drawingml/2006/main">
          <a:off x="5541064" y="162341"/>
          <a:ext cx="2335696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Regional development banks</a:t>
          </a:r>
        </a:p>
      </cdr:txBody>
    </cdr:sp>
  </cdr:relSizeAnchor>
  <cdr:relSizeAnchor xmlns:cdr="http://schemas.openxmlformats.org/drawingml/2006/chartDrawing">
    <cdr:from>
      <cdr:x>0.68167</cdr:x>
      <cdr:y>0.27138</cdr:y>
    </cdr:from>
    <cdr:to>
      <cdr:x>0.85857</cdr:x>
      <cdr:y>0.49623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80513A-1A05-4AEC-81F7-34DD7957A6BD}"/>
            </a:ext>
          </a:extLst>
        </cdr:cNvPr>
        <cdr:cNvSpPr txBox="1"/>
      </cdr:nvSpPr>
      <cdr:spPr>
        <a:xfrm xmlns:a="http://schemas.openxmlformats.org/drawingml/2006/main">
          <a:off x="5374999" y="1012830"/>
          <a:ext cx="1394864" cy="839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World Bank Group and International Monetary Fund</a:t>
          </a:r>
        </a:p>
      </cdr:txBody>
    </cdr:sp>
  </cdr:relSizeAnchor>
  <cdr:relSizeAnchor xmlns:cdr="http://schemas.openxmlformats.org/drawingml/2006/chartDrawing">
    <cdr:from>
      <cdr:x>0.63551</cdr:x>
      <cdr:y>0.73425</cdr:y>
    </cdr:from>
    <cdr:to>
      <cdr:x>0.8404</cdr:x>
      <cdr:y>0.87572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87958F-6641-43A8-842A-F89CF40DCC07}"/>
            </a:ext>
          </a:extLst>
        </cdr:cNvPr>
        <cdr:cNvSpPr txBox="1"/>
      </cdr:nvSpPr>
      <cdr:spPr>
        <a:xfrm xmlns:a="http://schemas.openxmlformats.org/drawingml/2006/main">
          <a:off x="5011018" y="2740320"/>
          <a:ext cx="1615566" cy="527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Other multilateral</a:t>
          </a:r>
          <a:r>
            <a:rPr lang="en-US" sz="1100" baseline="0"/>
            <a:t> institutions</a:t>
          </a:r>
          <a:endParaRPr lang="en-US" sz="1100"/>
        </a:p>
      </cdr:txBody>
    </cdr:sp>
  </cdr:relSizeAnchor>
  <cdr:relSizeAnchor xmlns:cdr="http://schemas.openxmlformats.org/drawingml/2006/chartDrawing">
    <cdr:from>
      <cdr:x>0.1844</cdr:x>
      <cdr:y>0.22705</cdr:y>
    </cdr:from>
    <cdr:to>
      <cdr:x>0.35403</cdr:x>
      <cdr:y>0.36751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09E505-FB57-42D1-B9C7-673DA37599A2}"/>
            </a:ext>
          </a:extLst>
        </cdr:cNvPr>
        <cdr:cNvSpPr txBox="1"/>
      </cdr:nvSpPr>
      <cdr:spPr>
        <a:xfrm xmlns:a="http://schemas.openxmlformats.org/drawingml/2006/main">
          <a:off x="1454019" y="847387"/>
          <a:ext cx="1337540" cy="524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UN development system</a:t>
          </a:r>
        </a:p>
      </cdr:txBody>
    </cdr:sp>
  </cdr:relSizeAnchor>
  <cdr:relSizeAnchor xmlns:cdr="http://schemas.openxmlformats.org/drawingml/2006/chartDrawing">
    <cdr:from>
      <cdr:x>0.24192</cdr:x>
      <cdr:y>0.80957</cdr:y>
    </cdr:from>
    <cdr:to>
      <cdr:x>0.43094</cdr:x>
      <cdr:y>0.93342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0FD1ED8-2A33-4645-8914-18B34B4C4362}"/>
            </a:ext>
          </a:extLst>
        </cdr:cNvPr>
        <cdr:cNvSpPr txBox="1"/>
      </cdr:nvSpPr>
      <cdr:spPr>
        <a:xfrm xmlns:a="http://schemas.openxmlformats.org/drawingml/2006/main">
          <a:off x="1907566" y="3021416"/>
          <a:ext cx="1490431" cy="462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European Union institutions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24</xdr:row>
      <xdr:rowOff>9525</xdr:rowOff>
    </xdr:from>
    <xdr:to>
      <xdr:col>12</xdr:col>
      <xdr:colOff>95249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0C308-1275-4187-B3F2-B4F9E752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0.14301</cdr:x>
      <cdr:y>0.08428</cdr:y>
    </cdr:from>
    <cdr:to>
      <cdr:x>0.2</cdr:x>
      <cdr:y>0.14123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ACDFB4-1FB5-49AA-8A06-8A66007506F8}"/>
            </a:ext>
          </a:extLst>
        </cdr:cNvPr>
        <cdr:cNvSpPr txBox="1"/>
      </cdr:nvSpPr>
      <cdr:spPr>
        <a:xfrm xmlns:a="http://schemas.openxmlformats.org/drawingml/2006/main">
          <a:off x="1243002" y="352426"/>
          <a:ext cx="495332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2013</a:t>
          </a:r>
        </a:p>
      </cdr:txBody>
    </cdr:sp>
  </cdr:relSizeAnchor>
  <cdr:relSizeAnchor xmlns:cdr="http://schemas.openxmlformats.org/drawingml/2006/chartDrawing">
    <cdr:from>
      <cdr:x>0.14393</cdr:x>
      <cdr:y>0.24829</cdr:y>
    </cdr:from>
    <cdr:to>
      <cdr:x>0.20092</cdr:x>
      <cdr:y>0.29613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5C58A19-F497-4C31-8450-447267AB4475}"/>
            </a:ext>
          </a:extLst>
        </cdr:cNvPr>
        <cdr:cNvSpPr txBox="1"/>
      </cdr:nvSpPr>
      <cdr:spPr>
        <a:xfrm xmlns:a="http://schemas.openxmlformats.org/drawingml/2006/main">
          <a:off x="1250947" y="1038225"/>
          <a:ext cx="495332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2013</a:t>
          </a:r>
        </a:p>
      </cdr:txBody>
    </cdr:sp>
  </cdr:relSizeAnchor>
  <cdr:relSizeAnchor xmlns:cdr="http://schemas.openxmlformats.org/drawingml/2006/chartDrawing">
    <cdr:from>
      <cdr:x>0.14502</cdr:x>
      <cdr:y>0.40319</cdr:y>
    </cdr:from>
    <cdr:to>
      <cdr:x>0.20201</cdr:x>
      <cdr:y>0.49905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5C58A19-F497-4C31-8450-447267AB4475}"/>
            </a:ext>
          </a:extLst>
        </cdr:cNvPr>
        <cdr:cNvSpPr txBox="1"/>
      </cdr:nvSpPr>
      <cdr:spPr>
        <a:xfrm xmlns:a="http://schemas.openxmlformats.org/drawingml/2006/main">
          <a:off x="1260477" y="1685926"/>
          <a:ext cx="495332" cy="40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2013</a:t>
          </a:r>
        </a:p>
      </cdr:txBody>
    </cdr:sp>
  </cdr:relSizeAnchor>
  <cdr:relSizeAnchor xmlns:cdr="http://schemas.openxmlformats.org/drawingml/2006/chartDrawing">
    <cdr:from>
      <cdr:x>0.14393</cdr:x>
      <cdr:y>0.56492</cdr:y>
    </cdr:from>
    <cdr:to>
      <cdr:x>0.20092</cdr:x>
      <cdr:y>0.64305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5C58A19-F497-4C31-8450-447267AB4475}"/>
            </a:ext>
          </a:extLst>
        </cdr:cNvPr>
        <cdr:cNvSpPr txBox="1"/>
      </cdr:nvSpPr>
      <cdr:spPr>
        <a:xfrm xmlns:a="http://schemas.openxmlformats.org/drawingml/2006/main">
          <a:off x="1250952" y="2362200"/>
          <a:ext cx="495332" cy="326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2013</a:t>
          </a:r>
        </a:p>
      </cdr:txBody>
    </cdr:sp>
  </cdr:relSizeAnchor>
  <cdr:relSizeAnchor xmlns:cdr="http://schemas.openxmlformats.org/drawingml/2006/chartDrawing">
    <cdr:from>
      <cdr:x>0.14301</cdr:x>
      <cdr:y>0.7221</cdr:y>
    </cdr:from>
    <cdr:to>
      <cdr:x>0.19105</cdr:x>
      <cdr:y>0.79657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5C58A19-F497-4C31-8450-447267AB4475}"/>
            </a:ext>
          </a:extLst>
        </cdr:cNvPr>
        <cdr:cNvSpPr txBox="1"/>
      </cdr:nvSpPr>
      <cdr:spPr>
        <a:xfrm xmlns:a="http://schemas.openxmlformats.org/drawingml/2006/main">
          <a:off x="1243014" y="3019425"/>
          <a:ext cx="417508" cy="311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2013</a:t>
          </a:r>
        </a:p>
      </cdr:txBody>
    </cdr:sp>
  </cdr:relSizeAnchor>
  <cdr:relSizeAnchor xmlns:cdr="http://schemas.openxmlformats.org/drawingml/2006/chartDrawing">
    <cdr:from>
      <cdr:x>0.14283</cdr:x>
      <cdr:y>0.13667</cdr:y>
    </cdr:from>
    <cdr:to>
      <cdr:x>0.19981</cdr:x>
      <cdr:y>0.19134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5C58A19-F497-4C31-8450-447267AB4475}"/>
            </a:ext>
          </a:extLst>
        </cdr:cNvPr>
        <cdr:cNvSpPr txBox="1"/>
      </cdr:nvSpPr>
      <cdr:spPr>
        <a:xfrm xmlns:a="http://schemas.openxmlformats.org/drawingml/2006/main">
          <a:off x="1241437" y="571501"/>
          <a:ext cx="49524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2017</a:t>
          </a:r>
        </a:p>
      </cdr:txBody>
    </cdr:sp>
  </cdr:relSizeAnchor>
  <cdr:relSizeAnchor xmlns:cdr="http://schemas.openxmlformats.org/drawingml/2006/chartDrawing">
    <cdr:from>
      <cdr:x>0.14503</cdr:x>
      <cdr:y>0.30296</cdr:y>
    </cdr:from>
    <cdr:to>
      <cdr:x>0.20201</cdr:x>
      <cdr:y>0.37585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F2EA837-7D94-44AE-9877-88B3BE2FD7E8}"/>
            </a:ext>
          </a:extLst>
        </cdr:cNvPr>
        <cdr:cNvSpPr txBox="1"/>
      </cdr:nvSpPr>
      <cdr:spPr>
        <a:xfrm xmlns:a="http://schemas.openxmlformats.org/drawingml/2006/main">
          <a:off x="1260508" y="1266826"/>
          <a:ext cx="49524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2017</a:t>
          </a:r>
        </a:p>
      </cdr:txBody>
    </cdr:sp>
  </cdr:relSizeAnchor>
  <cdr:relSizeAnchor xmlns:cdr="http://schemas.openxmlformats.org/drawingml/2006/chartDrawing">
    <cdr:from>
      <cdr:x>0.14502</cdr:x>
      <cdr:y>0.45786</cdr:y>
    </cdr:from>
    <cdr:to>
      <cdr:x>0.20201</cdr:x>
      <cdr:y>0.54476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F2EA837-7D94-44AE-9877-88B3BE2FD7E8}"/>
            </a:ext>
          </a:extLst>
        </cdr:cNvPr>
        <cdr:cNvSpPr txBox="1"/>
      </cdr:nvSpPr>
      <cdr:spPr>
        <a:xfrm xmlns:a="http://schemas.openxmlformats.org/drawingml/2006/main">
          <a:off x="1260477" y="1914525"/>
          <a:ext cx="495332" cy="36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2017</a:t>
          </a:r>
        </a:p>
      </cdr:txBody>
    </cdr:sp>
  </cdr:relSizeAnchor>
  <cdr:relSizeAnchor xmlns:cdr="http://schemas.openxmlformats.org/drawingml/2006/chartDrawing">
    <cdr:from>
      <cdr:x>0.14411</cdr:x>
      <cdr:y>0.61503</cdr:y>
    </cdr:from>
    <cdr:to>
      <cdr:x>0.19215</cdr:x>
      <cdr:y>0.68914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F2EA837-7D94-44AE-9877-88B3BE2FD7E8}"/>
            </a:ext>
          </a:extLst>
        </cdr:cNvPr>
        <cdr:cNvSpPr txBox="1"/>
      </cdr:nvSpPr>
      <cdr:spPr>
        <a:xfrm xmlns:a="http://schemas.openxmlformats.org/drawingml/2006/main">
          <a:off x="1252538" y="2571750"/>
          <a:ext cx="417545" cy="3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2017</a:t>
          </a:r>
        </a:p>
      </cdr:txBody>
    </cdr:sp>
  </cdr:relSizeAnchor>
  <cdr:relSizeAnchor xmlns:cdr="http://schemas.openxmlformats.org/drawingml/2006/chartDrawing">
    <cdr:from>
      <cdr:x>0.14192</cdr:x>
      <cdr:y>0.77221</cdr:y>
    </cdr:from>
    <cdr:to>
      <cdr:x>0.19105</cdr:x>
      <cdr:y>0.83543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F2EA837-7D94-44AE-9877-88B3BE2FD7E8}"/>
            </a:ext>
          </a:extLst>
        </cdr:cNvPr>
        <cdr:cNvSpPr txBox="1"/>
      </cdr:nvSpPr>
      <cdr:spPr>
        <a:xfrm xmlns:a="http://schemas.openxmlformats.org/drawingml/2006/main">
          <a:off x="1233489" y="3228975"/>
          <a:ext cx="427034" cy="264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2017</a:t>
          </a:r>
        </a:p>
      </cdr:txBody>
    </cdr:sp>
  </cdr:relSizeAnchor>
  <cdr:relSizeAnchor xmlns:cdr="http://schemas.openxmlformats.org/drawingml/2006/chartDrawing">
    <cdr:from>
      <cdr:x>0.02795</cdr:x>
      <cdr:y>0.08884</cdr:y>
    </cdr:from>
    <cdr:to>
      <cdr:x>0.14302</cdr:x>
      <cdr:y>0.22301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EA77808A-EA40-4E0B-B4EA-C649CBDD79D0}"/>
            </a:ext>
          </a:extLst>
        </cdr:cNvPr>
        <cdr:cNvSpPr txBox="1"/>
      </cdr:nvSpPr>
      <cdr:spPr>
        <a:xfrm xmlns:a="http://schemas.openxmlformats.org/drawingml/2006/main">
          <a:off x="242929" y="371475"/>
          <a:ext cx="1000138" cy="56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+mj-lt"/>
            </a:rPr>
            <a:t>European Union</a:t>
          </a:r>
        </a:p>
        <a:p xmlns:a="http://schemas.openxmlformats.org/drawingml/2006/main">
          <a:pPr algn="ctr"/>
          <a:r>
            <a:rPr lang="en-US" sz="1000">
              <a:latin typeface="+mj-lt"/>
            </a:rPr>
            <a:t>Institutions</a:t>
          </a:r>
        </a:p>
      </cdr:txBody>
    </cdr:sp>
  </cdr:relSizeAnchor>
  <cdr:relSizeAnchor xmlns:cdr="http://schemas.openxmlformats.org/drawingml/2006/chartDrawing">
    <cdr:from>
      <cdr:x>0.02356</cdr:x>
      <cdr:y>0.25285</cdr:y>
    </cdr:from>
    <cdr:to>
      <cdr:x>0.14302</cdr:x>
      <cdr:y>0.39863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C0A33AE9-B996-4B77-B727-5121A2C8375B}"/>
            </a:ext>
          </a:extLst>
        </cdr:cNvPr>
        <cdr:cNvSpPr txBox="1"/>
      </cdr:nvSpPr>
      <cdr:spPr>
        <a:xfrm xmlns:a="http://schemas.openxmlformats.org/drawingml/2006/main">
          <a:off x="204773" y="1057275"/>
          <a:ext cx="1038294" cy="609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+mj-lt"/>
            </a:rPr>
            <a:t>World Bank Group and IMF</a:t>
          </a:r>
        </a:p>
      </cdr:txBody>
    </cdr:sp>
  </cdr:relSizeAnchor>
  <cdr:relSizeAnchor xmlns:cdr="http://schemas.openxmlformats.org/drawingml/2006/chartDrawing">
    <cdr:from>
      <cdr:x>0.01589</cdr:x>
      <cdr:y>0.40582</cdr:y>
    </cdr:from>
    <cdr:to>
      <cdr:x>0.1485</cdr:x>
      <cdr:y>0.50868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242201D2-C62C-466E-9979-47DC031476C5}"/>
            </a:ext>
          </a:extLst>
        </cdr:cNvPr>
        <cdr:cNvSpPr txBox="1"/>
      </cdr:nvSpPr>
      <cdr:spPr>
        <a:xfrm xmlns:a="http://schemas.openxmlformats.org/drawingml/2006/main">
          <a:off x="138078" y="1696915"/>
          <a:ext cx="1152588" cy="430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+mj-lt"/>
            </a:rPr>
            <a:t>UN Development</a:t>
          </a:r>
          <a:r>
            <a:rPr lang="en-US" sz="1000" baseline="0">
              <a:latin typeface="+mj-lt"/>
            </a:rPr>
            <a:t> System</a:t>
          </a:r>
          <a:endParaRPr lang="en-US" sz="1000">
            <a:latin typeface="+mj-lt"/>
          </a:endParaRPr>
        </a:p>
      </cdr:txBody>
    </cdr:sp>
  </cdr:relSizeAnchor>
  <cdr:relSizeAnchor xmlns:cdr="http://schemas.openxmlformats.org/drawingml/2006/chartDrawing">
    <cdr:from>
      <cdr:x>0.01151</cdr:x>
      <cdr:y>0.57262</cdr:y>
    </cdr:from>
    <cdr:to>
      <cdr:x>0.14959</cdr:x>
      <cdr:y>0.67776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629FE33E-D2FF-4D36-84A5-9859CD9CA575}"/>
            </a:ext>
          </a:extLst>
        </cdr:cNvPr>
        <cdr:cNvSpPr txBox="1"/>
      </cdr:nvSpPr>
      <cdr:spPr>
        <a:xfrm xmlns:a="http://schemas.openxmlformats.org/drawingml/2006/main">
          <a:off x="100040" y="2394407"/>
          <a:ext cx="1200131" cy="43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+mj-lt"/>
            </a:rPr>
            <a:t>Regional Development Banks</a:t>
          </a:r>
        </a:p>
      </cdr:txBody>
    </cdr:sp>
  </cdr:relSizeAnchor>
  <cdr:relSizeAnchor xmlns:cdr="http://schemas.openxmlformats.org/drawingml/2006/chartDrawing">
    <cdr:from>
      <cdr:x>0.02027</cdr:x>
      <cdr:y>0.70159</cdr:y>
    </cdr:from>
    <cdr:to>
      <cdr:x>0.14411</cdr:x>
      <cdr:y>0.86743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071684B7-E970-408D-B6BE-8EC704C64E98}"/>
            </a:ext>
          </a:extLst>
        </cdr:cNvPr>
        <cdr:cNvSpPr txBox="1"/>
      </cdr:nvSpPr>
      <cdr:spPr>
        <a:xfrm xmlns:a="http://schemas.openxmlformats.org/drawingml/2006/main">
          <a:off x="176178" y="2933700"/>
          <a:ext cx="1076363" cy="693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+mj-lt"/>
            </a:rPr>
            <a:t>Other Multilateral</a:t>
          </a:r>
          <a:r>
            <a:rPr lang="en-US" sz="1000" baseline="0">
              <a:latin typeface="+mj-lt"/>
            </a:rPr>
            <a:t> Institutions</a:t>
          </a:r>
          <a:endParaRPr lang="en-US" sz="1000">
            <a:latin typeface="+mj-lt"/>
          </a:endParaRPr>
        </a:p>
      </cdr:txBody>
    </cdr:sp>
  </cdr:relSizeAnchor>
  <cdr:relSizeAnchor xmlns:cdr="http://schemas.openxmlformats.org/drawingml/2006/chartDrawing">
    <cdr:from>
      <cdr:x>0.38301</cdr:x>
      <cdr:y>0.90171</cdr:y>
    </cdr:from>
    <cdr:to>
      <cdr:x>0.4137</cdr:x>
      <cdr:y>0.96114</cdr:y>
    </cdr:to>
    <cdr:sp macro="" textlink="">
      <cdr:nvSpPr>
        <cdr:cNvPr id="18" name="Oval 17">
          <a:extLst xmlns:a="http://schemas.openxmlformats.org/drawingml/2006/main">
            <a:ext uri="{FF2B5EF4-FFF2-40B4-BE49-F238E27FC236}">
              <a16:creationId xmlns:a16="http://schemas.microsoft.com/office/drawing/2014/main" id="{44991C23-42C7-4051-9415-5FEFFE2FBE3B}"/>
            </a:ext>
          </a:extLst>
        </cdr:cNvPr>
        <cdr:cNvSpPr/>
      </cdr:nvSpPr>
      <cdr:spPr>
        <a:xfrm xmlns:a="http://schemas.openxmlformats.org/drawingml/2006/main">
          <a:off x="3328989" y="3757613"/>
          <a:ext cx="266700" cy="247650"/>
        </a:xfrm>
        <a:prstGeom xmlns:a="http://schemas.openxmlformats.org/drawingml/2006/main" prst="ellipse">
          <a:avLst/>
        </a:prstGeom>
        <a:solidFill xmlns:a="http://schemas.openxmlformats.org/drawingml/2006/main">
          <a:srgbClr val="5B9BD5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0.58009</cdr:x>
      <cdr:y>0.89905</cdr:y>
    </cdr:from>
    <cdr:to>
      <cdr:x>0.61078</cdr:x>
      <cdr:y>0.95848</cdr:y>
    </cdr:to>
    <cdr:sp macro="" textlink="">
      <cdr:nvSpPr>
        <cdr:cNvPr id="19" name="Oval 18">
          <a:extLst xmlns:a="http://schemas.openxmlformats.org/drawingml/2006/main">
            <a:ext uri="{FF2B5EF4-FFF2-40B4-BE49-F238E27FC236}">
              <a16:creationId xmlns:a16="http://schemas.microsoft.com/office/drawing/2014/main" id="{DA60CBBC-6801-423F-B0A4-D227907EB8A2}"/>
            </a:ext>
          </a:extLst>
        </cdr:cNvPr>
        <cdr:cNvSpPr/>
      </cdr:nvSpPr>
      <cdr:spPr>
        <a:xfrm xmlns:a="http://schemas.openxmlformats.org/drawingml/2006/main">
          <a:off x="5041900" y="3746500"/>
          <a:ext cx="266700" cy="247650"/>
        </a:xfrm>
        <a:prstGeom xmlns:a="http://schemas.openxmlformats.org/drawingml/2006/main" prst="ellipse">
          <a:avLst/>
        </a:prstGeom>
        <a:solidFill xmlns:a="http://schemas.openxmlformats.org/drawingml/2006/main">
          <a:srgbClr val="D39E1B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0.42247</cdr:x>
      <cdr:y>0.89714</cdr:y>
    </cdr:from>
    <cdr:to>
      <cdr:x>0.51342</cdr:x>
      <cdr:y>0.96114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7031F3F-BDBF-4186-9C2E-EAB4126DDED4}"/>
            </a:ext>
          </a:extLst>
        </cdr:cNvPr>
        <cdr:cNvSpPr txBox="1"/>
      </cdr:nvSpPr>
      <cdr:spPr>
        <a:xfrm xmlns:a="http://schemas.openxmlformats.org/drawingml/2006/main">
          <a:off x="3671889" y="3738563"/>
          <a:ext cx="7905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Core</a:t>
          </a:r>
        </a:p>
      </cdr:txBody>
    </cdr:sp>
  </cdr:relSizeAnchor>
  <cdr:relSizeAnchor xmlns:cdr="http://schemas.openxmlformats.org/drawingml/2006/chartDrawing">
    <cdr:from>
      <cdr:x>0.62521</cdr:x>
      <cdr:y>0.89943</cdr:y>
    </cdr:from>
    <cdr:to>
      <cdr:x>0.73589</cdr:x>
      <cdr:y>0.96114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AA34F499-2700-4257-8CFB-CDCA5A87F9B9}"/>
            </a:ext>
          </a:extLst>
        </cdr:cNvPr>
        <cdr:cNvSpPr txBox="1"/>
      </cdr:nvSpPr>
      <cdr:spPr>
        <a:xfrm xmlns:a="http://schemas.openxmlformats.org/drawingml/2006/main">
          <a:off x="5434014" y="3748088"/>
          <a:ext cx="9620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Earmarked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0.20785</cdr:x>
      <cdr:y>0.33013</cdr:y>
    </cdr:from>
    <cdr:to>
      <cdr:x>0.49095</cdr:x>
      <cdr:y>0.37964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1D4300-515A-4E63-87D5-F0269D6057AE}"/>
            </a:ext>
          </a:extLst>
        </cdr:cNvPr>
        <cdr:cNvSpPr txBox="1"/>
      </cdr:nvSpPr>
      <cdr:spPr>
        <a:xfrm xmlns:a="http://schemas.openxmlformats.org/drawingml/2006/main">
          <a:off x="750052" y="1542371"/>
          <a:ext cx="1021598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Earmarked</a:t>
          </a:r>
        </a:p>
      </cdr:txBody>
    </cdr:sp>
  </cdr:relSizeAnchor>
  <cdr:relSizeAnchor xmlns:cdr="http://schemas.openxmlformats.org/drawingml/2006/chartDrawing">
    <cdr:from>
      <cdr:x>0.61161</cdr:x>
      <cdr:y>0.63594</cdr:y>
    </cdr:from>
    <cdr:to>
      <cdr:x>0.89819</cdr:x>
      <cdr:y>0.70001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46843C8-7070-49F7-929B-ECBDD4800394}"/>
            </a:ext>
          </a:extLst>
        </cdr:cNvPr>
        <cdr:cNvSpPr txBox="1"/>
      </cdr:nvSpPr>
      <cdr:spPr>
        <a:xfrm xmlns:a="http://schemas.openxmlformats.org/drawingml/2006/main">
          <a:off x="2207078" y="2971121"/>
          <a:ext cx="1034144" cy="299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Assessed </a:t>
          </a:r>
        </a:p>
      </cdr:txBody>
    </cdr:sp>
  </cdr:relSizeAnchor>
  <cdr:relSizeAnchor xmlns:cdr="http://schemas.openxmlformats.org/drawingml/2006/chartDrawing">
    <cdr:from>
      <cdr:x>0.17044</cdr:x>
      <cdr:y>0.70001</cdr:y>
    </cdr:from>
    <cdr:to>
      <cdr:x>0.41554</cdr:x>
      <cdr:y>0.79904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3B85659-CF4E-4EC2-8DA1-843B3360390F}"/>
            </a:ext>
          </a:extLst>
        </cdr:cNvPr>
        <cdr:cNvSpPr txBox="1"/>
      </cdr:nvSpPr>
      <cdr:spPr>
        <a:xfrm xmlns:a="http://schemas.openxmlformats.org/drawingml/2006/main">
          <a:off x="615043" y="3270477"/>
          <a:ext cx="884465" cy="462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Voluntary Core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12</xdr:row>
      <xdr:rowOff>4762</xdr:rowOff>
    </xdr:from>
    <xdr:to>
      <xdr:col>9</xdr:col>
      <xdr:colOff>19049</xdr:colOff>
      <xdr:row>36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3C3E4C-0AE3-4639-B6D0-C866CA6AD0EA}"/>
            </a:ext>
          </a:extLst>
        </xdr:cNvPr>
        <xdr:cNvGrpSpPr/>
      </xdr:nvGrpSpPr>
      <xdr:grpSpPr>
        <a:xfrm>
          <a:off x="38099" y="2300287"/>
          <a:ext cx="8029575" cy="4662488"/>
          <a:chOff x="38099" y="2300287"/>
          <a:chExt cx="8029575" cy="466248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9CE2151-408C-4A3F-BF73-CB96FB88529F}"/>
              </a:ext>
            </a:extLst>
          </xdr:cNvPr>
          <xdr:cNvGraphicFramePr/>
        </xdr:nvGraphicFramePr>
        <xdr:xfrm>
          <a:off x="38099" y="2300287"/>
          <a:ext cx="8029575" cy="4662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634B82FC-6C7C-4B57-B958-C3FE4DEF4B11}"/>
              </a:ext>
            </a:extLst>
          </xdr:cNvPr>
          <xdr:cNvSpPr/>
        </xdr:nvSpPr>
        <xdr:spPr>
          <a:xfrm>
            <a:off x="6505575" y="5543550"/>
            <a:ext cx="276225" cy="295275"/>
          </a:xfrm>
          <a:prstGeom prst="ellipse">
            <a:avLst/>
          </a:prstGeom>
          <a:solidFill>
            <a:srgbClr val="5B9BD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0.72835</cdr:x>
      <cdr:y>0.71195</cdr:y>
    </cdr:from>
    <cdr:to>
      <cdr:x>0.97746</cdr:x>
      <cdr:y>0.82431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EF8D4-AC2A-43A5-8117-060BCCD33873}"/>
            </a:ext>
          </a:extLst>
        </cdr:cNvPr>
        <cdr:cNvSpPr txBox="1"/>
      </cdr:nvSpPr>
      <cdr:spPr>
        <a:xfrm xmlns:a="http://schemas.openxmlformats.org/drawingml/2006/main">
          <a:off x="5848351" y="3319463"/>
          <a:ext cx="20002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r>
            <a:rPr lang="en-US" sz="1400"/>
            <a:t>Governments  74.5%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426583</xdr:colOff>
      <xdr:row>24</xdr:row>
      <xdr:rowOff>19730</xdr:rowOff>
    </xdr:from>
    <xdr:to>
      <xdr:col>14</xdr:col>
      <xdr:colOff>583746</xdr:colOff>
      <xdr:row>44</xdr:row>
      <xdr:rowOff>14968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0616C-15BC-4813-800B-7F76B40C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386782</xdr:colOff>
      <xdr:row>135</xdr:row>
      <xdr:rowOff>69397</xdr:rowOff>
    </xdr:from>
    <xdr:to>
      <xdr:col>14</xdr:col>
      <xdr:colOff>672533</xdr:colOff>
      <xdr:row>154</xdr:row>
      <xdr:rowOff>69396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FDD9C-2018-414B-A1A4-FB6005174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468425</xdr:colOff>
      <xdr:row>158</xdr:row>
      <xdr:rowOff>47625</xdr:rowOff>
    </xdr:from>
    <xdr:to>
      <xdr:col>14</xdr:col>
      <xdr:colOff>879361</xdr:colOff>
      <xdr:row>177</xdr:row>
      <xdr:rowOff>172130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4359C-D587-4D6A-8363-58B085FDE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263638</xdr:colOff>
      <xdr:row>135</xdr:row>
      <xdr:rowOff>170429</xdr:rowOff>
    </xdr:from>
    <xdr:to>
      <xdr:col>9</xdr:col>
      <xdr:colOff>978012</xdr:colOff>
      <xdr:row>139</xdr:row>
      <xdr:rowOff>68035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AEB309-7CE0-47A7-AA46-A81CE029C9C2}"/>
            </a:ext>
          </a:extLst>
        </xdr:cNvPr>
        <xdr:cNvSpPr txBox="1"/>
      </xdr:nvSpPr>
      <xdr:spPr>
        <a:xfrm>
          <a:off x="6864463" y="10143104"/>
          <a:ext cx="676274" cy="6596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+mj-lt"/>
            </a:rPr>
            <a:t>NGO</a:t>
          </a:r>
        </a:p>
        <a:p>
          <a:pPr algn="ctr"/>
          <a:r>
            <a:rPr lang="en-US" sz="1100">
              <a:latin typeface="+mj-lt"/>
            </a:rPr>
            <a:t>15.9 m</a:t>
          </a:r>
        </a:p>
      </xdr:txBody>
    </xdr:sp>
    <xdr:clientData/>
  </xdr:twoCellAnchor>
  <xdr:twoCellAnchor>
    <xdr:from>
      <xdr:col>0</xdr:col>
      <xdr:colOff>417512</xdr:colOff>
      <xdr:row>50</xdr:row>
      <xdr:rowOff>83154</xdr:rowOff>
    </xdr:from>
    <xdr:to>
      <xdr:col>14</xdr:col>
      <xdr:colOff>766535</xdr:colOff>
      <xdr:row>67</xdr:row>
      <xdr:rowOff>156633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70C3D9-440C-4CE9-9B7B-A6C3346D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248860</xdr:colOff>
      <xdr:row>79</xdr:row>
      <xdr:rowOff>80699</xdr:rowOff>
    </xdr:from>
    <xdr:to>
      <xdr:col>14</xdr:col>
      <xdr:colOff>440720</xdr:colOff>
      <xdr:row>98</xdr:row>
      <xdr:rowOff>137848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F33DA-05A1-4545-9D6B-BD679758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269345</xdr:colOff>
      <xdr:row>108</xdr:row>
      <xdr:rowOff>182940</xdr:rowOff>
    </xdr:from>
    <xdr:to>
      <xdr:col>14</xdr:col>
      <xdr:colOff>114905</xdr:colOff>
      <xdr:row>131</xdr:row>
      <xdr:rowOff>7407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CF61C-5163-474C-8853-5A5167BB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0.205</cdr:x>
      <cdr:y>0.35281</cdr:y>
    </cdr:from>
    <cdr:to>
      <cdr:x>0.33606</cdr:x>
      <cdr:y>0.54726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DA9F1C-E7B7-4D81-9D32-75745E4DEC7A}"/>
            </a:ext>
          </a:extLst>
        </cdr:cNvPr>
        <cdr:cNvSpPr txBox="1"/>
      </cdr:nvSpPr>
      <cdr:spPr>
        <a:xfrm xmlns:a="http://schemas.openxmlformats.org/drawingml/2006/main">
          <a:off x="2141764" y="1318532"/>
          <a:ext cx="1369219" cy="72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26.7 m</a:t>
          </a:r>
        </a:p>
      </cdr:txBody>
    </cdr:sp>
  </cdr:relSizeAnchor>
  <cdr:relSizeAnchor xmlns:cdr="http://schemas.openxmlformats.org/drawingml/2006/chartDrawing">
    <cdr:from>
      <cdr:x>0.54657</cdr:x>
      <cdr:y>0</cdr:y>
    </cdr:from>
    <cdr:to>
      <cdr:x>0.6924</cdr:x>
      <cdr:y>0.16319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272033-9266-4E93-BB30-EFFFDF498918}"/>
            </a:ext>
          </a:extLst>
        </cdr:cNvPr>
        <cdr:cNvSpPr txBox="1"/>
      </cdr:nvSpPr>
      <cdr:spPr>
        <a:xfrm xmlns:a="http://schemas.openxmlformats.org/drawingml/2006/main">
          <a:off x="5710360" y="0"/>
          <a:ext cx="1523568" cy="609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NGO</a:t>
          </a:r>
        </a:p>
        <a:p xmlns:a="http://schemas.openxmlformats.org/drawingml/2006/main">
          <a:r>
            <a:rPr lang="en-US" sz="1200">
              <a:latin typeface="+mj-lt"/>
            </a:rPr>
            <a:t>8.3 m</a:t>
          </a:r>
        </a:p>
      </cdr:txBody>
    </cdr:sp>
  </cdr:relSizeAnchor>
  <cdr:relSizeAnchor xmlns:cdr="http://schemas.openxmlformats.org/drawingml/2006/chartDrawing">
    <cdr:from>
      <cdr:x>0.6166</cdr:x>
      <cdr:y>0.68073</cdr:y>
    </cdr:from>
    <cdr:to>
      <cdr:x>0.78593</cdr:x>
      <cdr:y>0.90602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8B37016-5EEE-4E14-A88C-DF36167E7249}"/>
            </a:ext>
          </a:extLst>
        </cdr:cNvPr>
        <cdr:cNvSpPr txBox="1"/>
      </cdr:nvSpPr>
      <cdr:spPr>
        <a:xfrm xmlns:a="http://schemas.openxmlformats.org/drawingml/2006/main">
          <a:off x="6442016" y="2544040"/>
          <a:ext cx="1769087" cy="841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Foundations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36.1 m</a:t>
          </a:r>
        </a:p>
        <a:p xmlns:a="http://schemas.openxmlformats.org/drawingml/2006/main">
          <a:endParaRPr lang="en-US" sz="1200">
            <a:latin typeface="+mj-lt"/>
          </a:endParaRPr>
        </a:p>
      </cdr:txBody>
    </cdr:sp>
  </cdr:relSizeAnchor>
  <cdr:relSizeAnchor xmlns:cdr="http://schemas.openxmlformats.org/drawingml/2006/chartDrawing">
    <cdr:from>
      <cdr:x>0.30799</cdr:x>
      <cdr:y>0.01585</cdr:y>
    </cdr:from>
    <cdr:to>
      <cdr:x>0.58329</cdr:x>
      <cdr:y>0.13642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702672D-270A-4995-9EFE-EFC6815E767F}"/>
            </a:ext>
          </a:extLst>
        </cdr:cNvPr>
        <cdr:cNvSpPr txBox="1"/>
      </cdr:nvSpPr>
      <cdr:spPr>
        <a:xfrm xmlns:a="http://schemas.openxmlformats.org/drawingml/2006/main">
          <a:off x="2527300" y="60325"/>
          <a:ext cx="2259014" cy="458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+mj-lt"/>
            </a:rPr>
            <a:t>Other,</a:t>
          </a:r>
          <a:r>
            <a:rPr lang="en-US" sz="1200" baseline="0">
              <a:latin typeface="+mj-lt"/>
            </a:rPr>
            <a:t>  </a:t>
          </a:r>
          <a:r>
            <a:rPr lang="en-US" sz="1200">
              <a:latin typeface="+mj-lt"/>
            </a:rPr>
            <a:t>2.3 m</a:t>
          </a:r>
        </a:p>
        <a:p xmlns:a="http://schemas.openxmlformats.org/drawingml/2006/main">
          <a:endParaRPr lang="en-US" sz="1200">
            <a:latin typeface="+mj-lt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0.21463</cdr:x>
      <cdr:y>0.54807</cdr:y>
    </cdr:from>
    <cdr:to>
      <cdr:x>0.35544</cdr:x>
      <cdr:y>0.73696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A85A50-8B00-47F2-9730-EC0CCFC9095A}"/>
            </a:ext>
          </a:extLst>
        </cdr:cNvPr>
        <cdr:cNvSpPr txBox="1"/>
      </cdr:nvSpPr>
      <cdr:spPr>
        <a:xfrm xmlns:a="http://schemas.openxmlformats.org/drawingml/2006/main">
          <a:off x="2269971" y="1948321"/>
          <a:ext cx="1489229" cy="671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55.7 m</a:t>
          </a:r>
        </a:p>
      </cdr:txBody>
    </cdr:sp>
  </cdr:relSizeAnchor>
  <cdr:relSizeAnchor xmlns:cdr="http://schemas.openxmlformats.org/drawingml/2006/chartDrawing">
    <cdr:from>
      <cdr:x>0.61668</cdr:x>
      <cdr:y>0.39714</cdr:y>
    </cdr:from>
    <cdr:to>
      <cdr:x>0.78878</cdr:x>
      <cdr:y>0.54714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9044462-CE98-4E4F-A83D-D9893DC5312D}"/>
            </a:ext>
          </a:extLst>
        </cdr:cNvPr>
        <cdr:cNvSpPr txBox="1"/>
      </cdr:nvSpPr>
      <cdr:spPr>
        <a:xfrm xmlns:a="http://schemas.openxmlformats.org/drawingml/2006/main">
          <a:off x="6522133" y="1411792"/>
          <a:ext cx="1820156" cy="533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Foundations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8.2 m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0.24476</cdr:x>
      <cdr:y>0.70191</cdr:y>
    </cdr:from>
    <cdr:to>
      <cdr:x>0.39991</cdr:x>
      <cdr:y>0.87028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5D375E-FE7F-4B6D-B9F8-4C30C2847889}"/>
            </a:ext>
          </a:extLst>
        </cdr:cNvPr>
        <cdr:cNvSpPr txBox="1"/>
      </cdr:nvSpPr>
      <cdr:spPr>
        <a:xfrm xmlns:a="http://schemas.openxmlformats.org/drawingml/2006/main">
          <a:off x="2619276" y="2582576"/>
          <a:ext cx="1660313" cy="619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Foundations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364.3 m</a:t>
          </a:r>
        </a:p>
      </cdr:txBody>
    </cdr:sp>
  </cdr:relSizeAnchor>
  <cdr:relSizeAnchor xmlns:cdr="http://schemas.openxmlformats.org/drawingml/2006/chartDrawing">
    <cdr:from>
      <cdr:x>0.63968</cdr:x>
      <cdr:y>0.15306</cdr:y>
    </cdr:from>
    <cdr:to>
      <cdr:x>0.70802</cdr:x>
      <cdr:y>0.32398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D8F369-E95B-4108-920C-7C7A77D6E2D2}"/>
            </a:ext>
          </a:extLst>
        </cdr:cNvPr>
        <cdr:cNvSpPr txBox="1"/>
      </cdr:nvSpPr>
      <cdr:spPr>
        <a:xfrm xmlns:a="http://schemas.openxmlformats.org/drawingml/2006/main">
          <a:off x="6845415" y="563165"/>
          <a:ext cx="731384" cy="62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NGO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130.6 m</a:t>
          </a:r>
        </a:p>
      </cdr:txBody>
    </cdr:sp>
  </cdr:relSizeAnchor>
  <cdr:relSizeAnchor xmlns:cdr="http://schemas.openxmlformats.org/drawingml/2006/chartDrawing">
    <cdr:from>
      <cdr:x>0.31943</cdr:x>
      <cdr:y>0</cdr:y>
    </cdr:from>
    <cdr:to>
      <cdr:x>0.4811</cdr:x>
      <cdr:y>0.16327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356CE88-6B5F-4B70-9499-C6992779624C}"/>
            </a:ext>
          </a:extLst>
        </cdr:cNvPr>
        <cdr:cNvSpPr txBox="1"/>
      </cdr:nvSpPr>
      <cdr:spPr>
        <a:xfrm xmlns:a="http://schemas.openxmlformats.org/drawingml/2006/main">
          <a:off x="2333626" y="0"/>
          <a:ext cx="11811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44.3 m</a:t>
          </a:r>
        </a:p>
      </cdr:txBody>
    </cdr:sp>
  </cdr:relSizeAnchor>
  <cdr:relSizeAnchor xmlns:cdr="http://schemas.openxmlformats.org/drawingml/2006/chartDrawing">
    <cdr:from>
      <cdr:x>0.49153</cdr:x>
      <cdr:y>0</cdr:y>
    </cdr:from>
    <cdr:to>
      <cdr:x>0.69622</cdr:x>
      <cdr:y>0.11735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7AD2BB7-6827-4A93-8204-DB1D4195191B}"/>
            </a:ext>
          </a:extLst>
        </cdr:cNvPr>
        <cdr:cNvSpPr txBox="1"/>
      </cdr:nvSpPr>
      <cdr:spPr>
        <a:xfrm xmlns:a="http://schemas.openxmlformats.org/drawingml/2006/main">
          <a:off x="3590925" y="0"/>
          <a:ext cx="14954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+mj-lt"/>
            </a:rPr>
            <a:t>Academic training and research, 4.1 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0.58934</cdr:x>
      <cdr:y>0.08972</cdr:y>
    </cdr:from>
    <cdr:to>
      <cdr:x>0.68502</cdr:x>
      <cdr:y>0.26686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17FD8E-0FEC-4BCE-B89C-7F17C3CCF055}"/>
            </a:ext>
          </a:extLst>
        </cdr:cNvPr>
        <cdr:cNvSpPr txBox="1"/>
      </cdr:nvSpPr>
      <cdr:spPr>
        <a:xfrm xmlns:a="http://schemas.openxmlformats.org/drawingml/2006/main">
          <a:off x="6270195" y="291975"/>
          <a:ext cx="1017980" cy="576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NGO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4.7 m</a:t>
          </a:r>
        </a:p>
      </cdr:txBody>
    </cdr:sp>
  </cdr:relSizeAnchor>
  <cdr:relSizeAnchor xmlns:cdr="http://schemas.openxmlformats.org/drawingml/2006/chartDrawing">
    <cdr:from>
      <cdr:x>0.21037</cdr:x>
      <cdr:y>0.67714</cdr:y>
    </cdr:from>
    <cdr:to>
      <cdr:x>0.34179</cdr:x>
      <cdr:y>0.83429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558D51-F019-4BAB-A35C-91405BF99111}"/>
            </a:ext>
          </a:extLst>
        </cdr:cNvPr>
        <cdr:cNvSpPr txBox="1"/>
      </cdr:nvSpPr>
      <cdr:spPr>
        <a:xfrm xmlns:a="http://schemas.openxmlformats.org/drawingml/2006/main">
          <a:off x="1770335" y="2257415"/>
          <a:ext cx="1105943" cy="523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Foundations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14.4 m</a:t>
          </a:r>
        </a:p>
      </cdr:txBody>
    </cdr:sp>
  </cdr:relSizeAnchor>
  <cdr:relSizeAnchor xmlns:cdr="http://schemas.openxmlformats.org/drawingml/2006/chartDrawing">
    <cdr:from>
      <cdr:x>0.29914</cdr:x>
      <cdr:y>0.03143</cdr:y>
    </cdr:from>
    <cdr:to>
      <cdr:x>0.50317</cdr:x>
      <cdr:y>0.09143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7D0391-65FA-4710-A485-811CE5EDE36B}"/>
            </a:ext>
          </a:extLst>
        </cdr:cNvPr>
        <cdr:cNvSpPr txBox="1"/>
      </cdr:nvSpPr>
      <cdr:spPr>
        <a:xfrm xmlns:a="http://schemas.openxmlformats.org/drawingml/2006/main">
          <a:off x="2471738" y="104775"/>
          <a:ext cx="16859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Private Sector, 0.02 m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0.66298</cdr:x>
      <cdr:y>0.52815</cdr:y>
    </cdr:from>
    <cdr:to>
      <cdr:x>0.79847</cdr:x>
      <cdr:y>0.7748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9150BE-5EFC-4DB6-A36F-A658A60F74BA}"/>
            </a:ext>
          </a:extLst>
        </cdr:cNvPr>
        <cdr:cNvSpPr txBox="1"/>
      </cdr:nvSpPr>
      <cdr:spPr>
        <a:xfrm xmlns:a="http://schemas.openxmlformats.org/drawingml/2006/main">
          <a:off x="6949509" y="1907686"/>
          <a:ext cx="1420245" cy="890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 - Private Individuals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276 m</a:t>
          </a:r>
        </a:p>
      </cdr:txBody>
    </cdr:sp>
  </cdr:relSizeAnchor>
  <cdr:relSizeAnchor xmlns:cdr="http://schemas.openxmlformats.org/drawingml/2006/chartDrawing">
    <cdr:from>
      <cdr:x>0.18046</cdr:x>
      <cdr:y>0.15013</cdr:y>
    </cdr:from>
    <cdr:to>
      <cdr:x>0.37241</cdr:x>
      <cdr:y>0.43968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7E1C06-B999-4F55-909E-34F8B6C5CD51}"/>
            </a:ext>
          </a:extLst>
        </cdr:cNvPr>
        <cdr:cNvSpPr txBox="1"/>
      </cdr:nvSpPr>
      <cdr:spPr>
        <a:xfrm xmlns:a="http://schemas.openxmlformats.org/drawingml/2006/main">
          <a:off x="1495425" y="533401"/>
          <a:ext cx="1590675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</a:t>
          </a:r>
          <a:r>
            <a:rPr lang="en-US" sz="1200" baseline="0">
              <a:latin typeface="+mj-lt"/>
            </a:rPr>
            <a:t> Sector -  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Companies, Foundations and Philantropists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124.2 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0.17338</cdr:x>
      <cdr:y>0.50521</cdr:y>
    </cdr:from>
    <cdr:to>
      <cdr:x>0.3286</cdr:x>
      <cdr:y>0.80739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035DB3-E502-4375-9A46-C37C2417F8A8}"/>
            </a:ext>
          </a:extLst>
        </cdr:cNvPr>
        <cdr:cNvSpPr txBox="1"/>
      </cdr:nvSpPr>
      <cdr:spPr>
        <a:xfrm xmlns:a="http://schemas.openxmlformats.org/drawingml/2006/main">
          <a:off x="1757364" y="2087087"/>
          <a:ext cx="1573326" cy="1248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Privte</a:t>
          </a:r>
          <a:r>
            <a:rPr lang="en-US" sz="1200" baseline="0">
              <a:latin typeface="+mj-lt"/>
            </a:rPr>
            <a:t> Sector - 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National Committees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1,270 m</a:t>
          </a:r>
        </a:p>
      </cdr:txBody>
    </cdr:sp>
  </cdr:relSizeAnchor>
  <cdr:relSizeAnchor xmlns:cdr="http://schemas.openxmlformats.org/drawingml/2006/chartDrawing">
    <cdr:from>
      <cdr:x>0.54756</cdr:x>
      <cdr:y>0.03167</cdr:y>
    </cdr:from>
    <cdr:to>
      <cdr:x>0.67851</cdr:x>
      <cdr:y>0.21039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6A2556-0345-4918-B27B-45E863D01157}"/>
            </a:ext>
          </a:extLst>
        </cdr:cNvPr>
        <cdr:cNvSpPr txBox="1"/>
      </cdr:nvSpPr>
      <cdr:spPr>
        <a:xfrm xmlns:a="http://schemas.openxmlformats.org/drawingml/2006/main">
          <a:off x="5550047" y="130833"/>
          <a:ext cx="1327305" cy="738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 - Field Offices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204</a:t>
          </a:r>
          <a:r>
            <a:rPr lang="en-US" sz="1200" baseline="0">
              <a:latin typeface="+mj-lt"/>
            </a:rPr>
            <a:t> m</a:t>
          </a:r>
          <a:endParaRPr lang="en-US" sz="1200">
            <a:latin typeface="+mj-lt"/>
          </a:endParaRPr>
        </a:p>
      </cdr:txBody>
    </cdr:sp>
  </cdr:relSizeAnchor>
  <cdr:relSizeAnchor xmlns:cdr="http://schemas.openxmlformats.org/drawingml/2006/chartDrawing">
    <cdr:from>
      <cdr:x>0.60225</cdr:x>
      <cdr:y>0.16399</cdr:y>
    </cdr:from>
    <cdr:to>
      <cdr:x>0.87063</cdr:x>
      <cdr:y>0.39979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C91E2E-2E43-40B7-A343-C4548D286CE1}"/>
            </a:ext>
          </a:extLst>
        </cdr:cNvPr>
        <cdr:cNvSpPr txBox="1"/>
      </cdr:nvSpPr>
      <cdr:spPr>
        <a:xfrm xmlns:a="http://schemas.openxmlformats.org/drawingml/2006/main">
          <a:off x="6698458" y="677464"/>
          <a:ext cx="2985067" cy="974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+mj-lt"/>
            </a:rPr>
            <a:t>Private Sector - Individuals</a:t>
          </a:r>
        </a:p>
        <a:p xmlns:a="http://schemas.openxmlformats.org/drawingml/2006/main">
          <a:pPr algn="ctr"/>
          <a:r>
            <a:rPr lang="en-US" sz="1200">
              <a:latin typeface="+mj-lt"/>
            </a:rPr>
            <a:t>2 m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39</xdr:row>
      <xdr:rowOff>9524</xdr:rowOff>
    </xdr:from>
    <xdr:to>
      <xdr:col>9</xdr:col>
      <xdr:colOff>552449</xdr:colOff>
      <xdr:row>72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30932-8D7E-4494-AC9D-5D88DF51E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0.18876</cdr:x>
      <cdr:y>0.19969</cdr:y>
    </cdr:from>
    <cdr:to>
      <cdr:x>0.47186</cdr:x>
      <cdr:y>0.30454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1D4300-515A-4E63-87D5-F0269D6057AE}"/>
            </a:ext>
          </a:extLst>
        </cdr:cNvPr>
        <cdr:cNvSpPr txBox="1"/>
      </cdr:nvSpPr>
      <cdr:spPr>
        <a:xfrm xmlns:a="http://schemas.openxmlformats.org/drawingml/2006/main">
          <a:off x="1833003" y="1013828"/>
          <a:ext cx="2749174" cy="532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Earmarked contributions</a:t>
          </a:r>
        </a:p>
      </cdr:txBody>
    </cdr:sp>
  </cdr:relSizeAnchor>
  <cdr:relSizeAnchor xmlns:cdr="http://schemas.openxmlformats.org/drawingml/2006/chartDrawing">
    <cdr:from>
      <cdr:x>0.70039</cdr:x>
      <cdr:y>0.43438</cdr:y>
    </cdr:from>
    <cdr:to>
      <cdr:x>0.94958</cdr:x>
      <cdr:y>0.49263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F9219AC-96DB-46DB-9305-363AD7AF90C7}"/>
            </a:ext>
          </a:extLst>
        </cdr:cNvPr>
        <cdr:cNvSpPr txBox="1"/>
      </cdr:nvSpPr>
      <cdr:spPr>
        <a:xfrm xmlns:a="http://schemas.openxmlformats.org/drawingml/2006/main">
          <a:off x="6801457" y="2205322"/>
          <a:ext cx="2419875" cy="295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Assessed contributions</a:t>
          </a:r>
        </a:p>
      </cdr:txBody>
    </cdr:sp>
  </cdr:relSizeAnchor>
  <cdr:relSizeAnchor xmlns:cdr="http://schemas.openxmlformats.org/drawingml/2006/chartDrawing">
    <cdr:from>
      <cdr:x>0.71555</cdr:x>
      <cdr:y>0.83963</cdr:y>
    </cdr:from>
    <cdr:to>
      <cdr:x>0.91031</cdr:x>
      <cdr:y>0.8916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FDE1F2-8D01-429E-9362-D64D58B1D8C0}"/>
            </a:ext>
          </a:extLst>
        </cdr:cNvPr>
        <cdr:cNvSpPr txBox="1"/>
      </cdr:nvSpPr>
      <cdr:spPr>
        <a:xfrm xmlns:a="http://schemas.openxmlformats.org/drawingml/2006/main">
          <a:off x="6948714" y="4262758"/>
          <a:ext cx="1891313" cy="263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Fees and other revenue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0.51849</cdr:x>
      <cdr:y>0.73979</cdr:y>
    </cdr:from>
    <cdr:to>
      <cdr:x>0.56778</cdr:x>
      <cdr:y>0.77761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0227" y="4657726"/>
          <a:ext cx="533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50%</a:t>
          </a:r>
        </a:p>
      </cdr:txBody>
    </cdr:sp>
  </cdr:relSizeAnchor>
  <cdr:relSizeAnchor xmlns:cdr="http://schemas.openxmlformats.org/drawingml/2006/chartDrawing">
    <cdr:from>
      <cdr:x>0.94806</cdr:x>
      <cdr:y>0.7413</cdr:y>
    </cdr:from>
    <cdr:to>
      <cdr:x>1</cdr:x>
      <cdr:y>0.78517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258426" y="4667251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100%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300035</xdr:colOff>
      <xdr:row>48</xdr:row>
      <xdr:rowOff>1</xdr:rowOff>
    </xdr:from>
    <xdr:to>
      <xdr:col>10</xdr:col>
      <xdr:colOff>38099</xdr:colOff>
      <xdr:row>68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BE0FB-ECEC-4DF6-81E7-CB6798B6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309561</xdr:colOff>
      <xdr:row>72</xdr:row>
      <xdr:rowOff>100010</xdr:rowOff>
    </xdr:from>
    <xdr:to>
      <xdr:col>10</xdr:col>
      <xdr:colOff>285749</xdr:colOff>
      <xdr:row>94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C34D2-5653-4BC2-B09D-7DAC6188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0.24055</cdr:x>
      <cdr:y>0.86476</cdr:y>
    </cdr:from>
    <cdr:to>
      <cdr:x>0.74904</cdr:x>
      <cdr:y>0.90637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8C183C-76FB-4184-B120-BCC6358E4921}"/>
            </a:ext>
          </a:extLst>
        </cdr:cNvPr>
        <cdr:cNvSpPr txBox="1"/>
      </cdr:nvSpPr>
      <cdr:spPr>
        <a:xfrm xmlns:a="http://schemas.openxmlformats.org/drawingml/2006/main">
          <a:off x="2090739" y="3167064"/>
          <a:ext cx="44196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0.21781</cdr:x>
      <cdr:y>0.82148</cdr:y>
    </cdr:from>
    <cdr:to>
      <cdr:x>0.69781</cdr:x>
      <cdr:y>0.8865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ECD586-4ACE-404C-B65F-FB3884DA80A9}"/>
            </a:ext>
          </a:extLst>
        </cdr:cNvPr>
        <cdr:cNvSpPr txBox="1"/>
      </cdr:nvSpPr>
      <cdr:spPr>
        <a:xfrm xmlns:a="http://schemas.openxmlformats.org/drawingml/2006/main">
          <a:off x="2046603" y="3231558"/>
          <a:ext cx="4510279" cy="255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= Inter-agency pooled fund share of total earmarked contributions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0.25553</cdr:x>
      <cdr:y>0.05524</cdr:y>
    </cdr:from>
    <cdr:to>
      <cdr:x>0.25658</cdr:x>
      <cdr:y>0.95941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12B0CDE-C8FB-47B8-A7F1-BB1FD618E058}"/>
            </a:ext>
          </a:extLst>
        </cdr:cNvPr>
        <cdr:cNvCxnSpPr/>
      </cdr:nvCxnSpPr>
      <cdr:spPr>
        <a:xfrm xmlns:a="http://schemas.openxmlformats.org/drawingml/2006/main" flipH="1">
          <a:off x="2461903" y="233349"/>
          <a:ext cx="10116" cy="3819521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0.41051</cdr:x>
      <cdr:y>0.04698</cdr:y>
    </cdr:from>
    <cdr:to>
      <cdr:x>0.41051</cdr:x>
      <cdr:y>0.95792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3540ED8-06F2-4654-988D-3E37510F9C42}"/>
            </a:ext>
          </a:extLst>
        </cdr:cNvPr>
        <cdr:cNvCxnSpPr/>
      </cdr:nvCxnSpPr>
      <cdr:spPr>
        <a:xfrm xmlns:a="http://schemas.openxmlformats.org/drawingml/2006/main">
          <a:off x="3955097" y="198439"/>
          <a:ext cx="0" cy="384812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0.00527</cdr:x>
      <cdr:y>0.01203</cdr:y>
    </cdr:from>
    <cdr:to>
      <cdr:x>0.0992</cdr:x>
      <cdr:y>0.04134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446FF89-4062-45A0-B19A-A5026B848BD1}"/>
            </a:ext>
          </a:extLst>
        </cdr:cNvPr>
        <cdr:cNvSpPr/>
      </cdr:nvSpPr>
      <cdr:spPr>
        <a:xfrm xmlns:a="http://schemas.openxmlformats.org/drawingml/2006/main">
          <a:off x="50800" y="50800"/>
          <a:ext cx="904938" cy="1238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0.09326</cdr:x>
      <cdr:y>0.95678</cdr:y>
    </cdr:from>
    <cdr:to>
      <cdr:x>0.19921</cdr:x>
      <cdr:y>0.98422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2446FF89-4062-45A0-B19A-A5026B848BD1}"/>
            </a:ext>
          </a:extLst>
        </cdr:cNvPr>
        <cdr:cNvSpPr/>
      </cdr:nvSpPr>
      <cdr:spPr>
        <a:xfrm xmlns:a="http://schemas.openxmlformats.org/drawingml/2006/main">
          <a:off x="898525" y="4041775"/>
          <a:ext cx="1020764" cy="1158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0.44126</cdr:x>
      <cdr:y>0.92334</cdr:y>
    </cdr:from>
    <cdr:to>
      <cdr:x>0.99802</cdr:x>
      <cdr:y>0.99098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2446FF89-4062-45A0-B19A-A5026B848BD1}"/>
            </a:ext>
          </a:extLst>
        </cdr:cNvPr>
        <cdr:cNvSpPr/>
      </cdr:nvSpPr>
      <cdr:spPr>
        <a:xfrm xmlns:a="http://schemas.openxmlformats.org/drawingml/2006/main">
          <a:off x="4251325" y="3900490"/>
          <a:ext cx="5364164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0.32081</cdr:x>
      <cdr:y>0.94589</cdr:y>
    </cdr:from>
    <cdr:to>
      <cdr:x>0.35245</cdr:x>
      <cdr:y>0.99098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F572BE-E94C-44EF-B7D5-841C35396518}"/>
            </a:ext>
          </a:extLst>
        </cdr:cNvPr>
        <cdr:cNvSpPr/>
      </cdr:nvSpPr>
      <cdr:spPr>
        <a:xfrm xmlns:a="http://schemas.openxmlformats.org/drawingml/2006/main">
          <a:off x="3090864" y="3995740"/>
          <a:ext cx="304800" cy="1905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161925</xdr:rowOff>
    </xdr:from>
    <xdr:to>
      <xdr:col>16</xdr:col>
      <xdr:colOff>561975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9E825-C5F3-44C6-A371-D4749D5EC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1400175</xdr:colOff>
      <xdr:row>15</xdr:row>
      <xdr:rowOff>14286</xdr:rowOff>
    </xdr:from>
    <xdr:to>
      <xdr:col>7</xdr:col>
      <xdr:colOff>428625</xdr:colOff>
      <xdr:row>34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F4FA0-4B8D-4D44-A5AB-B87964146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0.01687</cdr:x>
      <cdr:y>0.64076</cdr:y>
    </cdr:from>
    <cdr:to>
      <cdr:x>0.96867</cdr:x>
      <cdr:y>0.64841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2835EBC-5464-4846-9525-45780CA9684B}"/>
            </a:ext>
          </a:extLst>
        </cdr:cNvPr>
        <cdr:cNvCxnSpPr/>
      </cdr:nvCxnSpPr>
      <cdr:spPr>
        <a:xfrm xmlns:a="http://schemas.openxmlformats.org/drawingml/2006/main" flipV="1">
          <a:off x="133350" y="2395539"/>
          <a:ext cx="7524750" cy="28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204785</xdr:colOff>
      <xdr:row>55</xdr:row>
      <xdr:rowOff>19049</xdr:rowOff>
    </xdr:from>
    <xdr:to>
      <xdr:col>12</xdr:col>
      <xdr:colOff>171449</xdr:colOff>
      <xdr:row>87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78C7-207B-473C-9092-473807771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19</xdr:row>
      <xdr:rowOff>9524</xdr:rowOff>
    </xdr:from>
    <xdr:to>
      <xdr:col>4</xdr:col>
      <xdr:colOff>1304926</xdr:colOff>
      <xdr:row>40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B583E-B2D2-41DF-8650-96008B49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0.79272</cdr:x>
      <cdr:y>0.19957</cdr:y>
    </cdr:from>
    <cdr:to>
      <cdr:x>0.86331</cdr:x>
      <cdr:y>0.33406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2A789D2F-F1F9-4F1D-858B-51EF47059FC4}"/>
            </a:ext>
          </a:extLst>
        </cdr:cNvPr>
        <cdr:cNvSpPr/>
      </cdr:nvSpPr>
      <cdr:spPr>
        <a:xfrm xmlns:a="http://schemas.openxmlformats.org/drawingml/2006/main">
          <a:off x="6738938" y="876301"/>
          <a:ext cx="600075" cy="59055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2F9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0.79477</cdr:x>
      <cdr:y>0.59291</cdr:y>
    </cdr:from>
    <cdr:to>
      <cdr:x>0.86536</cdr:x>
      <cdr:y>0.7274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BFBE2E93-DC55-47F1-955F-24DA3395F87D}"/>
            </a:ext>
          </a:extLst>
        </cdr:cNvPr>
        <cdr:cNvSpPr/>
      </cdr:nvSpPr>
      <cdr:spPr>
        <a:xfrm xmlns:a="http://schemas.openxmlformats.org/drawingml/2006/main">
          <a:off x="6756400" y="2603500"/>
          <a:ext cx="600075" cy="59055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>
            <a:lumMod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0.72101</cdr:x>
      <cdr:y>0.29718</cdr:y>
    </cdr:from>
    <cdr:to>
      <cdr:x>0.93389</cdr:x>
      <cdr:y>0.50108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F7FB49-B84D-4A96-ACAD-794FA8DB9AFE}"/>
            </a:ext>
          </a:extLst>
        </cdr:cNvPr>
        <cdr:cNvSpPr txBox="1"/>
      </cdr:nvSpPr>
      <cdr:spPr>
        <a:xfrm xmlns:a="http://schemas.openxmlformats.org/drawingml/2006/main">
          <a:off x="6129338" y="1304926"/>
          <a:ext cx="180975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/>
            <a:t>UN OAD</a:t>
          </a:r>
        </a:p>
        <a:p xmlns:a="http://schemas.openxmlformats.org/drawingml/2006/main">
          <a:pPr algn="ctr"/>
          <a:r>
            <a:rPr lang="en-US" sz="1400"/>
            <a:t>33.6 USD billion</a:t>
          </a:r>
        </a:p>
      </cdr:txBody>
    </cdr:sp>
  </cdr:relSizeAnchor>
  <cdr:relSizeAnchor xmlns:cdr="http://schemas.openxmlformats.org/drawingml/2006/chartDrawing">
    <cdr:from>
      <cdr:x>0.72194</cdr:x>
      <cdr:y>0.69487</cdr:y>
    </cdr:from>
    <cdr:to>
      <cdr:x>0.93483</cdr:x>
      <cdr:y>0.89877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3324B4A-877E-4A64-AC5A-35F5211B7810}"/>
            </a:ext>
          </a:extLst>
        </cdr:cNvPr>
        <cdr:cNvSpPr txBox="1"/>
      </cdr:nvSpPr>
      <cdr:spPr>
        <a:xfrm xmlns:a="http://schemas.openxmlformats.org/drawingml/2006/main">
          <a:off x="6137275" y="3051175"/>
          <a:ext cx="180975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UN Non-OAD</a:t>
          </a:r>
        </a:p>
        <a:p xmlns:a="http://schemas.openxmlformats.org/drawingml/2006/main">
          <a:pPr algn="ctr"/>
          <a:r>
            <a:rPr lang="en-US" sz="1400"/>
            <a:t>19.6 USD billion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71436</xdr:rowOff>
    </xdr:from>
    <xdr:to>
      <xdr:col>14</xdr:col>
      <xdr:colOff>600075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24572-E3B2-43E8-A30D-C1E23BB13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0.14752</cdr:x>
      <cdr:y>0.53939</cdr:y>
    </cdr:from>
    <cdr:to>
      <cdr:x>0.26802</cdr:x>
      <cdr:y>0.60242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22A1FF-B8C6-4770-8E7E-6790D030AB9E}"/>
            </a:ext>
          </a:extLst>
        </cdr:cNvPr>
        <cdr:cNvSpPr txBox="1"/>
      </cdr:nvSpPr>
      <cdr:spPr>
        <a:xfrm xmlns:a="http://schemas.openxmlformats.org/drawingml/2006/main">
          <a:off x="1247775" y="2119314"/>
          <a:ext cx="1019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0.21734</cdr:x>
      <cdr:y>0.52727</cdr:y>
    </cdr:from>
    <cdr:to>
      <cdr:x>0.35923</cdr:x>
      <cdr:y>0.60242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0A0BFAF-BAE3-4752-8ED8-7253B7E60391}"/>
            </a:ext>
          </a:extLst>
        </cdr:cNvPr>
        <cdr:cNvSpPr txBox="1"/>
      </cdr:nvSpPr>
      <cdr:spPr>
        <a:xfrm xmlns:a="http://schemas.openxmlformats.org/drawingml/2006/main">
          <a:off x="1838325" y="2071689"/>
          <a:ext cx="12001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Earmarked</a:t>
          </a:r>
        </a:p>
      </cdr:txBody>
    </cdr:sp>
  </cdr:relSizeAnchor>
  <cdr:relSizeAnchor xmlns:cdr="http://schemas.openxmlformats.org/drawingml/2006/chartDrawing">
    <cdr:from>
      <cdr:x>0.72523</cdr:x>
      <cdr:y>0.64121</cdr:y>
    </cdr:from>
    <cdr:to>
      <cdr:x>0.8491</cdr:x>
      <cdr:y>0.70667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DCB8CA-03D2-4203-A61F-871E53E7874D}"/>
            </a:ext>
          </a:extLst>
        </cdr:cNvPr>
        <cdr:cNvSpPr txBox="1"/>
      </cdr:nvSpPr>
      <cdr:spPr>
        <a:xfrm xmlns:a="http://schemas.openxmlformats.org/drawingml/2006/main">
          <a:off x="6134100" y="2519364"/>
          <a:ext cx="10477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+mj-lt"/>
            </a:rPr>
            <a:t>Core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166687</xdr:rowOff>
    </xdr:from>
    <xdr:to>
      <xdr:col>10</xdr:col>
      <xdr:colOff>571500</xdr:colOff>
      <xdr:row>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AE2A1-A3F9-405A-A451-857B96E5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0.02033</cdr:x>
      <cdr:y>0.46502</cdr:y>
    </cdr:from>
    <cdr:to>
      <cdr:x>0.19568</cdr:x>
      <cdr:y>0.79363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C0CACC-CD3A-40D7-9F14-E061AEC7290E}"/>
            </a:ext>
          </a:extLst>
        </cdr:cNvPr>
        <cdr:cNvSpPr txBox="1"/>
      </cdr:nvSpPr>
      <cdr:spPr>
        <a:xfrm xmlns:a="http://schemas.openxmlformats.org/drawingml/2006/main">
          <a:off x="185231" y="2690814"/>
          <a:ext cx="1597647" cy="1901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Operational activities for development</a:t>
          </a:r>
        </a:p>
        <a:p xmlns:a="http://schemas.openxmlformats.org/drawingml/2006/main">
          <a:pPr algn="ctr"/>
          <a:r>
            <a:rPr lang="en-US" sz="1400"/>
            <a:t>71%</a:t>
          </a:r>
        </a:p>
      </cdr:txBody>
    </cdr:sp>
  </cdr:relSizeAnchor>
  <cdr:relSizeAnchor xmlns:cdr="http://schemas.openxmlformats.org/drawingml/2006/chartDrawing">
    <cdr:from>
      <cdr:x>0.19851</cdr:x>
      <cdr:y>0.3725</cdr:y>
    </cdr:from>
    <cdr:to>
      <cdr:x>0.20167</cdr:x>
      <cdr:y>0.83996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C4FA03A-3C39-4BF5-9BD4-854E53E307A6}"/>
            </a:ext>
          </a:extLst>
        </cdr:cNvPr>
        <cdr:cNvCxnSpPr/>
      </cdr:nvCxnSpPr>
      <cdr:spPr>
        <a:xfrm xmlns:a="http://schemas.openxmlformats.org/drawingml/2006/main" flipH="1">
          <a:off x="1808692" y="2155468"/>
          <a:ext cx="28748" cy="27049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0.20029</cdr:x>
      <cdr:y>0.83828</cdr:y>
    </cdr:from>
    <cdr:to>
      <cdr:x>0.24222</cdr:x>
      <cdr:y>0.84047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920B507-19B3-4876-80DA-63F19F724D5F}"/>
            </a:ext>
          </a:extLst>
        </cdr:cNvPr>
        <cdr:cNvCxnSpPr/>
      </cdr:nvCxnSpPr>
      <cdr:spPr>
        <a:xfrm xmlns:a="http://schemas.openxmlformats.org/drawingml/2006/main">
          <a:off x="1824882" y="4850633"/>
          <a:ext cx="382032" cy="126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0.16947</cdr:x>
      <cdr:y>0.53607</cdr:y>
    </cdr:from>
    <cdr:to>
      <cdr:x>0.19691</cdr:x>
      <cdr:y>0.53635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9FB15B5-9E4A-4A72-A02A-96D3F2BFC212}"/>
            </a:ext>
          </a:extLst>
        </cdr:cNvPr>
        <cdr:cNvCxnSpPr/>
      </cdr:nvCxnSpPr>
      <cdr:spPr>
        <a:xfrm xmlns:a="http://schemas.openxmlformats.org/drawingml/2006/main" flipV="1">
          <a:off x="1544108" y="3101928"/>
          <a:ext cx="250011" cy="16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0.20083</cdr:x>
      <cdr:y>0.37397</cdr:y>
    </cdr:from>
    <cdr:to>
      <cdr:x>0.24276</cdr:x>
      <cdr:y>0.37616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6BF10C3F-103D-4E8C-AE64-E0B47E22263D}"/>
            </a:ext>
          </a:extLst>
        </cdr:cNvPr>
        <cdr:cNvCxnSpPr/>
      </cdr:nvCxnSpPr>
      <cdr:spPr>
        <a:xfrm xmlns:a="http://schemas.openxmlformats.org/drawingml/2006/main">
          <a:off x="1829787" y="2163968"/>
          <a:ext cx="382032" cy="126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undp.org/Users/ylvachristiansson/Desktop/Financing%20UNDS%202018/NEW%20MASTER%20COPY%202016%20v%2017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%2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undp.org/Statistical%20Report/2010%20ECOSOC/Annex%20Tables/Final/Expenditures%20for%20O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istical%20Report/2010%20ECOSOC/Annex%20Tables/Final/Expenditures%20for%20OA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.fajardo-ardila/AppData/Local/Microsoft/Windows/Temporary%20Internet%20Files/Content.Outlook/7JBY275L/Figure%209%20-%20Funding%20sources%20for%20UN%20operational%20activities%20for%20developmen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B-1"/>
      <sheetName val="Table B-2"/>
      <sheetName val="Table B-3"/>
      <sheetName val="Table B-4"/>
      <sheetName val="Table B-5"/>
      <sheetName val="Table B-6"/>
      <sheetName val="Table B-7"/>
      <sheetName val="UNDP"/>
      <sheetName val="UNIFEM"/>
      <sheetName val="UNCDF"/>
      <sheetName val="UNV"/>
      <sheetName val="UNFPA"/>
      <sheetName val="UNICEF"/>
      <sheetName val="WFP"/>
      <sheetName val="UNHCR"/>
      <sheetName val="IFAD"/>
      <sheetName val="ITC"/>
      <sheetName val="UNAIDS"/>
      <sheetName val="UNCTAD"/>
      <sheetName val="UNEP"/>
      <sheetName val="UNHabitat"/>
      <sheetName val="UNODC"/>
      <sheetName val="UNRWA"/>
      <sheetName val="PBSO"/>
      <sheetName val="OCHA"/>
      <sheetName val="ECA"/>
      <sheetName val="ECE"/>
      <sheetName val="ECLAC"/>
      <sheetName val="ESCAP"/>
      <sheetName val="ESCWA"/>
      <sheetName val="UNDESA"/>
      <sheetName val="FAO"/>
      <sheetName val="ILO"/>
      <sheetName val="UNESCO"/>
      <sheetName val="UNIDO"/>
      <sheetName val="WHO"/>
      <sheetName val="IAEA"/>
      <sheetName val="ICAO"/>
      <sheetName val="IMO"/>
      <sheetName val="ITU"/>
      <sheetName val="UPU"/>
      <sheetName val="WIPO"/>
      <sheetName val="WMO"/>
      <sheetName val="UNWTO"/>
      <sheetName val="Tes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12991</v>
          </cell>
          <cell r="D12">
            <v>391820</v>
          </cell>
          <cell r="E12">
            <v>1014</v>
          </cell>
          <cell r="F12">
            <v>392834</v>
          </cell>
          <cell r="G12">
            <v>405825</v>
          </cell>
          <cell r="J12">
            <v>392834</v>
          </cell>
        </row>
        <row r="13">
          <cell r="A13">
            <v>8</v>
          </cell>
          <cell r="B13" t="str">
            <v>Albania</v>
          </cell>
          <cell r="C13">
            <v>881</v>
          </cell>
          <cell r="D13">
            <v>5016</v>
          </cell>
          <cell r="E13">
            <v>114</v>
          </cell>
          <cell r="F13">
            <v>5130</v>
          </cell>
          <cell r="G13">
            <v>6011</v>
          </cell>
          <cell r="J13">
            <v>5130</v>
          </cell>
        </row>
        <row r="14">
          <cell r="A14">
            <v>12</v>
          </cell>
          <cell r="B14" t="str">
            <v>Algeria</v>
          </cell>
          <cell r="C14">
            <v>207</v>
          </cell>
          <cell r="D14">
            <v>970</v>
          </cell>
          <cell r="E14">
            <v>117</v>
          </cell>
          <cell r="F14">
            <v>1087</v>
          </cell>
          <cell r="G14">
            <v>1294</v>
          </cell>
          <cell r="J14">
            <v>1087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4852</v>
          </cell>
          <cell r="D16">
            <v>30207</v>
          </cell>
          <cell r="E16">
            <v>137</v>
          </cell>
          <cell r="F16">
            <v>30344</v>
          </cell>
          <cell r="G16">
            <v>35196</v>
          </cell>
          <cell r="J16">
            <v>30344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561</v>
          </cell>
          <cell r="E17">
            <v>0</v>
          </cell>
          <cell r="F17">
            <v>561</v>
          </cell>
          <cell r="G17">
            <v>561</v>
          </cell>
          <cell r="J17">
            <v>561</v>
          </cell>
        </row>
        <row r="18">
          <cell r="A18">
            <v>32</v>
          </cell>
          <cell r="B18" t="str">
            <v>Argentina</v>
          </cell>
          <cell r="C18">
            <v>691</v>
          </cell>
          <cell r="D18">
            <v>3206</v>
          </cell>
          <cell r="E18">
            <v>160919</v>
          </cell>
          <cell r="F18">
            <v>164125</v>
          </cell>
          <cell r="G18">
            <v>164816</v>
          </cell>
          <cell r="J18">
            <v>164125</v>
          </cell>
        </row>
        <row r="19">
          <cell r="A19">
            <v>51</v>
          </cell>
          <cell r="B19" t="str">
            <v>Armenia</v>
          </cell>
          <cell r="C19">
            <v>1256</v>
          </cell>
          <cell r="D19">
            <v>4476</v>
          </cell>
          <cell r="E19">
            <v>546</v>
          </cell>
          <cell r="F19">
            <v>5022</v>
          </cell>
          <cell r="G19">
            <v>6278</v>
          </cell>
          <cell r="J19">
            <v>5022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J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</row>
        <row r="22">
          <cell r="A22">
            <v>31</v>
          </cell>
          <cell r="B22" t="str">
            <v>Azerbaijan</v>
          </cell>
          <cell r="C22">
            <v>2610</v>
          </cell>
          <cell r="D22">
            <v>1516</v>
          </cell>
          <cell r="E22">
            <v>4903</v>
          </cell>
          <cell r="F22">
            <v>6419</v>
          </cell>
          <cell r="G22">
            <v>9029</v>
          </cell>
          <cell r="J22">
            <v>6419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722</v>
          </cell>
          <cell r="E24">
            <v>794</v>
          </cell>
          <cell r="F24">
            <v>1516</v>
          </cell>
          <cell r="G24">
            <v>1516</v>
          </cell>
          <cell r="J24">
            <v>1516</v>
          </cell>
        </row>
        <row r="25">
          <cell r="A25">
            <v>50</v>
          </cell>
          <cell r="B25" t="str">
            <v>Bangladesh</v>
          </cell>
          <cell r="C25">
            <v>8463</v>
          </cell>
          <cell r="D25">
            <v>85981</v>
          </cell>
          <cell r="E25">
            <v>1672</v>
          </cell>
          <cell r="F25">
            <v>87653</v>
          </cell>
          <cell r="G25">
            <v>96116</v>
          </cell>
          <cell r="J25">
            <v>87653</v>
          </cell>
        </row>
        <row r="26">
          <cell r="A26">
            <v>52</v>
          </cell>
          <cell r="B26" t="str">
            <v>Barbados</v>
          </cell>
          <cell r="C26">
            <v>8</v>
          </cell>
          <cell r="D26">
            <v>3884</v>
          </cell>
          <cell r="E26">
            <v>12</v>
          </cell>
          <cell r="F26">
            <v>3896</v>
          </cell>
          <cell r="G26">
            <v>3904</v>
          </cell>
          <cell r="J26">
            <v>3896</v>
          </cell>
        </row>
        <row r="27">
          <cell r="A27">
            <v>112</v>
          </cell>
          <cell r="B27" t="str">
            <v>Belarus</v>
          </cell>
          <cell r="C27">
            <v>936</v>
          </cell>
          <cell r="D27">
            <v>9478</v>
          </cell>
          <cell r="E27">
            <v>69</v>
          </cell>
          <cell r="F27">
            <v>9547</v>
          </cell>
          <cell r="G27">
            <v>10483</v>
          </cell>
          <cell r="J27">
            <v>9547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J28">
            <v>0</v>
          </cell>
        </row>
        <row r="29">
          <cell r="A29">
            <v>84</v>
          </cell>
          <cell r="B29" t="str">
            <v>Belize</v>
          </cell>
          <cell r="C29">
            <v>192</v>
          </cell>
          <cell r="D29">
            <v>1239</v>
          </cell>
          <cell r="E29">
            <v>0</v>
          </cell>
          <cell r="F29">
            <v>1239</v>
          </cell>
          <cell r="G29">
            <v>1431</v>
          </cell>
          <cell r="J29">
            <v>1239</v>
          </cell>
        </row>
        <row r="30">
          <cell r="A30">
            <v>204</v>
          </cell>
          <cell r="B30" t="str">
            <v>Benin</v>
          </cell>
          <cell r="C30">
            <v>5628</v>
          </cell>
          <cell r="D30">
            <v>770</v>
          </cell>
          <cell r="E30">
            <v>0</v>
          </cell>
          <cell r="F30">
            <v>770</v>
          </cell>
          <cell r="G30">
            <v>6398</v>
          </cell>
          <cell r="J30">
            <v>770</v>
          </cell>
        </row>
        <row r="31">
          <cell r="A31">
            <v>64</v>
          </cell>
          <cell r="B31" t="str">
            <v>Bhutan</v>
          </cell>
          <cell r="C31">
            <v>1575</v>
          </cell>
          <cell r="D31">
            <v>2816</v>
          </cell>
          <cell r="E31">
            <v>0</v>
          </cell>
          <cell r="F31">
            <v>2816</v>
          </cell>
          <cell r="G31">
            <v>4391</v>
          </cell>
          <cell r="J31">
            <v>2816</v>
          </cell>
        </row>
        <row r="32">
          <cell r="A32">
            <v>68</v>
          </cell>
          <cell r="B32" t="str">
            <v>Bolivia</v>
          </cell>
          <cell r="C32">
            <v>1507</v>
          </cell>
          <cell r="D32">
            <v>4154</v>
          </cell>
          <cell r="E32">
            <v>29735</v>
          </cell>
          <cell r="F32">
            <v>33889</v>
          </cell>
          <cell r="G32">
            <v>35396</v>
          </cell>
          <cell r="J32">
            <v>33889</v>
          </cell>
        </row>
        <row r="33">
          <cell r="A33">
            <v>70</v>
          </cell>
          <cell r="B33" t="str">
            <v>Bosnia and Herzegovina</v>
          </cell>
          <cell r="C33">
            <v>999</v>
          </cell>
          <cell r="D33">
            <v>17765</v>
          </cell>
          <cell r="E33">
            <v>4308</v>
          </cell>
          <cell r="F33">
            <v>22073</v>
          </cell>
          <cell r="G33">
            <v>23072</v>
          </cell>
          <cell r="J33">
            <v>22073</v>
          </cell>
        </row>
        <row r="34">
          <cell r="A34">
            <v>72</v>
          </cell>
          <cell r="B34" t="str">
            <v>Botswana</v>
          </cell>
          <cell r="C34">
            <v>909</v>
          </cell>
          <cell r="D34">
            <v>2135</v>
          </cell>
          <cell r="E34">
            <v>5108</v>
          </cell>
          <cell r="F34">
            <v>7243</v>
          </cell>
          <cell r="G34">
            <v>8152</v>
          </cell>
          <cell r="J34">
            <v>7243</v>
          </cell>
        </row>
        <row r="35">
          <cell r="A35">
            <v>76</v>
          </cell>
          <cell r="B35" t="str">
            <v>Brazil</v>
          </cell>
          <cell r="C35">
            <v>352</v>
          </cell>
          <cell r="D35">
            <v>12754</v>
          </cell>
          <cell r="E35">
            <v>141878</v>
          </cell>
          <cell r="F35">
            <v>154632</v>
          </cell>
          <cell r="G35">
            <v>154984</v>
          </cell>
          <cell r="J35">
            <v>154632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793</v>
          </cell>
          <cell r="D37">
            <v>2333</v>
          </cell>
          <cell r="E37">
            <v>6574</v>
          </cell>
          <cell r="F37">
            <v>8907</v>
          </cell>
          <cell r="G37">
            <v>9700</v>
          </cell>
          <cell r="J37">
            <v>8907</v>
          </cell>
        </row>
        <row r="38">
          <cell r="A38">
            <v>854</v>
          </cell>
          <cell r="B38" t="str">
            <v>Burkina Faso</v>
          </cell>
          <cell r="C38">
            <v>7626</v>
          </cell>
          <cell r="D38">
            <v>6638</v>
          </cell>
          <cell r="E38">
            <v>3492</v>
          </cell>
          <cell r="F38">
            <v>10130</v>
          </cell>
          <cell r="G38">
            <v>17756</v>
          </cell>
          <cell r="J38">
            <v>10130</v>
          </cell>
        </row>
        <row r="39">
          <cell r="A39">
            <v>108</v>
          </cell>
          <cell r="B39" t="str">
            <v>Burundi</v>
          </cell>
          <cell r="C39">
            <v>11337</v>
          </cell>
          <cell r="D39">
            <v>22095</v>
          </cell>
          <cell r="E39">
            <v>0</v>
          </cell>
          <cell r="F39">
            <v>22095</v>
          </cell>
          <cell r="G39">
            <v>33432</v>
          </cell>
          <cell r="J39">
            <v>22095</v>
          </cell>
        </row>
        <row r="40">
          <cell r="A40">
            <v>116</v>
          </cell>
          <cell r="B40" t="str">
            <v>Cambodia</v>
          </cell>
          <cell r="C40">
            <v>7399</v>
          </cell>
          <cell r="D40">
            <v>27839</v>
          </cell>
          <cell r="E40">
            <v>177</v>
          </cell>
          <cell r="F40">
            <v>28016</v>
          </cell>
          <cell r="G40">
            <v>35415</v>
          </cell>
          <cell r="J40">
            <v>28016</v>
          </cell>
        </row>
        <row r="41">
          <cell r="A41">
            <v>120</v>
          </cell>
          <cell r="B41" t="str">
            <v>Cameroon</v>
          </cell>
          <cell r="C41">
            <v>3072</v>
          </cell>
          <cell r="D41">
            <v>1777</v>
          </cell>
          <cell r="E41">
            <v>638</v>
          </cell>
          <cell r="F41">
            <v>2415</v>
          </cell>
          <cell r="G41">
            <v>5487</v>
          </cell>
          <cell r="J41">
            <v>2415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J42">
            <v>0</v>
          </cell>
        </row>
        <row r="43">
          <cell r="A43">
            <v>132</v>
          </cell>
          <cell r="B43" t="str">
            <v>Cape Verde</v>
          </cell>
          <cell r="C43">
            <v>1027</v>
          </cell>
          <cell r="D43">
            <v>3554</v>
          </cell>
          <cell r="E43">
            <v>0</v>
          </cell>
          <cell r="F43">
            <v>3554</v>
          </cell>
          <cell r="G43">
            <v>4581</v>
          </cell>
          <cell r="J43">
            <v>3554</v>
          </cell>
        </row>
        <row r="44">
          <cell r="A44">
            <v>140</v>
          </cell>
          <cell r="B44" t="str">
            <v>Central African Rep.</v>
          </cell>
          <cell r="C44">
            <v>4718</v>
          </cell>
          <cell r="D44">
            <v>12115</v>
          </cell>
          <cell r="E44">
            <v>-2</v>
          </cell>
          <cell r="F44">
            <v>12113</v>
          </cell>
          <cell r="G44">
            <v>16831</v>
          </cell>
          <cell r="J44">
            <v>12113</v>
          </cell>
        </row>
        <row r="45">
          <cell r="A45">
            <v>148</v>
          </cell>
          <cell r="B45" t="str">
            <v>Chad</v>
          </cell>
          <cell r="C45">
            <v>3957</v>
          </cell>
          <cell r="D45">
            <v>2582</v>
          </cell>
          <cell r="E45">
            <v>194</v>
          </cell>
          <cell r="F45">
            <v>2776</v>
          </cell>
          <cell r="G45">
            <v>6733</v>
          </cell>
          <cell r="J45">
            <v>2776</v>
          </cell>
        </row>
        <row r="46">
          <cell r="A46">
            <v>152</v>
          </cell>
          <cell r="B46" t="str">
            <v>Chile</v>
          </cell>
          <cell r="C46">
            <v>524</v>
          </cell>
          <cell r="D46">
            <v>3037</v>
          </cell>
          <cell r="E46">
            <v>14145</v>
          </cell>
          <cell r="F46">
            <v>17182</v>
          </cell>
          <cell r="G46">
            <v>17706</v>
          </cell>
          <cell r="J46">
            <v>17182</v>
          </cell>
        </row>
        <row r="47">
          <cell r="A47">
            <v>156</v>
          </cell>
          <cell r="B47" t="str">
            <v>China</v>
          </cell>
          <cell r="C47">
            <v>7544</v>
          </cell>
          <cell r="D47">
            <v>31958</v>
          </cell>
          <cell r="E47">
            <v>23195</v>
          </cell>
          <cell r="F47">
            <v>55153</v>
          </cell>
          <cell r="G47">
            <v>62697</v>
          </cell>
          <cell r="J47">
            <v>55153</v>
          </cell>
        </row>
        <row r="48">
          <cell r="A48">
            <v>170</v>
          </cell>
          <cell r="B48" t="str">
            <v>Colombia</v>
          </cell>
          <cell r="C48">
            <v>990</v>
          </cell>
          <cell r="D48">
            <v>8390</v>
          </cell>
          <cell r="E48">
            <v>95944</v>
          </cell>
          <cell r="F48">
            <v>104334</v>
          </cell>
          <cell r="G48">
            <v>105324</v>
          </cell>
          <cell r="J48">
            <v>0</v>
          </cell>
        </row>
        <row r="49">
          <cell r="A49">
            <v>174</v>
          </cell>
          <cell r="B49" t="str">
            <v>Comoros</v>
          </cell>
          <cell r="C49">
            <v>2154</v>
          </cell>
          <cell r="D49">
            <v>873</v>
          </cell>
          <cell r="E49">
            <v>7</v>
          </cell>
          <cell r="F49">
            <v>880</v>
          </cell>
          <cell r="G49">
            <v>3034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1731</v>
          </cell>
          <cell r="D50">
            <v>7372</v>
          </cell>
          <cell r="E50">
            <v>2867</v>
          </cell>
          <cell r="F50">
            <v>10239</v>
          </cell>
          <cell r="G50">
            <v>11970</v>
          </cell>
          <cell r="J50">
            <v>104334</v>
          </cell>
        </row>
        <row r="51">
          <cell r="A51">
            <v>188</v>
          </cell>
          <cell r="B51" t="str">
            <v>Costa Rica</v>
          </cell>
          <cell r="C51">
            <v>630</v>
          </cell>
          <cell r="D51">
            <v>4204</v>
          </cell>
          <cell r="E51">
            <v>55</v>
          </cell>
          <cell r="F51">
            <v>4259</v>
          </cell>
          <cell r="G51">
            <v>4889</v>
          </cell>
          <cell r="J51">
            <v>880</v>
          </cell>
        </row>
        <row r="52">
          <cell r="A52">
            <v>384</v>
          </cell>
          <cell r="B52" t="str">
            <v>Cote d'Ivoire</v>
          </cell>
          <cell r="C52">
            <v>7685</v>
          </cell>
          <cell r="D52">
            <v>20980</v>
          </cell>
          <cell r="E52">
            <v>2316</v>
          </cell>
          <cell r="F52">
            <v>23296</v>
          </cell>
          <cell r="G52">
            <v>30981</v>
          </cell>
          <cell r="J52">
            <v>10239</v>
          </cell>
        </row>
        <row r="53">
          <cell r="A53">
            <v>191</v>
          </cell>
          <cell r="B53" t="str">
            <v>Croatia</v>
          </cell>
          <cell r="C53">
            <v>1388</v>
          </cell>
          <cell r="D53">
            <v>4147</v>
          </cell>
          <cell r="E53">
            <v>2990</v>
          </cell>
          <cell r="F53">
            <v>7137</v>
          </cell>
          <cell r="G53">
            <v>8525</v>
          </cell>
          <cell r="J53">
            <v>4259</v>
          </cell>
        </row>
        <row r="54">
          <cell r="A54">
            <v>192</v>
          </cell>
          <cell r="B54" t="str">
            <v>Cuba</v>
          </cell>
          <cell r="C54">
            <v>672</v>
          </cell>
          <cell r="D54">
            <v>18776</v>
          </cell>
          <cell r="E54">
            <v>-117</v>
          </cell>
          <cell r="F54">
            <v>18659</v>
          </cell>
          <cell r="G54">
            <v>19331</v>
          </cell>
          <cell r="J54">
            <v>23296</v>
          </cell>
        </row>
        <row r="55">
          <cell r="A55">
            <v>196</v>
          </cell>
          <cell r="B55" t="str">
            <v>Cyprus</v>
          </cell>
          <cell r="C55">
            <v>36</v>
          </cell>
          <cell r="D55">
            <v>15481</v>
          </cell>
          <cell r="E55">
            <v>2</v>
          </cell>
          <cell r="F55">
            <v>15483</v>
          </cell>
          <cell r="G55">
            <v>15519</v>
          </cell>
          <cell r="J55">
            <v>7137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18659</v>
          </cell>
        </row>
        <row r="57">
          <cell r="A57">
            <v>408</v>
          </cell>
          <cell r="B57" t="str">
            <v>Dem People's Rep of Korea</v>
          </cell>
          <cell r="C57">
            <v>-11</v>
          </cell>
          <cell r="D57">
            <v>1</v>
          </cell>
          <cell r="E57">
            <v>0</v>
          </cell>
          <cell r="F57">
            <v>1</v>
          </cell>
          <cell r="G57">
            <v>-10</v>
          </cell>
          <cell r="J57">
            <v>15483</v>
          </cell>
        </row>
        <row r="58">
          <cell r="A58">
            <v>180</v>
          </cell>
          <cell r="B58" t="str">
            <v>Dem Rep of the Congo</v>
          </cell>
          <cell r="C58">
            <v>25178</v>
          </cell>
          <cell r="D58">
            <v>159672</v>
          </cell>
          <cell r="E58">
            <v>3463</v>
          </cell>
          <cell r="F58">
            <v>163135</v>
          </cell>
          <cell r="G58">
            <v>188313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J59">
            <v>1</v>
          </cell>
        </row>
        <row r="60">
          <cell r="A60">
            <v>262</v>
          </cell>
          <cell r="B60" t="str">
            <v>Djibouti</v>
          </cell>
          <cell r="C60">
            <v>809</v>
          </cell>
          <cell r="D60">
            <v>755</v>
          </cell>
          <cell r="E60">
            <v>0</v>
          </cell>
          <cell r="F60">
            <v>755</v>
          </cell>
          <cell r="G60">
            <v>1564</v>
          </cell>
          <cell r="J60">
            <v>163135</v>
          </cell>
        </row>
        <row r="61">
          <cell r="A61">
            <v>212</v>
          </cell>
          <cell r="B61" t="str">
            <v>Dominica</v>
          </cell>
          <cell r="C61">
            <v>117</v>
          </cell>
          <cell r="D61">
            <v>183</v>
          </cell>
          <cell r="E61">
            <v>0</v>
          </cell>
          <cell r="F61">
            <v>183</v>
          </cell>
          <cell r="G61">
            <v>300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898</v>
          </cell>
          <cell r="D62">
            <v>5084</v>
          </cell>
          <cell r="E62">
            <v>3692</v>
          </cell>
          <cell r="F62">
            <v>8776</v>
          </cell>
          <cell r="G62">
            <v>9674</v>
          </cell>
          <cell r="J62">
            <v>755</v>
          </cell>
        </row>
        <row r="63">
          <cell r="A63">
            <v>218</v>
          </cell>
          <cell r="B63" t="str">
            <v>Ecuador</v>
          </cell>
          <cell r="C63">
            <v>1322</v>
          </cell>
          <cell r="D63">
            <v>16962</v>
          </cell>
          <cell r="E63">
            <v>18206</v>
          </cell>
          <cell r="F63">
            <v>35168</v>
          </cell>
          <cell r="G63">
            <v>36490</v>
          </cell>
          <cell r="J63">
            <v>183</v>
          </cell>
        </row>
        <row r="64">
          <cell r="A64">
            <v>818</v>
          </cell>
          <cell r="B64" t="str">
            <v>Egypt</v>
          </cell>
          <cell r="C64">
            <v>2428</v>
          </cell>
          <cell r="D64">
            <v>11182</v>
          </cell>
          <cell r="E64">
            <v>50894</v>
          </cell>
          <cell r="F64">
            <v>62076</v>
          </cell>
          <cell r="G64">
            <v>64504</v>
          </cell>
          <cell r="J64">
            <v>8776</v>
          </cell>
        </row>
        <row r="65">
          <cell r="A65">
            <v>222</v>
          </cell>
          <cell r="B65" t="str">
            <v>El Salvador</v>
          </cell>
          <cell r="C65">
            <v>749</v>
          </cell>
          <cell r="D65">
            <v>4264</v>
          </cell>
          <cell r="E65">
            <v>8294</v>
          </cell>
          <cell r="F65">
            <v>12558</v>
          </cell>
          <cell r="G65">
            <v>13307</v>
          </cell>
          <cell r="J65">
            <v>35168</v>
          </cell>
        </row>
        <row r="66">
          <cell r="A66">
            <v>226</v>
          </cell>
          <cell r="B66" t="str">
            <v>Equatorial Guinea</v>
          </cell>
          <cell r="C66">
            <v>329</v>
          </cell>
          <cell r="D66">
            <v>1241</v>
          </cell>
          <cell r="E66">
            <v>598</v>
          </cell>
          <cell r="F66">
            <v>1839</v>
          </cell>
          <cell r="G66">
            <v>2168</v>
          </cell>
          <cell r="J66">
            <v>62076</v>
          </cell>
        </row>
        <row r="67">
          <cell r="A67">
            <v>232</v>
          </cell>
          <cell r="B67" t="str">
            <v>Eritrea</v>
          </cell>
          <cell r="C67">
            <v>4984</v>
          </cell>
          <cell r="D67">
            <v>9040</v>
          </cell>
          <cell r="E67">
            <v>50</v>
          </cell>
          <cell r="F67">
            <v>9090</v>
          </cell>
          <cell r="G67">
            <v>14074</v>
          </cell>
          <cell r="J67">
            <v>12558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1839</v>
          </cell>
        </row>
        <row r="69">
          <cell r="A69">
            <v>231</v>
          </cell>
          <cell r="B69" t="str">
            <v>Ethiopia</v>
          </cell>
          <cell r="C69">
            <v>23166</v>
          </cell>
          <cell r="D69">
            <v>23795</v>
          </cell>
          <cell r="E69">
            <v>10</v>
          </cell>
          <cell r="F69">
            <v>23805</v>
          </cell>
          <cell r="G69">
            <v>46971</v>
          </cell>
          <cell r="J69">
            <v>9090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2105</v>
          </cell>
          <cell r="D71">
            <v>9491</v>
          </cell>
          <cell r="E71">
            <v>22</v>
          </cell>
          <cell r="F71">
            <v>9513</v>
          </cell>
          <cell r="G71">
            <v>11618</v>
          </cell>
          <cell r="J71">
            <v>23805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J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J73">
            <v>9513</v>
          </cell>
        </row>
        <row r="74">
          <cell r="A74">
            <v>266</v>
          </cell>
          <cell r="B74" t="str">
            <v>Gabon</v>
          </cell>
          <cell r="C74">
            <v>499</v>
          </cell>
          <cell r="D74">
            <v>2008</v>
          </cell>
          <cell r="E74">
            <v>1654</v>
          </cell>
          <cell r="F74">
            <v>3662</v>
          </cell>
          <cell r="G74">
            <v>4161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2844</v>
          </cell>
          <cell r="D75">
            <v>1155</v>
          </cell>
          <cell r="E75">
            <v>0</v>
          </cell>
          <cell r="F75">
            <v>1155</v>
          </cell>
          <cell r="G75">
            <v>3999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2554</v>
          </cell>
          <cell r="D76">
            <v>7247</v>
          </cell>
          <cell r="E76">
            <v>1374</v>
          </cell>
          <cell r="F76">
            <v>8621</v>
          </cell>
          <cell r="G76">
            <v>11175</v>
          </cell>
          <cell r="J76">
            <v>3662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1155</v>
          </cell>
        </row>
        <row r="78">
          <cell r="A78">
            <v>288</v>
          </cell>
          <cell r="B78" t="str">
            <v>Ghana</v>
          </cell>
          <cell r="C78">
            <v>7145</v>
          </cell>
          <cell r="D78">
            <v>6495</v>
          </cell>
          <cell r="E78">
            <v>217</v>
          </cell>
          <cell r="F78">
            <v>6712</v>
          </cell>
          <cell r="G78">
            <v>13857</v>
          </cell>
          <cell r="J78">
            <v>8621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54</v>
          </cell>
          <cell r="D80">
            <v>284</v>
          </cell>
          <cell r="E80">
            <v>0</v>
          </cell>
          <cell r="F80">
            <v>284</v>
          </cell>
          <cell r="G80">
            <v>338</v>
          </cell>
          <cell r="J80">
            <v>6712</v>
          </cell>
        </row>
        <row r="81">
          <cell r="A81">
            <v>320</v>
          </cell>
          <cell r="B81" t="str">
            <v>Guatemala</v>
          </cell>
          <cell r="C81">
            <v>912</v>
          </cell>
          <cell r="D81">
            <v>43658</v>
          </cell>
          <cell r="E81">
            <v>38177</v>
          </cell>
          <cell r="F81">
            <v>81835</v>
          </cell>
          <cell r="G81">
            <v>82747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6315</v>
          </cell>
          <cell r="D82">
            <v>10012</v>
          </cell>
          <cell r="E82">
            <v>0</v>
          </cell>
          <cell r="F82">
            <v>10012</v>
          </cell>
          <cell r="G82">
            <v>16327</v>
          </cell>
          <cell r="J82">
            <v>0</v>
          </cell>
        </row>
        <row r="83">
          <cell r="A83">
            <v>624</v>
          </cell>
          <cell r="B83" t="str">
            <v>Guinea-Bissau</v>
          </cell>
          <cell r="C83">
            <v>3274</v>
          </cell>
          <cell r="D83">
            <v>7051</v>
          </cell>
          <cell r="E83">
            <v>0</v>
          </cell>
          <cell r="F83">
            <v>7051</v>
          </cell>
          <cell r="G83">
            <v>10325</v>
          </cell>
          <cell r="J83">
            <v>284</v>
          </cell>
        </row>
        <row r="84">
          <cell r="A84">
            <v>328</v>
          </cell>
          <cell r="B84" t="str">
            <v>Guyana</v>
          </cell>
          <cell r="C84">
            <v>569</v>
          </cell>
          <cell r="D84">
            <v>-148</v>
          </cell>
          <cell r="E84">
            <v>81</v>
          </cell>
          <cell r="F84">
            <v>-67</v>
          </cell>
          <cell r="G84">
            <v>502</v>
          </cell>
          <cell r="J84">
            <v>81835</v>
          </cell>
        </row>
        <row r="85">
          <cell r="A85">
            <v>332</v>
          </cell>
          <cell r="B85" t="str">
            <v>Haiti</v>
          </cell>
          <cell r="C85">
            <v>6771</v>
          </cell>
          <cell r="D85">
            <v>13216</v>
          </cell>
          <cell r="E85">
            <v>809</v>
          </cell>
          <cell r="F85">
            <v>14025</v>
          </cell>
          <cell r="G85">
            <v>20796</v>
          </cell>
          <cell r="J85">
            <v>10012</v>
          </cell>
        </row>
        <row r="86">
          <cell r="A86">
            <v>340</v>
          </cell>
          <cell r="B86" t="str">
            <v>Honduras</v>
          </cell>
          <cell r="C86">
            <v>1417</v>
          </cell>
          <cell r="D86">
            <v>15646</v>
          </cell>
          <cell r="E86">
            <v>36089</v>
          </cell>
          <cell r="F86">
            <v>51735</v>
          </cell>
          <cell r="G86">
            <v>53152</v>
          </cell>
          <cell r="J86">
            <v>7051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J87">
            <v>-67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J88">
            <v>14025</v>
          </cell>
        </row>
        <row r="89">
          <cell r="A89">
            <v>356</v>
          </cell>
          <cell r="B89" t="str">
            <v>India</v>
          </cell>
          <cell r="C89">
            <v>14849</v>
          </cell>
          <cell r="D89">
            <v>27547</v>
          </cell>
          <cell r="E89">
            <v>219</v>
          </cell>
          <cell r="F89">
            <v>27766</v>
          </cell>
          <cell r="G89">
            <v>42615</v>
          </cell>
          <cell r="J89">
            <v>51735</v>
          </cell>
        </row>
        <row r="90">
          <cell r="A90">
            <v>360</v>
          </cell>
          <cell r="B90" t="str">
            <v>Indonesia</v>
          </cell>
          <cell r="C90">
            <v>5562</v>
          </cell>
          <cell r="D90">
            <v>58490</v>
          </cell>
          <cell r="E90">
            <v>2764</v>
          </cell>
          <cell r="F90">
            <v>61254</v>
          </cell>
          <cell r="G90">
            <v>66816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1168</v>
          </cell>
          <cell r="D91">
            <v>8000</v>
          </cell>
          <cell r="E91">
            <v>15</v>
          </cell>
          <cell r="F91">
            <v>8015</v>
          </cell>
          <cell r="G91">
            <v>9183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4517</v>
          </cell>
          <cell r="D92">
            <v>81296</v>
          </cell>
          <cell r="E92">
            <v>543</v>
          </cell>
          <cell r="F92">
            <v>81839</v>
          </cell>
          <cell r="G92">
            <v>86356</v>
          </cell>
          <cell r="J92">
            <v>27766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61254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J94">
            <v>8015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J95">
            <v>81839</v>
          </cell>
        </row>
        <row r="96">
          <cell r="A96">
            <v>388</v>
          </cell>
          <cell r="B96" t="str">
            <v>Jamaica</v>
          </cell>
          <cell r="C96">
            <v>544</v>
          </cell>
          <cell r="D96">
            <v>2274</v>
          </cell>
          <cell r="E96">
            <v>93</v>
          </cell>
          <cell r="F96">
            <v>2367</v>
          </cell>
          <cell r="G96">
            <v>2911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</row>
        <row r="98">
          <cell r="A98">
            <v>400</v>
          </cell>
          <cell r="B98" t="str">
            <v>Jordan</v>
          </cell>
          <cell r="C98">
            <v>507</v>
          </cell>
          <cell r="D98">
            <v>13731</v>
          </cell>
          <cell r="E98">
            <v>2167</v>
          </cell>
          <cell r="F98">
            <v>15898</v>
          </cell>
          <cell r="G98">
            <v>16405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827</v>
          </cell>
          <cell r="D99">
            <v>10935</v>
          </cell>
          <cell r="E99">
            <v>148</v>
          </cell>
          <cell r="F99">
            <v>11083</v>
          </cell>
          <cell r="G99">
            <v>11910</v>
          </cell>
          <cell r="J99">
            <v>2367</v>
          </cell>
        </row>
        <row r="100">
          <cell r="A100">
            <v>404</v>
          </cell>
          <cell r="B100" t="str">
            <v>Kenya</v>
          </cell>
          <cell r="C100">
            <v>9122</v>
          </cell>
          <cell r="D100">
            <v>29784</v>
          </cell>
          <cell r="E100">
            <v>160</v>
          </cell>
          <cell r="F100">
            <v>29944</v>
          </cell>
          <cell r="G100">
            <v>39066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4</v>
          </cell>
          <cell r="E101">
            <v>0</v>
          </cell>
          <cell r="F101">
            <v>4</v>
          </cell>
          <cell r="G101">
            <v>4</v>
          </cell>
          <cell r="J101">
            <v>15898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3226</v>
          </cell>
          <cell r="E102">
            <v>0</v>
          </cell>
          <cell r="F102">
            <v>3226</v>
          </cell>
          <cell r="G102">
            <v>3226</v>
          </cell>
          <cell r="J102">
            <v>11083</v>
          </cell>
        </row>
        <row r="103">
          <cell r="A103">
            <v>417</v>
          </cell>
          <cell r="B103" t="str">
            <v>Kyrgyzstan</v>
          </cell>
          <cell r="C103">
            <v>5528</v>
          </cell>
          <cell r="D103">
            <v>11756</v>
          </cell>
          <cell r="E103">
            <v>0</v>
          </cell>
          <cell r="F103">
            <v>11756</v>
          </cell>
          <cell r="G103">
            <v>17284</v>
          </cell>
          <cell r="J103">
            <v>29944</v>
          </cell>
        </row>
        <row r="104">
          <cell r="A104">
            <v>418</v>
          </cell>
          <cell r="B104" t="str">
            <v>Lao People's Dem Republic</v>
          </cell>
          <cell r="C104">
            <v>4799</v>
          </cell>
          <cell r="D104">
            <v>7410</v>
          </cell>
          <cell r="E104">
            <v>917</v>
          </cell>
          <cell r="F104">
            <v>8327</v>
          </cell>
          <cell r="G104">
            <v>13126</v>
          </cell>
          <cell r="J104">
            <v>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1082</v>
          </cell>
          <cell r="E105">
            <v>43</v>
          </cell>
          <cell r="F105">
            <v>1125</v>
          </cell>
          <cell r="G105">
            <v>1125</v>
          </cell>
          <cell r="J105">
            <v>3226</v>
          </cell>
        </row>
        <row r="106">
          <cell r="A106">
            <v>422</v>
          </cell>
          <cell r="B106" t="str">
            <v>Lebanon</v>
          </cell>
          <cell r="C106">
            <v>904</v>
          </cell>
          <cell r="D106">
            <v>29377</v>
          </cell>
          <cell r="E106">
            <v>9831</v>
          </cell>
          <cell r="F106">
            <v>39208</v>
          </cell>
          <cell r="G106">
            <v>40112</v>
          </cell>
          <cell r="J106">
            <v>11756</v>
          </cell>
        </row>
        <row r="107">
          <cell r="A107">
            <v>426</v>
          </cell>
          <cell r="B107" t="str">
            <v>Lesotho</v>
          </cell>
          <cell r="C107">
            <v>1169</v>
          </cell>
          <cell r="D107">
            <v>1540</v>
          </cell>
          <cell r="E107">
            <v>64</v>
          </cell>
          <cell r="F107">
            <v>1604</v>
          </cell>
          <cell r="G107">
            <v>2773</v>
          </cell>
          <cell r="J107">
            <v>8327</v>
          </cell>
        </row>
        <row r="108">
          <cell r="A108">
            <v>430</v>
          </cell>
          <cell r="B108" t="str">
            <v>Liberia</v>
          </cell>
          <cell r="C108">
            <v>6691</v>
          </cell>
          <cell r="D108">
            <v>42424</v>
          </cell>
          <cell r="E108">
            <v>612</v>
          </cell>
          <cell r="F108">
            <v>43036</v>
          </cell>
          <cell r="G108">
            <v>49727</v>
          </cell>
          <cell r="J108">
            <v>1125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388</v>
          </cell>
          <cell r="E109">
            <v>2815</v>
          </cell>
          <cell r="F109">
            <v>3203</v>
          </cell>
          <cell r="G109">
            <v>3203</v>
          </cell>
          <cell r="J109">
            <v>39208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1604</v>
          </cell>
        </row>
        <row r="111">
          <cell r="A111">
            <v>440</v>
          </cell>
          <cell r="B111" t="str">
            <v>Lithuania</v>
          </cell>
          <cell r="C111">
            <v>14</v>
          </cell>
          <cell r="D111">
            <v>821</v>
          </cell>
          <cell r="E111">
            <v>111</v>
          </cell>
          <cell r="F111">
            <v>932</v>
          </cell>
          <cell r="G111">
            <v>946</v>
          </cell>
          <cell r="J111">
            <v>43036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J112">
            <v>3203</v>
          </cell>
        </row>
        <row r="113">
          <cell r="A113">
            <v>450</v>
          </cell>
          <cell r="B113" t="str">
            <v>Madagascar</v>
          </cell>
          <cell r="C113">
            <v>7549</v>
          </cell>
          <cell r="D113">
            <v>1658</v>
          </cell>
          <cell r="E113">
            <v>0</v>
          </cell>
          <cell r="F113">
            <v>1658</v>
          </cell>
          <cell r="G113">
            <v>9207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9379</v>
          </cell>
          <cell r="D114">
            <v>16482</v>
          </cell>
          <cell r="E114">
            <v>346</v>
          </cell>
          <cell r="F114">
            <v>16828</v>
          </cell>
          <cell r="G114">
            <v>26207</v>
          </cell>
          <cell r="J114">
            <v>932</v>
          </cell>
        </row>
        <row r="115">
          <cell r="A115">
            <v>458</v>
          </cell>
          <cell r="B115" t="str">
            <v>Malaysia</v>
          </cell>
          <cell r="C115">
            <v>526</v>
          </cell>
          <cell r="D115">
            <v>3167</v>
          </cell>
          <cell r="E115">
            <v>1066</v>
          </cell>
          <cell r="F115">
            <v>4233</v>
          </cell>
          <cell r="G115">
            <v>4759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1024</v>
          </cell>
          <cell r="D116">
            <v>3557</v>
          </cell>
          <cell r="E116">
            <v>-200</v>
          </cell>
          <cell r="F116">
            <v>3357</v>
          </cell>
          <cell r="G116">
            <v>4381</v>
          </cell>
          <cell r="J116">
            <v>1658</v>
          </cell>
        </row>
        <row r="117">
          <cell r="A117">
            <v>466</v>
          </cell>
          <cell r="B117" t="str">
            <v>Mali</v>
          </cell>
          <cell r="C117">
            <v>7283</v>
          </cell>
          <cell r="D117">
            <v>10385</v>
          </cell>
          <cell r="E117">
            <v>2030</v>
          </cell>
          <cell r="F117">
            <v>12415</v>
          </cell>
          <cell r="G117">
            <v>19698</v>
          </cell>
          <cell r="J117">
            <v>16828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J118">
            <v>4233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J119">
            <v>3357</v>
          </cell>
        </row>
        <row r="120">
          <cell r="A120">
            <v>478</v>
          </cell>
          <cell r="B120" t="str">
            <v>Mauritania</v>
          </cell>
          <cell r="C120">
            <v>1918</v>
          </cell>
          <cell r="D120">
            <v>4366</v>
          </cell>
          <cell r="E120">
            <v>1028</v>
          </cell>
          <cell r="F120">
            <v>5394</v>
          </cell>
          <cell r="G120">
            <v>7312</v>
          </cell>
          <cell r="J120">
            <v>12415</v>
          </cell>
        </row>
        <row r="121">
          <cell r="A121">
            <v>480</v>
          </cell>
          <cell r="B121" t="str">
            <v>Mauritius</v>
          </cell>
          <cell r="C121">
            <v>1353</v>
          </cell>
          <cell r="D121">
            <v>4945</v>
          </cell>
          <cell r="E121">
            <v>20</v>
          </cell>
          <cell r="F121">
            <v>4965</v>
          </cell>
          <cell r="G121">
            <v>6318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125</v>
          </cell>
          <cell r="D122">
            <v>10737</v>
          </cell>
          <cell r="E122">
            <v>12720</v>
          </cell>
          <cell r="F122">
            <v>23457</v>
          </cell>
          <cell r="G122">
            <v>23582</v>
          </cell>
          <cell r="J122">
            <v>0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J123">
            <v>5394</v>
          </cell>
        </row>
        <row r="124">
          <cell r="A124">
            <v>496</v>
          </cell>
          <cell r="B124" t="str">
            <v>Mongolia</v>
          </cell>
          <cell r="C124">
            <v>2132</v>
          </cell>
          <cell r="D124">
            <v>2321</v>
          </cell>
          <cell r="E124">
            <v>0</v>
          </cell>
          <cell r="F124">
            <v>2321</v>
          </cell>
          <cell r="G124">
            <v>4453</v>
          </cell>
          <cell r="J124">
            <v>4965</v>
          </cell>
        </row>
        <row r="125">
          <cell r="A125">
            <v>499</v>
          </cell>
          <cell r="B125" t="str">
            <v>Montenegro</v>
          </cell>
          <cell r="C125">
            <v>1312</v>
          </cell>
          <cell r="D125">
            <v>4888</v>
          </cell>
          <cell r="E125">
            <v>10</v>
          </cell>
          <cell r="F125">
            <v>4898</v>
          </cell>
          <cell r="G125">
            <v>6210</v>
          </cell>
          <cell r="J125">
            <v>23457</v>
          </cell>
        </row>
        <row r="126">
          <cell r="A126">
            <v>504</v>
          </cell>
          <cell r="B126" t="str">
            <v>Morocco</v>
          </cell>
          <cell r="C126">
            <v>1248</v>
          </cell>
          <cell r="D126">
            <v>6630</v>
          </cell>
          <cell r="E126">
            <v>7407</v>
          </cell>
          <cell r="F126">
            <v>14037</v>
          </cell>
          <cell r="G126">
            <v>15285</v>
          </cell>
          <cell r="J126">
            <v>0</v>
          </cell>
        </row>
        <row r="127">
          <cell r="A127">
            <v>508</v>
          </cell>
          <cell r="B127" t="str">
            <v>Mozambique</v>
          </cell>
          <cell r="C127">
            <v>8078</v>
          </cell>
          <cell r="D127">
            <v>8618</v>
          </cell>
          <cell r="E127">
            <v>-261</v>
          </cell>
          <cell r="F127">
            <v>8357</v>
          </cell>
          <cell r="G127">
            <v>16435</v>
          </cell>
          <cell r="J127">
            <v>2321</v>
          </cell>
        </row>
        <row r="128">
          <cell r="A128">
            <v>104</v>
          </cell>
          <cell r="B128" t="str">
            <v>Myanmar</v>
          </cell>
          <cell r="C128">
            <v>14624</v>
          </cell>
          <cell r="D128">
            <v>10732</v>
          </cell>
          <cell r="E128">
            <v>0</v>
          </cell>
          <cell r="F128">
            <v>10732</v>
          </cell>
          <cell r="G128">
            <v>25356</v>
          </cell>
          <cell r="J128">
            <v>4898</v>
          </cell>
        </row>
        <row r="129">
          <cell r="A129">
            <v>516</v>
          </cell>
          <cell r="B129" t="str">
            <v>Namibia</v>
          </cell>
          <cell r="C129">
            <v>1392</v>
          </cell>
          <cell r="D129">
            <v>6279</v>
          </cell>
          <cell r="E129">
            <v>617</v>
          </cell>
          <cell r="F129">
            <v>6896</v>
          </cell>
          <cell r="G129">
            <v>8288</v>
          </cell>
          <cell r="J129">
            <v>14037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J130">
            <v>8357</v>
          </cell>
        </row>
        <row r="131">
          <cell r="A131">
            <v>524</v>
          </cell>
          <cell r="B131" t="str">
            <v>Nepal</v>
          </cell>
          <cell r="C131">
            <v>9872</v>
          </cell>
          <cell r="D131">
            <v>15613</v>
          </cell>
          <cell r="E131">
            <v>0</v>
          </cell>
          <cell r="F131">
            <v>15613</v>
          </cell>
          <cell r="G131">
            <v>25485</v>
          </cell>
          <cell r="J131">
            <v>10732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J132">
            <v>6896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J133">
            <v>0</v>
          </cell>
        </row>
        <row r="134">
          <cell r="A134">
            <v>558</v>
          </cell>
          <cell r="B134" t="str">
            <v>Nicaragua</v>
          </cell>
          <cell r="C134">
            <v>2576</v>
          </cell>
          <cell r="D134">
            <v>19018</v>
          </cell>
          <cell r="E134">
            <v>7672</v>
          </cell>
          <cell r="F134">
            <v>26690</v>
          </cell>
          <cell r="G134">
            <v>29266</v>
          </cell>
          <cell r="J134">
            <v>15613</v>
          </cell>
        </row>
        <row r="135">
          <cell r="A135">
            <v>562</v>
          </cell>
          <cell r="B135" t="str">
            <v>Niger</v>
          </cell>
          <cell r="C135">
            <v>6576</v>
          </cell>
          <cell r="D135">
            <v>8229</v>
          </cell>
          <cell r="E135">
            <v>0</v>
          </cell>
          <cell r="F135">
            <v>8229</v>
          </cell>
          <cell r="G135">
            <v>14805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15466</v>
          </cell>
          <cell r="D136">
            <v>13875</v>
          </cell>
          <cell r="E136">
            <v>6462</v>
          </cell>
          <cell r="F136">
            <v>20337</v>
          </cell>
          <cell r="G136">
            <v>35803</v>
          </cell>
          <cell r="J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J137">
            <v>26690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J138">
            <v>8229</v>
          </cell>
        </row>
        <row r="139">
          <cell r="A139">
            <v>586</v>
          </cell>
          <cell r="B139" t="str">
            <v>Pakistan</v>
          </cell>
          <cell r="C139">
            <v>9720</v>
          </cell>
          <cell r="D139">
            <v>18904</v>
          </cell>
          <cell r="E139">
            <v>2369</v>
          </cell>
          <cell r="F139">
            <v>21273</v>
          </cell>
          <cell r="G139">
            <v>30993</v>
          </cell>
          <cell r="J139">
            <v>20337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699</v>
          </cell>
          <cell r="D141">
            <v>11201</v>
          </cell>
          <cell r="E141">
            <v>175294</v>
          </cell>
          <cell r="F141">
            <v>186495</v>
          </cell>
          <cell r="G141">
            <v>187194</v>
          </cell>
          <cell r="J141">
            <v>0</v>
          </cell>
        </row>
        <row r="142">
          <cell r="A142">
            <v>598</v>
          </cell>
          <cell r="B142" t="str">
            <v>Papua New Guinea</v>
          </cell>
          <cell r="C142">
            <v>3733</v>
          </cell>
          <cell r="D142">
            <v>2440</v>
          </cell>
          <cell r="E142">
            <v>0</v>
          </cell>
          <cell r="F142">
            <v>2440</v>
          </cell>
          <cell r="G142">
            <v>6173</v>
          </cell>
          <cell r="J142">
            <v>21273</v>
          </cell>
        </row>
        <row r="143">
          <cell r="A143">
            <v>600</v>
          </cell>
          <cell r="B143" t="str">
            <v>Paraguay</v>
          </cell>
          <cell r="C143">
            <v>1686</v>
          </cell>
          <cell r="D143">
            <v>2261</v>
          </cell>
          <cell r="E143">
            <v>16277</v>
          </cell>
          <cell r="F143">
            <v>18538</v>
          </cell>
          <cell r="G143">
            <v>20224</v>
          </cell>
          <cell r="J143">
            <v>0</v>
          </cell>
        </row>
        <row r="144">
          <cell r="A144">
            <v>604</v>
          </cell>
          <cell r="B144" t="str">
            <v>Peru</v>
          </cell>
          <cell r="C144">
            <v>1105</v>
          </cell>
          <cell r="D144">
            <v>3219</v>
          </cell>
          <cell r="E144">
            <v>98698</v>
          </cell>
          <cell r="F144">
            <v>101917</v>
          </cell>
          <cell r="G144">
            <v>103022</v>
          </cell>
          <cell r="J144">
            <v>186495</v>
          </cell>
        </row>
        <row r="145">
          <cell r="A145">
            <v>608</v>
          </cell>
          <cell r="B145" t="str">
            <v>Philippines</v>
          </cell>
          <cell r="C145">
            <v>1934</v>
          </cell>
          <cell r="D145">
            <v>10360</v>
          </cell>
          <cell r="E145">
            <v>49</v>
          </cell>
          <cell r="F145">
            <v>10409</v>
          </cell>
          <cell r="G145">
            <v>12343</v>
          </cell>
          <cell r="J145">
            <v>2440</v>
          </cell>
        </row>
        <row r="146">
          <cell r="A146">
            <v>616</v>
          </cell>
          <cell r="B146" t="str">
            <v>Poland</v>
          </cell>
          <cell r="C146">
            <v>103</v>
          </cell>
          <cell r="D146">
            <v>1531</v>
          </cell>
          <cell r="E146">
            <v>2606</v>
          </cell>
          <cell r="F146">
            <v>4137</v>
          </cell>
          <cell r="G146">
            <v>4240</v>
          </cell>
          <cell r="J146">
            <v>18538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J147">
            <v>101917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J148">
            <v>10409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6573</v>
          </cell>
          <cell r="E149">
            <v>1563</v>
          </cell>
          <cell r="F149">
            <v>8136</v>
          </cell>
          <cell r="G149">
            <v>8136</v>
          </cell>
          <cell r="J149">
            <v>4137</v>
          </cell>
        </row>
        <row r="150">
          <cell r="A150">
            <v>498</v>
          </cell>
          <cell r="B150" t="str">
            <v>Rep of Moldova</v>
          </cell>
          <cell r="C150">
            <v>1618</v>
          </cell>
          <cell r="D150">
            <v>16042</v>
          </cell>
          <cell r="E150">
            <v>166</v>
          </cell>
          <cell r="F150">
            <v>16208</v>
          </cell>
          <cell r="G150">
            <v>17826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698</v>
          </cell>
          <cell r="D151">
            <v>5084</v>
          </cell>
          <cell r="E151">
            <v>102</v>
          </cell>
          <cell r="F151">
            <v>5186</v>
          </cell>
          <cell r="G151">
            <v>5884</v>
          </cell>
          <cell r="J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688</v>
          </cell>
          <cell r="D152">
            <v>10615</v>
          </cell>
          <cell r="E152">
            <v>292</v>
          </cell>
          <cell r="F152">
            <v>10907</v>
          </cell>
          <cell r="G152">
            <v>11595</v>
          </cell>
          <cell r="J152">
            <v>8136</v>
          </cell>
        </row>
        <row r="153">
          <cell r="A153">
            <v>646</v>
          </cell>
          <cell r="B153" t="str">
            <v>Rwanda</v>
          </cell>
          <cell r="C153">
            <v>5644</v>
          </cell>
          <cell r="D153">
            <v>21470</v>
          </cell>
          <cell r="E153">
            <v>-20</v>
          </cell>
          <cell r="F153">
            <v>21450</v>
          </cell>
          <cell r="G153">
            <v>27094</v>
          </cell>
          <cell r="J153">
            <v>16208</v>
          </cell>
        </row>
        <row r="154">
          <cell r="A154">
            <v>882</v>
          </cell>
          <cell r="B154" t="str">
            <v>Samoa</v>
          </cell>
          <cell r="C154">
            <v>333</v>
          </cell>
          <cell r="D154">
            <v>1447</v>
          </cell>
          <cell r="E154">
            <v>0</v>
          </cell>
          <cell r="F154">
            <v>1447</v>
          </cell>
          <cell r="G154">
            <v>1780</v>
          </cell>
          <cell r="J154">
            <v>5186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J155">
            <v>10907</v>
          </cell>
        </row>
        <row r="156">
          <cell r="A156">
            <v>678</v>
          </cell>
          <cell r="B156" t="str">
            <v>Sao Tome and Principe</v>
          </cell>
          <cell r="C156">
            <v>753</v>
          </cell>
          <cell r="D156">
            <v>1194</v>
          </cell>
          <cell r="E156">
            <v>277</v>
          </cell>
          <cell r="F156">
            <v>1471</v>
          </cell>
          <cell r="G156">
            <v>2224</v>
          </cell>
          <cell r="J156">
            <v>21450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142</v>
          </cell>
          <cell r="E157">
            <v>8615</v>
          </cell>
          <cell r="F157">
            <v>8757</v>
          </cell>
          <cell r="G157">
            <v>8757</v>
          </cell>
          <cell r="J157">
            <v>1447</v>
          </cell>
        </row>
        <row r="158">
          <cell r="A158">
            <v>686</v>
          </cell>
          <cell r="B158" t="str">
            <v>Senegal</v>
          </cell>
          <cell r="C158">
            <v>2313</v>
          </cell>
          <cell r="D158">
            <v>11234</v>
          </cell>
          <cell r="E158">
            <v>347</v>
          </cell>
          <cell r="F158">
            <v>11581</v>
          </cell>
          <cell r="G158">
            <v>13894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888</v>
          </cell>
          <cell r="D159">
            <v>16298</v>
          </cell>
          <cell r="E159">
            <v>443</v>
          </cell>
          <cell r="F159">
            <v>16741</v>
          </cell>
          <cell r="G159">
            <v>17629</v>
          </cell>
          <cell r="J159">
            <v>1471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J160">
            <v>8757</v>
          </cell>
        </row>
        <row r="161">
          <cell r="A161">
            <v>694</v>
          </cell>
          <cell r="B161" t="str">
            <v>Sierra Leone</v>
          </cell>
          <cell r="C161">
            <v>5595</v>
          </cell>
          <cell r="D161">
            <v>33616</v>
          </cell>
          <cell r="E161">
            <v>-21</v>
          </cell>
          <cell r="F161">
            <v>33595</v>
          </cell>
          <cell r="G161">
            <v>39190</v>
          </cell>
          <cell r="J161">
            <v>11581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J162">
            <v>16741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J164">
            <v>33595</v>
          </cell>
        </row>
        <row r="165">
          <cell r="A165">
            <v>90</v>
          </cell>
          <cell r="B165" t="str">
            <v>Solomon Islands</v>
          </cell>
          <cell r="C165">
            <v>181</v>
          </cell>
          <cell r="D165">
            <v>166</v>
          </cell>
          <cell r="E165">
            <v>0</v>
          </cell>
          <cell r="F165">
            <v>166</v>
          </cell>
          <cell r="G165">
            <v>347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10182</v>
          </cell>
          <cell r="D166">
            <v>46709</v>
          </cell>
          <cell r="E166">
            <v>3770</v>
          </cell>
          <cell r="F166">
            <v>50479</v>
          </cell>
          <cell r="G166">
            <v>60661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777</v>
          </cell>
          <cell r="D167">
            <v>4183</v>
          </cell>
          <cell r="E167">
            <v>84</v>
          </cell>
          <cell r="F167">
            <v>4267</v>
          </cell>
          <cell r="G167">
            <v>5044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J168">
            <v>166</v>
          </cell>
        </row>
        <row r="169">
          <cell r="A169">
            <v>144</v>
          </cell>
          <cell r="B169" t="str">
            <v>Sri Lanka</v>
          </cell>
          <cell r="C169">
            <v>3062</v>
          </cell>
          <cell r="D169">
            <v>9410</v>
          </cell>
          <cell r="E169">
            <v>251</v>
          </cell>
          <cell r="F169">
            <v>9661</v>
          </cell>
          <cell r="G169">
            <v>12723</v>
          </cell>
          <cell r="J169">
            <v>50479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27</v>
          </cell>
          <cell r="E170">
            <v>0</v>
          </cell>
          <cell r="F170">
            <v>27</v>
          </cell>
          <cell r="G170">
            <v>27</v>
          </cell>
          <cell r="J170">
            <v>4267</v>
          </cell>
        </row>
        <row r="171">
          <cell r="A171">
            <v>662</v>
          </cell>
          <cell r="B171" t="str">
            <v>St. Lucia</v>
          </cell>
          <cell r="C171">
            <v>96</v>
          </cell>
          <cell r="D171">
            <v>160</v>
          </cell>
          <cell r="E171">
            <v>0</v>
          </cell>
          <cell r="F171">
            <v>160</v>
          </cell>
          <cell r="G171">
            <v>256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125</v>
          </cell>
          <cell r="D172">
            <v>164</v>
          </cell>
          <cell r="E172">
            <v>0</v>
          </cell>
          <cell r="F172">
            <v>164</v>
          </cell>
          <cell r="G172">
            <v>289</v>
          </cell>
          <cell r="J172">
            <v>9661</v>
          </cell>
        </row>
        <row r="173">
          <cell r="A173">
            <v>736</v>
          </cell>
          <cell r="B173" t="str">
            <v>Sudan</v>
          </cell>
          <cell r="C173">
            <v>8735</v>
          </cell>
          <cell r="D173">
            <v>171598</v>
          </cell>
          <cell r="E173">
            <v>17901</v>
          </cell>
          <cell r="F173">
            <v>189499</v>
          </cell>
          <cell r="G173">
            <v>198234</v>
          </cell>
          <cell r="J173">
            <v>27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J174">
            <v>160</v>
          </cell>
        </row>
        <row r="175">
          <cell r="A175">
            <v>748</v>
          </cell>
          <cell r="B175" t="str">
            <v>Swaziland</v>
          </cell>
          <cell r="C175">
            <v>900</v>
          </cell>
          <cell r="D175">
            <v>633</v>
          </cell>
          <cell r="E175">
            <v>416</v>
          </cell>
          <cell r="F175">
            <v>1049</v>
          </cell>
          <cell r="G175">
            <v>1949</v>
          </cell>
          <cell r="J175">
            <v>164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J176">
            <v>189499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J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1487</v>
          </cell>
          <cell r="D178">
            <v>3883</v>
          </cell>
          <cell r="E178">
            <v>2676</v>
          </cell>
          <cell r="F178">
            <v>6559</v>
          </cell>
          <cell r="G178">
            <v>8046</v>
          </cell>
          <cell r="J178">
            <v>1049</v>
          </cell>
        </row>
        <row r="179">
          <cell r="A179">
            <v>762</v>
          </cell>
          <cell r="B179" t="str">
            <v>Tajikstan</v>
          </cell>
          <cell r="C179">
            <v>4305</v>
          </cell>
          <cell r="D179">
            <v>21687</v>
          </cell>
          <cell r="E179">
            <v>33</v>
          </cell>
          <cell r="F179">
            <v>21720</v>
          </cell>
          <cell r="G179">
            <v>26025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699</v>
          </cell>
          <cell r="D180">
            <v>13809</v>
          </cell>
          <cell r="E180">
            <v>12</v>
          </cell>
          <cell r="F180">
            <v>13821</v>
          </cell>
          <cell r="G180">
            <v>14520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654</v>
          </cell>
          <cell r="D181">
            <v>8114</v>
          </cell>
          <cell r="E181">
            <v>149</v>
          </cell>
          <cell r="F181">
            <v>8263</v>
          </cell>
          <cell r="G181">
            <v>8917</v>
          </cell>
          <cell r="J181">
            <v>6559</v>
          </cell>
        </row>
        <row r="182">
          <cell r="A182">
            <v>626</v>
          </cell>
          <cell r="B182" t="str">
            <v>Timor-Leste</v>
          </cell>
          <cell r="C182">
            <v>2457</v>
          </cell>
          <cell r="D182">
            <v>18459</v>
          </cell>
          <cell r="E182">
            <v>663</v>
          </cell>
          <cell r="F182">
            <v>19122</v>
          </cell>
          <cell r="G182">
            <v>21579</v>
          </cell>
          <cell r="J182">
            <v>21720</v>
          </cell>
        </row>
        <row r="183">
          <cell r="A183">
            <v>768</v>
          </cell>
          <cell r="B183" t="str">
            <v>Togo</v>
          </cell>
          <cell r="C183">
            <v>4840</v>
          </cell>
          <cell r="D183">
            <v>13639</v>
          </cell>
          <cell r="E183">
            <v>0</v>
          </cell>
          <cell r="F183">
            <v>13639</v>
          </cell>
          <cell r="G183">
            <v>18479</v>
          </cell>
          <cell r="J183">
            <v>13821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J184">
            <v>8263</v>
          </cell>
        </row>
        <row r="185">
          <cell r="A185">
            <v>780</v>
          </cell>
          <cell r="B185" t="str">
            <v>Trinidad and Tobago</v>
          </cell>
          <cell r="C185">
            <v>-118</v>
          </cell>
          <cell r="D185">
            <v>657</v>
          </cell>
          <cell r="E185">
            <v>3676</v>
          </cell>
          <cell r="F185">
            <v>4333</v>
          </cell>
          <cell r="G185">
            <v>4215</v>
          </cell>
          <cell r="J185">
            <v>19122</v>
          </cell>
        </row>
        <row r="186">
          <cell r="A186">
            <v>788</v>
          </cell>
          <cell r="B186" t="str">
            <v>Tunisia</v>
          </cell>
          <cell r="C186">
            <v>739</v>
          </cell>
          <cell r="D186">
            <v>863</v>
          </cell>
          <cell r="E186">
            <v>458</v>
          </cell>
          <cell r="F186">
            <v>1321</v>
          </cell>
          <cell r="G186">
            <v>2060</v>
          </cell>
          <cell r="J186">
            <v>13639</v>
          </cell>
        </row>
        <row r="187">
          <cell r="A187">
            <v>792</v>
          </cell>
          <cell r="B187" t="str">
            <v>Turkey</v>
          </cell>
          <cell r="C187">
            <v>888</v>
          </cell>
          <cell r="D187">
            <v>7162</v>
          </cell>
          <cell r="E187">
            <v>13859</v>
          </cell>
          <cell r="F187">
            <v>21021</v>
          </cell>
          <cell r="G187">
            <v>21909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1325</v>
          </cell>
          <cell r="D188">
            <v>1636</v>
          </cell>
          <cell r="E188">
            <v>212</v>
          </cell>
          <cell r="F188">
            <v>1848</v>
          </cell>
          <cell r="G188">
            <v>3173</v>
          </cell>
          <cell r="J188">
            <v>4333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2</v>
          </cell>
          <cell r="E189">
            <v>0</v>
          </cell>
          <cell r="F189">
            <v>2</v>
          </cell>
          <cell r="G189">
            <v>2</v>
          </cell>
          <cell r="J189">
            <v>1321</v>
          </cell>
        </row>
        <row r="190">
          <cell r="A190">
            <v>800</v>
          </cell>
          <cell r="B190" t="str">
            <v>Uganda</v>
          </cell>
          <cell r="C190">
            <v>11867</v>
          </cell>
          <cell r="D190">
            <v>8541</v>
          </cell>
          <cell r="E190">
            <v>0</v>
          </cell>
          <cell r="F190">
            <v>8541</v>
          </cell>
          <cell r="G190">
            <v>20408</v>
          </cell>
          <cell r="J190">
            <v>21021</v>
          </cell>
        </row>
        <row r="191">
          <cell r="A191">
            <v>804</v>
          </cell>
          <cell r="B191" t="str">
            <v>Ukraine</v>
          </cell>
          <cell r="C191">
            <v>1897</v>
          </cell>
          <cell r="D191">
            <v>20948</v>
          </cell>
          <cell r="E191">
            <v>740</v>
          </cell>
          <cell r="F191">
            <v>21688</v>
          </cell>
          <cell r="G191">
            <v>23585</v>
          </cell>
          <cell r="J191">
            <v>1848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130</v>
          </cell>
          <cell r="E192">
            <v>1512</v>
          </cell>
          <cell r="F192">
            <v>1642</v>
          </cell>
          <cell r="G192">
            <v>1642</v>
          </cell>
          <cell r="J192">
            <v>2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J193">
            <v>8541</v>
          </cell>
        </row>
        <row r="194">
          <cell r="A194">
            <v>834</v>
          </cell>
          <cell r="B194" t="str">
            <v>United Rep of Tanzania</v>
          </cell>
          <cell r="C194">
            <v>10146</v>
          </cell>
          <cell r="D194">
            <v>16071</v>
          </cell>
          <cell r="E194">
            <v>0</v>
          </cell>
          <cell r="F194">
            <v>16071</v>
          </cell>
          <cell r="G194">
            <v>26217</v>
          </cell>
          <cell r="J194">
            <v>21688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J195">
            <v>1642</v>
          </cell>
        </row>
        <row r="196">
          <cell r="A196">
            <v>858</v>
          </cell>
          <cell r="B196" t="str">
            <v>Uruguay</v>
          </cell>
          <cell r="C196">
            <v>731</v>
          </cell>
          <cell r="D196">
            <v>4057</v>
          </cell>
          <cell r="E196">
            <v>13611</v>
          </cell>
          <cell r="F196">
            <v>17668</v>
          </cell>
          <cell r="G196">
            <v>18399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4849</v>
          </cell>
          <cell r="D197">
            <v>5887</v>
          </cell>
          <cell r="E197">
            <v>5207</v>
          </cell>
          <cell r="F197">
            <v>11094</v>
          </cell>
          <cell r="G197">
            <v>15943</v>
          </cell>
          <cell r="J197">
            <v>16071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374</v>
          </cell>
          <cell r="D199">
            <v>3294</v>
          </cell>
          <cell r="E199">
            <v>25425</v>
          </cell>
          <cell r="F199">
            <v>28719</v>
          </cell>
          <cell r="G199">
            <v>29093</v>
          </cell>
          <cell r="J199">
            <v>17668</v>
          </cell>
        </row>
        <row r="200">
          <cell r="A200">
            <v>704</v>
          </cell>
          <cell r="B200" t="str">
            <v>Vietnam</v>
          </cell>
          <cell r="C200">
            <v>5504</v>
          </cell>
          <cell r="D200">
            <v>13315</v>
          </cell>
          <cell r="E200">
            <v>154</v>
          </cell>
          <cell r="F200">
            <v>13469</v>
          </cell>
          <cell r="G200">
            <v>18973</v>
          </cell>
          <cell r="J200">
            <v>11094</v>
          </cell>
        </row>
        <row r="201">
          <cell r="A201">
            <v>887</v>
          </cell>
          <cell r="B201" t="str">
            <v>Yemen</v>
          </cell>
          <cell r="C201">
            <v>2327</v>
          </cell>
          <cell r="D201">
            <v>7226</v>
          </cell>
          <cell r="E201">
            <v>1350</v>
          </cell>
          <cell r="F201">
            <v>8576</v>
          </cell>
          <cell r="G201">
            <v>10903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12229</v>
          </cell>
          <cell r="D202">
            <v>3098</v>
          </cell>
          <cell r="E202">
            <v>0</v>
          </cell>
          <cell r="F202">
            <v>3098</v>
          </cell>
          <cell r="G202">
            <v>15327</v>
          </cell>
          <cell r="J202">
            <v>28719</v>
          </cell>
        </row>
        <row r="203">
          <cell r="A203">
            <v>716</v>
          </cell>
          <cell r="B203" t="str">
            <v>Zimbabwe</v>
          </cell>
          <cell r="C203">
            <v>2851</v>
          </cell>
          <cell r="D203">
            <v>8525</v>
          </cell>
          <cell r="E203">
            <v>108</v>
          </cell>
          <cell r="F203">
            <v>8633</v>
          </cell>
          <cell r="G203">
            <v>11484</v>
          </cell>
          <cell r="J203">
            <v>13469</v>
          </cell>
        </row>
        <row r="204">
          <cell r="J204">
            <v>8576</v>
          </cell>
        </row>
        <row r="205">
          <cell r="B205" t="str">
            <v>Total Member States</v>
          </cell>
          <cell r="C205">
            <v>482021</v>
          </cell>
          <cell r="D205">
            <v>2191184</v>
          </cell>
          <cell r="E205">
            <v>1126176</v>
          </cell>
          <cell r="F205">
            <v>3317360</v>
          </cell>
          <cell r="G205">
            <v>3799381</v>
          </cell>
          <cell r="J205">
            <v>3098</v>
          </cell>
        </row>
        <row r="206">
          <cell r="J206">
            <v>8633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109</v>
          </cell>
          <cell r="D214">
            <v>171</v>
          </cell>
          <cell r="E214">
            <v>0</v>
          </cell>
          <cell r="F214">
            <v>171</v>
          </cell>
          <cell r="G214">
            <v>280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334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653</v>
          </cell>
          <cell r="D222">
            <v>11351</v>
          </cell>
          <cell r="E222">
            <v>2240</v>
          </cell>
          <cell r="F222">
            <v>13591</v>
          </cell>
          <cell r="G222">
            <v>14244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114</v>
          </cell>
          <cell r="D227">
            <v>157</v>
          </cell>
          <cell r="E227">
            <v>0</v>
          </cell>
          <cell r="F227">
            <v>157</v>
          </cell>
          <cell r="G227">
            <v>271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151</v>
          </cell>
          <cell r="D231">
            <v>11</v>
          </cell>
          <cell r="E231">
            <v>0</v>
          </cell>
          <cell r="F231">
            <v>11</v>
          </cell>
          <cell r="G231">
            <v>162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1027</v>
          </cell>
          <cell r="D235">
            <v>11690</v>
          </cell>
          <cell r="E235">
            <v>2243</v>
          </cell>
          <cell r="F235">
            <v>13933</v>
          </cell>
          <cell r="G235">
            <v>14960</v>
          </cell>
        </row>
        <row r="237">
          <cell r="B237" t="str">
            <v>Total countries/areas</v>
          </cell>
          <cell r="C237">
            <v>483048</v>
          </cell>
          <cell r="D237">
            <v>2202874</v>
          </cell>
          <cell r="E237">
            <v>1128419</v>
          </cell>
          <cell r="F237">
            <v>3331293</v>
          </cell>
          <cell r="G237">
            <v>3814341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2672</v>
          </cell>
          <cell r="F239">
            <v>2672</v>
          </cell>
          <cell r="G239">
            <v>2672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2537</v>
          </cell>
          <cell r="F241">
            <v>2537</v>
          </cell>
          <cell r="G241">
            <v>2537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9108</v>
          </cell>
          <cell r="F242">
            <v>9108</v>
          </cell>
          <cell r="G242">
            <v>9108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431</v>
          </cell>
          <cell r="F243">
            <v>431</v>
          </cell>
          <cell r="G243">
            <v>431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10404</v>
          </cell>
          <cell r="F244">
            <v>10404</v>
          </cell>
          <cell r="G244">
            <v>10404</v>
          </cell>
        </row>
        <row r="245">
          <cell r="A245">
            <v>1020</v>
          </cell>
          <cell r="B245" t="str">
            <v>Global/interregional</v>
          </cell>
          <cell r="C245">
            <v>63500</v>
          </cell>
          <cell r="D245">
            <v>110310</v>
          </cell>
          <cell r="F245">
            <v>110310</v>
          </cell>
          <cell r="G245">
            <v>173810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43888</v>
          </cell>
          <cell r="D246">
            <v>212606.2</v>
          </cell>
          <cell r="F246">
            <v>212606.2</v>
          </cell>
          <cell r="G246">
            <v>256494.2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107388</v>
          </cell>
          <cell r="D248">
            <v>348068.2</v>
          </cell>
          <cell r="E248">
            <v>0</v>
          </cell>
          <cell r="F248">
            <v>348068.2</v>
          </cell>
          <cell r="G248">
            <v>455456.2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590436</v>
          </cell>
          <cell r="D252">
            <v>2550942.2000000002</v>
          </cell>
          <cell r="E252">
            <v>1128419</v>
          </cell>
          <cell r="F252">
            <v>3679361.2</v>
          </cell>
          <cell r="G252">
            <v>4269797.2</v>
          </cell>
        </row>
      </sheetData>
      <sheetData sheetId="8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638</v>
          </cell>
          <cell r="B228" t="str">
            <v>Reunion</v>
          </cell>
          <cell r="F228">
            <v>0</v>
          </cell>
          <cell r="G228">
            <v>0</v>
          </cell>
        </row>
        <row r="229">
          <cell r="A229">
            <v>654</v>
          </cell>
          <cell r="B229" t="str">
            <v>St. Helena</v>
          </cell>
          <cell r="F229">
            <v>0</v>
          </cell>
          <cell r="G229">
            <v>0</v>
          </cell>
        </row>
        <row r="230">
          <cell r="A230">
            <v>772</v>
          </cell>
          <cell r="B230" t="str">
            <v>Tokelau</v>
          </cell>
          <cell r="F230">
            <v>0</v>
          </cell>
          <cell r="G230">
            <v>0</v>
          </cell>
        </row>
        <row r="231">
          <cell r="A231">
            <v>796</v>
          </cell>
          <cell r="B231" t="str">
            <v>Turks and Caicos Islands</v>
          </cell>
          <cell r="F231">
            <v>0</v>
          </cell>
          <cell r="G231">
            <v>0</v>
          </cell>
        </row>
        <row r="232">
          <cell r="A232">
            <v>901</v>
          </cell>
          <cell r="B232" t="str">
            <v>Other (please specify, using Excel's Insert Row commany if necessary)</v>
          </cell>
          <cell r="F232">
            <v>0</v>
          </cell>
          <cell r="G232">
            <v>0</v>
          </cell>
        </row>
        <row r="234">
          <cell r="B234" t="str">
            <v>Total non-members</v>
          </cell>
          <cell r="F234">
            <v>0</v>
          </cell>
          <cell r="G234">
            <v>0</v>
          </cell>
        </row>
        <row r="236">
          <cell r="B236" t="str">
            <v>Total countries/areas</v>
          </cell>
          <cell r="F236">
            <v>0</v>
          </cell>
          <cell r="G236">
            <v>0</v>
          </cell>
        </row>
        <row r="238">
          <cell r="A238">
            <v>909</v>
          </cell>
          <cell r="B238" t="str">
            <v>United Nations system (from table 2b)</v>
          </cell>
          <cell r="F238">
            <v>0</v>
          </cell>
          <cell r="G238">
            <v>0</v>
          </cell>
        </row>
        <row r="239">
          <cell r="A239">
            <v>902</v>
          </cell>
          <cell r="B239" t="str">
            <v>European Commission</v>
          </cell>
          <cell r="F239">
            <v>0</v>
          </cell>
          <cell r="G239">
            <v>0</v>
          </cell>
        </row>
        <row r="240">
          <cell r="A240">
            <v>903</v>
          </cell>
          <cell r="B240" t="str">
            <v>Other inter-governmental (from table 2c)</v>
          </cell>
          <cell r="F240">
            <v>0</v>
          </cell>
          <cell r="G240">
            <v>0</v>
          </cell>
        </row>
        <row r="241">
          <cell r="A241">
            <v>2101</v>
          </cell>
          <cell r="B241" t="str">
            <v>Non-governmental (from table 2d)</v>
          </cell>
          <cell r="F241">
            <v>0</v>
          </cell>
          <cell r="G241">
            <v>0</v>
          </cell>
        </row>
        <row r="242">
          <cell r="A242">
            <v>904</v>
          </cell>
          <cell r="B242" t="str">
            <v>Private (from table 2e)</v>
          </cell>
          <cell r="F242">
            <v>0</v>
          </cell>
          <cell r="G242">
            <v>0</v>
          </cell>
        </row>
        <row r="244">
          <cell r="B244" t="str">
            <v>Total, Inter-govt/non-govt org.</v>
          </cell>
          <cell r="F244">
            <v>0</v>
          </cell>
          <cell r="G244">
            <v>0</v>
          </cell>
        </row>
        <row r="246">
          <cell r="A246">
            <v>2401</v>
          </cell>
          <cell r="B246" t="str">
            <v>Not elsewhere classified (from table 2f)</v>
          </cell>
          <cell r="F246">
            <v>0</v>
          </cell>
          <cell r="G246">
            <v>0</v>
          </cell>
        </row>
        <row r="248">
          <cell r="B248" t="str">
            <v>Total</v>
          </cell>
          <cell r="F248">
            <v>0</v>
          </cell>
          <cell r="G248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9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0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4172</v>
          </cell>
          <cell r="D12">
            <v>3895</v>
          </cell>
          <cell r="F12">
            <v>3895</v>
          </cell>
          <cell r="G12">
            <v>8067</v>
          </cell>
          <cell r="J12">
            <v>0</v>
          </cell>
        </row>
        <row r="13">
          <cell r="A13">
            <v>8</v>
          </cell>
          <cell r="B13" t="str">
            <v>Albania</v>
          </cell>
          <cell r="C13">
            <v>537</v>
          </cell>
          <cell r="D13">
            <v>200</v>
          </cell>
          <cell r="F13">
            <v>200</v>
          </cell>
          <cell r="G13">
            <v>737</v>
          </cell>
          <cell r="J13">
            <v>0</v>
          </cell>
        </row>
        <row r="14">
          <cell r="A14">
            <v>12</v>
          </cell>
          <cell r="B14" t="str">
            <v>Algeria</v>
          </cell>
          <cell r="C14">
            <v>308</v>
          </cell>
          <cell r="D14">
            <v>0</v>
          </cell>
          <cell r="F14">
            <v>0</v>
          </cell>
          <cell r="G14">
            <v>308</v>
          </cell>
          <cell r="J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2591</v>
          </cell>
          <cell r="D16">
            <v>111</v>
          </cell>
          <cell r="F16">
            <v>111</v>
          </cell>
          <cell r="G16">
            <v>2702</v>
          </cell>
          <cell r="J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</row>
        <row r="18">
          <cell r="A18">
            <v>32</v>
          </cell>
          <cell r="B18" t="str">
            <v>Argentina</v>
          </cell>
          <cell r="C18">
            <v>636</v>
          </cell>
          <cell r="D18">
            <v>0</v>
          </cell>
          <cell r="F18">
            <v>0</v>
          </cell>
          <cell r="G18">
            <v>636</v>
          </cell>
          <cell r="J18">
            <v>0</v>
          </cell>
        </row>
        <row r="19">
          <cell r="A19">
            <v>51</v>
          </cell>
          <cell r="B19" t="str">
            <v>Armenia</v>
          </cell>
          <cell r="C19">
            <v>521</v>
          </cell>
          <cell r="D19">
            <v>463</v>
          </cell>
          <cell r="F19">
            <v>463</v>
          </cell>
          <cell r="G19">
            <v>984</v>
          </cell>
          <cell r="J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J20">
            <v>2102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J21">
            <v>587</v>
          </cell>
        </row>
        <row r="22">
          <cell r="A22">
            <v>31</v>
          </cell>
          <cell r="B22" t="str">
            <v>Azerbaijan</v>
          </cell>
          <cell r="C22">
            <v>751</v>
          </cell>
          <cell r="D22">
            <v>534</v>
          </cell>
          <cell r="F22">
            <v>534</v>
          </cell>
          <cell r="G22">
            <v>1285</v>
          </cell>
          <cell r="J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J24">
            <v>60</v>
          </cell>
        </row>
        <row r="25">
          <cell r="A25">
            <v>50</v>
          </cell>
          <cell r="B25" t="str">
            <v>Bangladesh</v>
          </cell>
          <cell r="C25">
            <v>6352</v>
          </cell>
          <cell r="D25">
            <v>1927</v>
          </cell>
          <cell r="F25">
            <v>1927</v>
          </cell>
          <cell r="G25">
            <v>8279</v>
          </cell>
          <cell r="J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</row>
        <row r="27">
          <cell r="A27">
            <v>112</v>
          </cell>
          <cell r="B27" t="str">
            <v>Belarus</v>
          </cell>
          <cell r="C27">
            <v>453</v>
          </cell>
          <cell r="D27">
            <v>0</v>
          </cell>
          <cell r="F27">
            <v>0</v>
          </cell>
          <cell r="G27">
            <v>453</v>
          </cell>
          <cell r="J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J28">
            <v>1972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</row>
        <row r="30">
          <cell r="A30">
            <v>204</v>
          </cell>
          <cell r="B30" t="str">
            <v>Benin</v>
          </cell>
          <cell r="C30">
            <v>2689</v>
          </cell>
          <cell r="D30">
            <v>399</v>
          </cell>
          <cell r="F30">
            <v>399</v>
          </cell>
          <cell r="G30">
            <v>3088</v>
          </cell>
          <cell r="J30">
            <v>0</v>
          </cell>
        </row>
        <row r="31">
          <cell r="A31">
            <v>64</v>
          </cell>
          <cell r="B31" t="str">
            <v>Bhutan</v>
          </cell>
          <cell r="C31">
            <v>1068</v>
          </cell>
          <cell r="D31">
            <v>70</v>
          </cell>
          <cell r="F31">
            <v>70</v>
          </cell>
          <cell r="G31">
            <v>1138</v>
          </cell>
          <cell r="J31">
            <v>0</v>
          </cell>
        </row>
        <row r="32">
          <cell r="A32">
            <v>68</v>
          </cell>
          <cell r="B32" t="str">
            <v>Bolivia</v>
          </cell>
          <cell r="C32">
            <v>1284</v>
          </cell>
          <cell r="D32">
            <v>1211</v>
          </cell>
          <cell r="F32">
            <v>1211</v>
          </cell>
          <cell r="G32">
            <v>2495</v>
          </cell>
          <cell r="J32">
            <v>0</v>
          </cell>
        </row>
        <row r="33">
          <cell r="A33">
            <v>70</v>
          </cell>
          <cell r="B33" t="str">
            <v>Bosnia and Herzegovina</v>
          </cell>
          <cell r="C33">
            <v>474</v>
          </cell>
          <cell r="D33">
            <v>0</v>
          </cell>
          <cell r="F33">
            <v>0</v>
          </cell>
          <cell r="G33">
            <v>474</v>
          </cell>
          <cell r="J33">
            <v>0</v>
          </cell>
        </row>
        <row r="34">
          <cell r="A34">
            <v>72</v>
          </cell>
          <cell r="B34" t="str">
            <v>Botswana</v>
          </cell>
          <cell r="C34">
            <v>1424</v>
          </cell>
          <cell r="D34">
            <v>289</v>
          </cell>
          <cell r="F34">
            <v>289</v>
          </cell>
          <cell r="G34">
            <v>1713</v>
          </cell>
          <cell r="J34">
            <v>99</v>
          </cell>
        </row>
        <row r="35">
          <cell r="A35">
            <v>76</v>
          </cell>
          <cell r="B35" t="str">
            <v>Brazil</v>
          </cell>
          <cell r="C35">
            <v>1345</v>
          </cell>
          <cell r="D35">
            <v>1373</v>
          </cell>
          <cell r="F35">
            <v>1373</v>
          </cell>
          <cell r="G35">
            <v>2718</v>
          </cell>
          <cell r="J35">
            <v>316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257</v>
          </cell>
          <cell r="D37">
            <v>0</v>
          </cell>
          <cell r="F37">
            <v>0</v>
          </cell>
          <cell r="G37">
            <v>257</v>
          </cell>
          <cell r="J37">
            <v>0</v>
          </cell>
        </row>
        <row r="38">
          <cell r="A38">
            <v>854</v>
          </cell>
          <cell r="B38" t="str">
            <v>Burkina Faso</v>
          </cell>
          <cell r="C38">
            <v>2863</v>
          </cell>
          <cell r="D38">
            <v>2252</v>
          </cell>
          <cell r="F38">
            <v>2252</v>
          </cell>
          <cell r="G38">
            <v>5115</v>
          </cell>
          <cell r="J38">
            <v>0</v>
          </cell>
        </row>
        <row r="39">
          <cell r="A39">
            <v>108</v>
          </cell>
          <cell r="B39" t="str">
            <v>Burundi</v>
          </cell>
          <cell r="C39">
            <v>2280</v>
          </cell>
          <cell r="D39">
            <v>6490</v>
          </cell>
          <cell r="F39">
            <v>6490</v>
          </cell>
          <cell r="G39">
            <v>8770</v>
          </cell>
          <cell r="J39">
            <v>0</v>
          </cell>
        </row>
        <row r="40">
          <cell r="A40">
            <v>116</v>
          </cell>
          <cell r="B40" t="str">
            <v>Cambodia</v>
          </cell>
          <cell r="C40">
            <v>4295</v>
          </cell>
          <cell r="D40">
            <v>2033</v>
          </cell>
          <cell r="F40">
            <v>2033</v>
          </cell>
          <cell r="G40">
            <v>6328</v>
          </cell>
          <cell r="J40">
            <v>0</v>
          </cell>
        </row>
        <row r="41">
          <cell r="A41">
            <v>120</v>
          </cell>
          <cell r="B41" t="str">
            <v>Cameroon</v>
          </cell>
          <cell r="C41">
            <v>2097</v>
          </cell>
          <cell r="D41">
            <v>285</v>
          </cell>
          <cell r="F41">
            <v>285</v>
          </cell>
          <cell r="G41">
            <v>2382</v>
          </cell>
          <cell r="J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J42">
            <v>11465</v>
          </cell>
        </row>
        <row r="43">
          <cell r="A43">
            <v>132</v>
          </cell>
          <cell r="B43" t="str">
            <v>Cape Verde</v>
          </cell>
          <cell r="C43">
            <v>1437</v>
          </cell>
          <cell r="D43">
            <v>0</v>
          </cell>
          <cell r="F43">
            <v>0</v>
          </cell>
          <cell r="G43">
            <v>1437</v>
          </cell>
          <cell r="J43">
            <v>0</v>
          </cell>
        </row>
        <row r="44">
          <cell r="A44">
            <v>140</v>
          </cell>
          <cell r="B44" t="str">
            <v>Central African Rep.</v>
          </cell>
          <cell r="C44">
            <v>2759</v>
          </cell>
          <cell r="D44">
            <v>1028</v>
          </cell>
          <cell r="F44">
            <v>1028</v>
          </cell>
          <cell r="G44">
            <v>3787</v>
          </cell>
          <cell r="J44">
            <v>90</v>
          </cell>
        </row>
        <row r="45">
          <cell r="A45">
            <v>148</v>
          </cell>
          <cell r="B45" t="str">
            <v>Chad</v>
          </cell>
          <cell r="C45">
            <v>4916</v>
          </cell>
          <cell r="D45">
            <v>3216</v>
          </cell>
          <cell r="F45">
            <v>3216</v>
          </cell>
          <cell r="G45">
            <v>8132</v>
          </cell>
          <cell r="J45">
            <v>0</v>
          </cell>
        </row>
        <row r="46">
          <cell r="A46">
            <v>152</v>
          </cell>
          <cell r="B46" t="str">
            <v>Chile</v>
          </cell>
          <cell r="C46">
            <v>209</v>
          </cell>
          <cell r="D46">
            <v>0</v>
          </cell>
          <cell r="F46">
            <v>0</v>
          </cell>
          <cell r="G46">
            <v>209</v>
          </cell>
          <cell r="J46">
            <v>0</v>
          </cell>
        </row>
        <row r="47">
          <cell r="A47">
            <v>156</v>
          </cell>
          <cell r="B47" t="str">
            <v>China</v>
          </cell>
          <cell r="C47">
            <v>6498</v>
          </cell>
          <cell r="D47">
            <v>264</v>
          </cell>
          <cell r="F47">
            <v>264</v>
          </cell>
          <cell r="G47">
            <v>6762</v>
          </cell>
          <cell r="J47">
            <v>0</v>
          </cell>
        </row>
        <row r="48">
          <cell r="A48">
            <v>170</v>
          </cell>
          <cell r="B48" t="str">
            <v>Colombia</v>
          </cell>
          <cell r="C48">
            <v>1779</v>
          </cell>
          <cell r="D48">
            <v>1919</v>
          </cell>
          <cell r="F48">
            <v>1919</v>
          </cell>
          <cell r="G48">
            <v>3698</v>
          </cell>
          <cell r="J48">
            <v>1120</v>
          </cell>
        </row>
        <row r="49">
          <cell r="A49">
            <v>174</v>
          </cell>
          <cell r="B49" t="str">
            <v>Comoros</v>
          </cell>
          <cell r="C49">
            <v>841</v>
          </cell>
          <cell r="D49">
            <v>0</v>
          </cell>
          <cell r="F49">
            <v>0</v>
          </cell>
          <cell r="G49">
            <v>841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2023</v>
          </cell>
          <cell r="D50">
            <v>564</v>
          </cell>
          <cell r="F50">
            <v>564</v>
          </cell>
          <cell r="G50">
            <v>2587</v>
          </cell>
          <cell r="J50">
            <v>0</v>
          </cell>
        </row>
        <row r="51">
          <cell r="A51">
            <v>188</v>
          </cell>
          <cell r="B51" t="str">
            <v>Costa Rica</v>
          </cell>
          <cell r="C51">
            <v>608</v>
          </cell>
          <cell r="D51">
            <v>0</v>
          </cell>
          <cell r="F51">
            <v>0</v>
          </cell>
          <cell r="G51">
            <v>608</v>
          </cell>
          <cell r="J51">
            <v>0</v>
          </cell>
        </row>
        <row r="52">
          <cell r="A52">
            <v>384</v>
          </cell>
          <cell r="B52" t="str">
            <v>Cote d'Ivoire</v>
          </cell>
          <cell r="C52">
            <v>5481</v>
          </cell>
          <cell r="D52">
            <v>2104</v>
          </cell>
          <cell r="F52">
            <v>2104</v>
          </cell>
          <cell r="G52">
            <v>7585</v>
          </cell>
          <cell r="J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J53">
            <v>0</v>
          </cell>
        </row>
        <row r="54">
          <cell r="A54">
            <v>192</v>
          </cell>
          <cell r="B54" t="str">
            <v>Cuba</v>
          </cell>
          <cell r="C54">
            <v>885</v>
          </cell>
          <cell r="D54">
            <v>138</v>
          </cell>
          <cell r="F54">
            <v>138</v>
          </cell>
          <cell r="G54">
            <v>1023</v>
          </cell>
          <cell r="J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1194</v>
          </cell>
          <cell r="D57">
            <v>2429</v>
          </cell>
          <cell r="F57">
            <v>2429</v>
          </cell>
          <cell r="G57">
            <v>3623</v>
          </cell>
          <cell r="J57">
            <v>0</v>
          </cell>
        </row>
        <row r="58">
          <cell r="A58">
            <v>180</v>
          </cell>
          <cell r="B58" t="str">
            <v>Dem Rep of the Congo</v>
          </cell>
          <cell r="C58">
            <v>7866</v>
          </cell>
          <cell r="D58">
            <v>4719</v>
          </cell>
          <cell r="F58">
            <v>4719</v>
          </cell>
          <cell r="G58">
            <v>12585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J59">
            <v>4219</v>
          </cell>
        </row>
        <row r="60">
          <cell r="A60">
            <v>262</v>
          </cell>
          <cell r="B60" t="str">
            <v>Djibouti</v>
          </cell>
          <cell r="C60">
            <v>668</v>
          </cell>
          <cell r="D60">
            <v>180</v>
          </cell>
          <cell r="F60">
            <v>180</v>
          </cell>
          <cell r="G60">
            <v>848</v>
          </cell>
          <cell r="J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1178</v>
          </cell>
          <cell r="D62">
            <v>532</v>
          </cell>
          <cell r="F62">
            <v>532</v>
          </cell>
          <cell r="G62">
            <v>1710</v>
          </cell>
          <cell r="J62">
            <v>0</v>
          </cell>
        </row>
        <row r="63">
          <cell r="A63">
            <v>218</v>
          </cell>
          <cell r="B63" t="str">
            <v>Ecuador</v>
          </cell>
          <cell r="C63">
            <v>1146</v>
          </cell>
          <cell r="D63">
            <v>213</v>
          </cell>
          <cell r="F63">
            <v>213</v>
          </cell>
          <cell r="G63">
            <v>1359</v>
          </cell>
          <cell r="J63">
            <v>0</v>
          </cell>
        </row>
        <row r="64">
          <cell r="A64">
            <v>818</v>
          </cell>
          <cell r="B64" t="str">
            <v>Egypt</v>
          </cell>
          <cell r="C64">
            <v>2659</v>
          </cell>
          <cell r="D64">
            <v>198</v>
          </cell>
          <cell r="F64">
            <v>198</v>
          </cell>
          <cell r="G64">
            <v>2857</v>
          </cell>
          <cell r="J64">
            <v>18</v>
          </cell>
        </row>
        <row r="65">
          <cell r="A65">
            <v>222</v>
          </cell>
          <cell r="B65" t="str">
            <v>El Salvador</v>
          </cell>
          <cell r="C65">
            <v>1448</v>
          </cell>
          <cell r="D65">
            <v>0</v>
          </cell>
          <cell r="F65">
            <v>0</v>
          </cell>
          <cell r="G65">
            <v>1448</v>
          </cell>
          <cell r="J65">
            <v>0</v>
          </cell>
        </row>
        <row r="66">
          <cell r="A66">
            <v>226</v>
          </cell>
          <cell r="B66" t="str">
            <v>Equatorial Guinea</v>
          </cell>
          <cell r="C66">
            <v>1396</v>
          </cell>
          <cell r="D66">
            <v>312</v>
          </cell>
          <cell r="F66">
            <v>312</v>
          </cell>
          <cell r="G66">
            <v>1708</v>
          </cell>
          <cell r="J66">
            <v>147</v>
          </cell>
        </row>
        <row r="67">
          <cell r="A67">
            <v>232</v>
          </cell>
          <cell r="B67" t="str">
            <v>Eritrea</v>
          </cell>
          <cell r="C67">
            <v>1326</v>
          </cell>
          <cell r="D67">
            <v>779</v>
          </cell>
          <cell r="F67">
            <v>779</v>
          </cell>
          <cell r="G67">
            <v>2105</v>
          </cell>
          <cell r="J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</row>
        <row r="69">
          <cell r="A69">
            <v>231</v>
          </cell>
          <cell r="B69" t="str">
            <v>Ethiopia</v>
          </cell>
          <cell r="C69">
            <v>5289</v>
          </cell>
          <cell r="D69">
            <v>4246</v>
          </cell>
          <cell r="F69">
            <v>4246</v>
          </cell>
          <cell r="G69">
            <v>9535</v>
          </cell>
          <cell r="J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J72">
            <v>2970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J73">
            <v>827</v>
          </cell>
        </row>
        <row r="74">
          <cell r="A74">
            <v>266</v>
          </cell>
          <cell r="B74" t="str">
            <v>Gabon</v>
          </cell>
          <cell r="C74">
            <v>961</v>
          </cell>
          <cell r="D74">
            <v>30</v>
          </cell>
          <cell r="F74">
            <v>30</v>
          </cell>
          <cell r="G74">
            <v>991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1169</v>
          </cell>
          <cell r="D75">
            <v>0</v>
          </cell>
          <cell r="F75">
            <v>0</v>
          </cell>
          <cell r="G75">
            <v>1169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711</v>
          </cell>
          <cell r="D76">
            <v>1284</v>
          </cell>
          <cell r="F76">
            <v>1284</v>
          </cell>
          <cell r="G76">
            <v>1995</v>
          </cell>
          <cell r="J76">
            <v>221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J77">
            <v>2341</v>
          </cell>
        </row>
        <row r="78">
          <cell r="A78">
            <v>288</v>
          </cell>
          <cell r="B78" t="str">
            <v>Ghana</v>
          </cell>
          <cell r="C78">
            <v>3184</v>
          </cell>
          <cell r="D78">
            <v>731</v>
          </cell>
          <cell r="F78">
            <v>731</v>
          </cell>
          <cell r="G78">
            <v>3915</v>
          </cell>
          <cell r="J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J80">
            <v>0</v>
          </cell>
        </row>
        <row r="81">
          <cell r="A81">
            <v>320</v>
          </cell>
          <cell r="B81" t="str">
            <v>Guatemala</v>
          </cell>
          <cell r="C81">
            <v>1218</v>
          </cell>
          <cell r="D81">
            <v>3109</v>
          </cell>
          <cell r="F81">
            <v>3109</v>
          </cell>
          <cell r="G81">
            <v>4327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2414</v>
          </cell>
          <cell r="D82">
            <v>564</v>
          </cell>
          <cell r="F82">
            <v>564</v>
          </cell>
          <cell r="G82">
            <v>2978</v>
          </cell>
          <cell r="J82">
            <v>421</v>
          </cell>
        </row>
        <row r="83">
          <cell r="A83">
            <v>624</v>
          </cell>
          <cell r="B83" t="str">
            <v>Guinea-Bissau</v>
          </cell>
          <cell r="C83">
            <v>2075</v>
          </cell>
          <cell r="D83">
            <v>639</v>
          </cell>
          <cell r="F83">
            <v>639</v>
          </cell>
          <cell r="G83">
            <v>2714</v>
          </cell>
          <cell r="J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J84">
            <v>0</v>
          </cell>
        </row>
        <row r="85">
          <cell r="A85">
            <v>332</v>
          </cell>
          <cell r="B85" t="str">
            <v>Haiti</v>
          </cell>
          <cell r="C85">
            <v>3296</v>
          </cell>
          <cell r="D85">
            <v>2085</v>
          </cell>
          <cell r="F85">
            <v>2085</v>
          </cell>
          <cell r="G85">
            <v>5381</v>
          </cell>
          <cell r="J85">
            <v>0</v>
          </cell>
        </row>
        <row r="86">
          <cell r="A86">
            <v>340</v>
          </cell>
          <cell r="B86" t="str">
            <v>Honduras</v>
          </cell>
          <cell r="C86">
            <v>2121</v>
          </cell>
          <cell r="D86">
            <v>590</v>
          </cell>
          <cell r="F86">
            <v>590</v>
          </cell>
          <cell r="G86">
            <v>2711</v>
          </cell>
          <cell r="J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</row>
        <row r="89">
          <cell r="A89">
            <v>356</v>
          </cell>
          <cell r="B89" t="str">
            <v>India</v>
          </cell>
          <cell r="C89">
            <v>8765</v>
          </cell>
          <cell r="D89">
            <v>397</v>
          </cell>
          <cell r="F89">
            <v>397</v>
          </cell>
          <cell r="G89">
            <v>9162</v>
          </cell>
          <cell r="J89">
            <v>0</v>
          </cell>
        </row>
        <row r="90">
          <cell r="A90">
            <v>360</v>
          </cell>
          <cell r="B90" t="str">
            <v>Indonesia</v>
          </cell>
          <cell r="C90">
            <v>5445</v>
          </cell>
          <cell r="D90">
            <v>20</v>
          </cell>
          <cell r="F90">
            <v>20</v>
          </cell>
          <cell r="G90">
            <v>5465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1412</v>
          </cell>
          <cell r="D91">
            <v>100</v>
          </cell>
          <cell r="F91">
            <v>100</v>
          </cell>
          <cell r="G91">
            <v>1512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1436</v>
          </cell>
          <cell r="D92">
            <v>2174</v>
          </cell>
          <cell r="F92">
            <v>2174</v>
          </cell>
          <cell r="G92">
            <v>3610</v>
          </cell>
          <cell r="J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J95">
            <v>1405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J97">
            <v>3409</v>
          </cell>
        </row>
        <row r="98">
          <cell r="A98">
            <v>400</v>
          </cell>
          <cell r="B98" t="str">
            <v>Jordan</v>
          </cell>
          <cell r="C98">
            <v>454</v>
          </cell>
          <cell r="D98">
            <v>55</v>
          </cell>
          <cell r="F98">
            <v>55</v>
          </cell>
          <cell r="G98">
            <v>509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600</v>
          </cell>
          <cell r="D99">
            <v>118</v>
          </cell>
          <cell r="F99">
            <v>118</v>
          </cell>
          <cell r="G99">
            <v>718</v>
          </cell>
          <cell r="J99">
            <v>0</v>
          </cell>
        </row>
        <row r="100">
          <cell r="A100">
            <v>404</v>
          </cell>
          <cell r="B100" t="str">
            <v>Kenya</v>
          </cell>
          <cell r="C100">
            <v>5731</v>
          </cell>
          <cell r="D100">
            <v>1174</v>
          </cell>
          <cell r="F100">
            <v>1174</v>
          </cell>
          <cell r="G100">
            <v>6905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</row>
        <row r="103">
          <cell r="A103">
            <v>417</v>
          </cell>
          <cell r="B103" t="str">
            <v>Kyrgyzstan</v>
          </cell>
          <cell r="C103">
            <v>869</v>
          </cell>
          <cell r="D103">
            <v>0</v>
          </cell>
          <cell r="F103">
            <v>0</v>
          </cell>
          <cell r="G103">
            <v>869</v>
          </cell>
          <cell r="J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1473</v>
          </cell>
          <cell r="D104">
            <v>98</v>
          </cell>
          <cell r="F104">
            <v>98</v>
          </cell>
          <cell r="G104">
            <v>1571</v>
          </cell>
          <cell r="J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</row>
        <row r="106">
          <cell r="A106">
            <v>422</v>
          </cell>
          <cell r="B106" t="str">
            <v>Lebanon</v>
          </cell>
          <cell r="C106">
            <v>548</v>
          </cell>
          <cell r="D106">
            <v>900</v>
          </cell>
          <cell r="F106">
            <v>900</v>
          </cell>
          <cell r="G106">
            <v>1448</v>
          </cell>
          <cell r="J106">
            <v>445</v>
          </cell>
        </row>
        <row r="107">
          <cell r="A107">
            <v>426</v>
          </cell>
          <cell r="B107" t="str">
            <v>Lesotho</v>
          </cell>
          <cell r="C107">
            <v>1019</v>
          </cell>
          <cell r="D107">
            <v>253</v>
          </cell>
          <cell r="F107">
            <v>253</v>
          </cell>
          <cell r="G107">
            <v>1272</v>
          </cell>
          <cell r="J107">
            <v>0</v>
          </cell>
        </row>
        <row r="108">
          <cell r="A108">
            <v>430</v>
          </cell>
          <cell r="B108" t="str">
            <v>Liberia</v>
          </cell>
          <cell r="C108">
            <v>3624</v>
          </cell>
          <cell r="D108">
            <v>2347</v>
          </cell>
          <cell r="F108">
            <v>2347</v>
          </cell>
          <cell r="G108">
            <v>5971</v>
          </cell>
          <cell r="J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J112">
            <v>15639</v>
          </cell>
        </row>
        <row r="113">
          <cell r="A113">
            <v>450</v>
          </cell>
          <cell r="B113" t="str">
            <v>Madagascar</v>
          </cell>
          <cell r="C113">
            <v>3620</v>
          </cell>
          <cell r="D113">
            <v>766</v>
          </cell>
          <cell r="F113">
            <v>766</v>
          </cell>
          <cell r="G113">
            <v>4386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3717</v>
          </cell>
          <cell r="D114">
            <v>10452</v>
          </cell>
          <cell r="F114">
            <v>10452</v>
          </cell>
          <cell r="G114">
            <v>14169</v>
          </cell>
          <cell r="J114">
            <v>0</v>
          </cell>
        </row>
        <row r="115">
          <cell r="A115">
            <v>458</v>
          </cell>
          <cell r="B115" t="str">
            <v>Malaysia</v>
          </cell>
          <cell r="C115">
            <v>395</v>
          </cell>
          <cell r="D115">
            <v>13</v>
          </cell>
          <cell r="F115">
            <v>13</v>
          </cell>
          <cell r="G115">
            <v>408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511</v>
          </cell>
          <cell r="D116">
            <v>2</v>
          </cell>
          <cell r="F116">
            <v>2</v>
          </cell>
          <cell r="G116">
            <v>513</v>
          </cell>
          <cell r="J116">
            <v>0</v>
          </cell>
        </row>
        <row r="117">
          <cell r="A117">
            <v>466</v>
          </cell>
          <cell r="B117" t="str">
            <v>Mali</v>
          </cell>
          <cell r="C117">
            <v>2721</v>
          </cell>
          <cell r="D117">
            <v>958</v>
          </cell>
          <cell r="F117">
            <v>958</v>
          </cell>
          <cell r="G117">
            <v>3679</v>
          </cell>
          <cell r="J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</row>
        <row r="120">
          <cell r="A120">
            <v>478</v>
          </cell>
          <cell r="B120" t="str">
            <v>Mauritania</v>
          </cell>
          <cell r="C120">
            <v>2979</v>
          </cell>
          <cell r="D120">
            <v>786</v>
          </cell>
          <cell r="F120">
            <v>786</v>
          </cell>
          <cell r="G120">
            <v>3765</v>
          </cell>
          <cell r="J120">
            <v>0</v>
          </cell>
        </row>
        <row r="121">
          <cell r="A121">
            <v>480</v>
          </cell>
          <cell r="B121" t="str">
            <v>Mauritius</v>
          </cell>
          <cell r="C121">
            <v>83</v>
          </cell>
          <cell r="D121">
            <v>0</v>
          </cell>
          <cell r="F121">
            <v>0</v>
          </cell>
          <cell r="G121">
            <v>83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1644</v>
          </cell>
          <cell r="D122">
            <v>1073</v>
          </cell>
          <cell r="F122">
            <v>1073</v>
          </cell>
          <cell r="G122">
            <v>2717</v>
          </cell>
          <cell r="J122">
            <v>502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J123">
            <v>27</v>
          </cell>
        </row>
        <row r="124">
          <cell r="A124">
            <v>496</v>
          </cell>
          <cell r="B124" t="str">
            <v>Mongolia</v>
          </cell>
          <cell r="C124">
            <v>1850</v>
          </cell>
          <cell r="D124">
            <v>673</v>
          </cell>
          <cell r="F124">
            <v>673</v>
          </cell>
          <cell r="G124">
            <v>2523</v>
          </cell>
          <cell r="J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</row>
        <row r="126">
          <cell r="A126">
            <v>504</v>
          </cell>
          <cell r="B126" t="str">
            <v>Morocco</v>
          </cell>
          <cell r="C126">
            <v>1703</v>
          </cell>
          <cell r="D126">
            <v>525</v>
          </cell>
          <cell r="F126">
            <v>525</v>
          </cell>
          <cell r="G126">
            <v>2228</v>
          </cell>
          <cell r="J126">
            <v>122</v>
          </cell>
        </row>
        <row r="127">
          <cell r="A127">
            <v>508</v>
          </cell>
          <cell r="B127" t="str">
            <v>Mozambique</v>
          </cell>
          <cell r="C127">
            <v>5964</v>
          </cell>
          <cell r="D127">
            <v>7846</v>
          </cell>
          <cell r="F127">
            <v>7846</v>
          </cell>
          <cell r="G127">
            <v>13810</v>
          </cell>
          <cell r="J127">
            <v>0</v>
          </cell>
        </row>
        <row r="128">
          <cell r="A128">
            <v>104</v>
          </cell>
          <cell r="B128" t="str">
            <v>Myanmar</v>
          </cell>
          <cell r="C128">
            <v>6019</v>
          </cell>
          <cell r="D128">
            <v>701</v>
          </cell>
          <cell r="F128">
            <v>701</v>
          </cell>
          <cell r="G128">
            <v>6720</v>
          </cell>
          <cell r="J128">
            <v>0</v>
          </cell>
        </row>
        <row r="129">
          <cell r="A129">
            <v>516</v>
          </cell>
          <cell r="B129" t="str">
            <v>Namibia</v>
          </cell>
          <cell r="C129">
            <v>1309</v>
          </cell>
          <cell r="D129">
            <v>609</v>
          </cell>
          <cell r="F129">
            <v>609</v>
          </cell>
          <cell r="G129">
            <v>1918</v>
          </cell>
          <cell r="J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</row>
        <row r="131">
          <cell r="A131">
            <v>524</v>
          </cell>
          <cell r="B131" t="str">
            <v>Nepal</v>
          </cell>
          <cell r="C131">
            <v>5587</v>
          </cell>
          <cell r="D131">
            <v>1108</v>
          </cell>
          <cell r="F131">
            <v>1108</v>
          </cell>
          <cell r="G131">
            <v>6695</v>
          </cell>
          <cell r="J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J132">
            <v>2676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J133">
            <v>2435</v>
          </cell>
        </row>
        <row r="134">
          <cell r="A134">
            <v>558</v>
          </cell>
          <cell r="B134" t="str">
            <v>Nicaragua</v>
          </cell>
          <cell r="C134">
            <v>1565</v>
          </cell>
          <cell r="D134">
            <v>3611</v>
          </cell>
          <cell r="F134">
            <v>3611</v>
          </cell>
          <cell r="G134">
            <v>5176</v>
          </cell>
          <cell r="J134">
            <v>0</v>
          </cell>
        </row>
        <row r="135">
          <cell r="A135">
            <v>562</v>
          </cell>
          <cell r="B135" t="str">
            <v>Niger</v>
          </cell>
          <cell r="C135">
            <v>2210</v>
          </cell>
          <cell r="D135">
            <v>3176</v>
          </cell>
          <cell r="F135">
            <v>3176</v>
          </cell>
          <cell r="G135">
            <v>5386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9108</v>
          </cell>
          <cell r="D136">
            <v>3350</v>
          </cell>
          <cell r="F136">
            <v>3350</v>
          </cell>
          <cell r="G136">
            <v>12458</v>
          </cell>
          <cell r="J136">
            <v>407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J137">
            <v>7254</v>
          </cell>
        </row>
        <row r="138">
          <cell r="A138">
            <v>512</v>
          </cell>
          <cell r="B138" t="str">
            <v>Oman</v>
          </cell>
          <cell r="C138">
            <v>418</v>
          </cell>
          <cell r="D138">
            <v>427</v>
          </cell>
          <cell r="F138">
            <v>427</v>
          </cell>
          <cell r="G138">
            <v>845</v>
          </cell>
          <cell r="J138">
            <v>0</v>
          </cell>
        </row>
        <row r="139">
          <cell r="A139">
            <v>586</v>
          </cell>
          <cell r="B139" t="str">
            <v>Pakistan</v>
          </cell>
          <cell r="C139">
            <v>6746</v>
          </cell>
          <cell r="D139">
            <v>973</v>
          </cell>
          <cell r="F139">
            <v>973</v>
          </cell>
          <cell r="G139">
            <v>7719</v>
          </cell>
          <cell r="J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731</v>
          </cell>
          <cell r="D141">
            <v>220</v>
          </cell>
          <cell r="F141">
            <v>220</v>
          </cell>
          <cell r="G141">
            <v>951</v>
          </cell>
          <cell r="J141">
            <v>149</v>
          </cell>
        </row>
        <row r="142">
          <cell r="A142">
            <v>598</v>
          </cell>
          <cell r="B142" t="str">
            <v>Papua New Guinea</v>
          </cell>
          <cell r="C142">
            <v>1355</v>
          </cell>
          <cell r="D142">
            <v>283</v>
          </cell>
          <cell r="F142">
            <v>283</v>
          </cell>
          <cell r="G142">
            <v>1638</v>
          </cell>
          <cell r="J142">
            <v>0</v>
          </cell>
        </row>
        <row r="143">
          <cell r="A143">
            <v>600</v>
          </cell>
          <cell r="B143" t="str">
            <v>Paraguay</v>
          </cell>
          <cell r="C143">
            <v>1122</v>
          </cell>
          <cell r="D143">
            <v>430</v>
          </cell>
          <cell r="F143">
            <v>430</v>
          </cell>
          <cell r="G143">
            <v>1552</v>
          </cell>
          <cell r="J143">
            <v>553</v>
          </cell>
        </row>
        <row r="144">
          <cell r="A144">
            <v>604</v>
          </cell>
          <cell r="B144" t="str">
            <v>Peru</v>
          </cell>
          <cell r="C144">
            <v>1884</v>
          </cell>
          <cell r="D144">
            <v>6744</v>
          </cell>
          <cell r="F144">
            <v>6744</v>
          </cell>
          <cell r="G144">
            <v>8628</v>
          </cell>
          <cell r="J144">
            <v>8146</v>
          </cell>
        </row>
        <row r="145">
          <cell r="A145">
            <v>608</v>
          </cell>
          <cell r="B145" t="str">
            <v>Philippines</v>
          </cell>
          <cell r="C145">
            <v>3733</v>
          </cell>
          <cell r="D145">
            <v>1281</v>
          </cell>
          <cell r="F145">
            <v>1281</v>
          </cell>
          <cell r="G145">
            <v>5014</v>
          </cell>
          <cell r="J145">
            <v>0</v>
          </cell>
        </row>
        <row r="146">
          <cell r="A146">
            <v>616</v>
          </cell>
          <cell r="B146" t="str">
            <v>Poland</v>
          </cell>
          <cell r="C146">
            <v>16</v>
          </cell>
          <cell r="D146">
            <v>0</v>
          </cell>
          <cell r="F146">
            <v>0</v>
          </cell>
          <cell r="G146">
            <v>16</v>
          </cell>
          <cell r="J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J149">
            <v>200</v>
          </cell>
        </row>
        <row r="150">
          <cell r="A150">
            <v>498</v>
          </cell>
          <cell r="B150" t="str">
            <v>Rep of Moldova</v>
          </cell>
          <cell r="C150">
            <v>459</v>
          </cell>
          <cell r="D150">
            <v>210</v>
          </cell>
          <cell r="F150">
            <v>210</v>
          </cell>
          <cell r="G150">
            <v>669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478</v>
          </cell>
          <cell r="D151">
            <v>0</v>
          </cell>
          <cell r="F151">
            <v>0</v>
          </cell>
          <cell r="G151">
            <v>478</v>
          </cell>
          <cell r="J151">
            <v>147</v>
          </cell>
        </row>
        <row r="152">
          <cell r="A152">
            <v>643</v>
          </cell>
          <cell r="B152" t="str">
            <v>Russian Federation</v>
          </cell>
          <cell r="C152">
            <v>887</v>
          </cell>
          <cell r="D152">
            <v>543</v>
          </cell>
          <cell r="F152">
            <v>543</v>
          </cell>
          <cell r="G152">
            <v>1430</v>
          </cell>
          <cell r="J152">
            <v>0</v>
          </cell>
        </row>
        <row r="153">
          <cell r="A153">
            <v>646</v>
          </cell>
          <cell r="B153" t="str">
            <v>Rwanda</v>
          </cell>
          <cell r="C153">
            <v>2992</v>
          </cell>
          <cell r="D153">
            <v>1723</v>
          </cell>
          <cell r="F153">
            <v>1723</v>
          </cell>
          <cell r="G153">
            <v>4715</v>
          </cell>
          <cell r="J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585</v>
          </cell>
          <cell r="D156">
            <v>68</v>
          </cell>
          <cell r="F156">
            <v>68</v>
          </cell>
          <cell r="G156">
            <v>653</v>
          </cell>
          <cell r="J156">
            <v>37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</row>
        <row r="158">
          <cell r="A158">
            <v>686</v>
          </cell>
          <cell r="B158" t="str">
            <v>Senegal</v>
          </cell>
          <cell r="C158">
            <v>2024</v>
          </cell>
          <cell r="D158">
            <v>1336</v>
          </cell>
          <cell r="F158">
            <v>1336</v>
          </cell>
          <cell r="G158">
            <v>3360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133</v>
          </cell>
          <cell r="D159">
            <v>25</v>
          </cell>
          <cell r="F159">
            <v>25</v>
          </cell>
          <cell r="G159">
            <v>158</v>
          </cell>
          <cell r="J159">
            <v>0</v>
          </cell>
        </row>
        <row r="160">
          <cell r="A160">
            <v>690</v>
          </cell>
          <cell r="B160" t="str">
            <v>Seychelles</v>
          </cell>
          <cell r="C160">
            <v>87</v>
          </cell>
          <cell r="D160">
            <v>0</v>
          </cell>
          <cell r="F160">
            <v>0</v>
          </cell>
          <cell r="G160">
            <v>87</v>
          </cell>
          <cell r="J160">
            <v>0</v>
          </cell>
        </row>
        <row r="161">
          <cell r="A161">
            <v>694</v>
          </cell>
          <cell r="B161" t="str">
            <v>Sierra Leone</v>
          </cell>
          <cell r="C161">
            <v>3169</v>
          </cell>
          <cell r="D161">
            <v>2780</v>
          </cell>
          <cell r="F161">
            <v>2780</v>
          </cell>
          <cell r="G161">
            <v>5949</v>
          </cell>
          <cell r="J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2036</v>
          </cell>
          <cell r="D166">
            <v>568</v>
          </cell>
          <cell r="F166">
            <v>568</v>
          </cell>
          <cell r="G166">
            <v>2604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1138</v>
          </cell>
          <cell r="D167">
            <v>465</v>
          </cell>
          <cell r="F167">
            <v>465</v>
          </cell>
          <cell r="G167">
            <v>1603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J168">
            <v>11370</v>
          </cell>
        </row>
        <row r="169">
          <cell r="A169">
            <v>144</v>
          </cell>
          <cell r="B169" t="str">
            <v>Sri Lanka</v>
          </cell>
          <cell r="C169">
            <v>1069</v>
          </cell>
          <cell r="D169">
            <v>657</v>
          </cell>
          <cell r="F169">
            <v>657</v>
          </cell>
          <cell r="G169">
            <v>1726</v>
          </cell>
          <cell r="J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</row>
        <row r="173">
          <cell r="A173">
            <v>736</v>
          </cell>
          <cell r="B173" t="str">
            <v>Sudan</v>
          </cell>
          <cell r="C173">
            <v>7153</v>
          </cell>
          <cell r="D173">
            <v>23059</v>
          </cell>
          <cell r="F173">
            <v>23059</v>
          </cell>
          <cell r="G173">
            <v>30212</v>
          </cell>
          <cell r="J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</row>
        <row r="175">
          <cell r="A175">
            <v>748</v>
          </cell>
          <cell r="B175" t="str">
            <v>Swaziland</v>
          </cell>
          <cell r="C175">
            <v>1180</v>
          </cell>
          <cell r="D175">
            <v>87</v>
          </cell>
          <cell r="F175">
            <v>87</v>
          </cell>
          <cell r="G175">
            <v>1267</v>
          </cell>
          <cell r="J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J176">
            <v>7716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J177">
            <v>617</v>
          </cell>
        </row>
        <row r="178">
          <cell r="A178">
            <v>760</v>
          </cell>
          <cell r="B178" t="str">
            <v>Syrian Arab Republic</v>
          </cell>
          <cell r="C178">
            <v>1953</v>
          </cell>
          <cell r="D178">
            <v>1404</v>
          </cell>
          <cell r="F178">
            <v>1404</v>
          </cell>
          <cell r="G178">
            <v>3357</v>
          </cell>
          <cell r="J178">
            <v>0</v>
          </cell>
        </row>
        <row r="179">
          <cell r="A179">
            <v>762</v>
          </cell>
          <cell r="B179" t="str">
            <v>Tajikstan</v>
          </cell>
          <cell r="C179">
            <v>902</v>
          </cell>
          <cell r="D179">
            <v>77</v>
          </cell>
          <cell r="F179">
            <v>77</v>
          </cell>
          <cell r="G179">
            <v>979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1506</v>
          </cell>
          <cell r="D180">
            <v>121</v>
          </cell>
          <cell r="F180">
            <v>121</v>
          </cell>
          <cell r="G180">
            <v>1627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155</v>
          </cell>
          <cell r="D181">
            <v>0</v>
          </cell>
          <cell r="F181">
            <v>0</v>
          </cell>
          <cell r="G181">
            <v>155</v>
          </cell>
          <cell r="J181">
            <v>0</v>
          </cell>
        </row>
        <row r="182">
          <cell r="A182">
            <v>626</v>
          </cell>
          <cell r="B182" t="str">
            <v>Timor-Leste</v>
          </cell>
          <cell r="C182">
            <v>1969</v>
          </cell>
          <cell r="D182">
            <v>295</v>
          </cell>
          <cell r="F182">
            <v>295</v>
          </cell>
          <cell r="G182">
            <v>2264</v>
          </cell>
          <cell r="J182">
            <v>0</v>
          </cell>
        </row>
        <row r="183">
          <cell r="A183">
            <v>768</v>
          </cell>
          <cell r="B183" t="str">
            <v>Togo</v>
          </cell>
          <cell r="C183">
            <v>1688</v>
          </cell>
          <cell r="D183">
            <v>20</v>
          </cell>
          <cell r="F183">
            <v>20</v>
          </cell>
          <cell r="G183">
            <v>1708</v>
          </cell>
          <cell r="J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</row>
        <row r="186">
          <cell r="A186">
            <v>788</v>
          </cell>
          <cell r="B186" t="str">
            <v>Tunisia</v>
          </cell>
          <cell r="C186">
            <v>479</v>
          </cell>
          <cell r="D186">
            <v>35</v>
          </cell>
          <cell r="F186">
            <v>35</v>
          </cell>
          <cell r="G186">
            <v>514</v>
          </cell>
          <cell r="J186">
            <v>0</v>
          </cell>
        </row>
        <row r="187">
          <cell r="A187">
            <v>792</v>
          </cell>
          <cell r="B187" t="str">
            <v>Turkey</v>
          </cell>
          <cell r="C187">
            <v>1046</v>
          </cell>
          <cell r="D187">
            <v>3434</v>
          </cell>
          <cell r="F187">
            <v>3434</v>
          </cell>
          <cell r="G187">
            <v>4480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677</v>
          </cell>
          <cell r="D188">
            <v>120</v>
          </cell>
          <cell r="F188">
            <v>120</v>
          </cell>
          <cell r="G188">
            <v>797</v>
          </cell>
          <cell r="J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</row>
        <row r="190">
          <cell r="A190">
            <v>800</v>
          </cell>
          <cell r="B190" t="str">
            <v>Uganda</v>
          </cell>
          <cell r="C190">
            <v>6416</v>
          </cell>
          <cell r="D190">
            <v>1448</v>
          </cell>
          <cell r="F190">
            <v>1448</v>
          </cell>
          <cell r="G190">
            <v>7864</v>
          </cell>
          <cell r="J190">
            <v>0</v>
          </cell>
        </row>
        <row r="191">
          <cell r="A191">
            <v>804</v>
          </cell>
          <cell r="B191" t="str">
            <v>Ukraine</v>
          </cell>
          <cell r="C191">
            <v>689</v>
          </cell>
          <cell r="D191">
            <v>1409</v>
          </cell>
          <cell r="F191">
            <v>1409</v>
          </cell>
          <cell r="G191">
            <v>2098</v>
          </cell>
          <cell r="J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J193">
            <v>23641</v>
          </cell>
        </row>
        <row r="194">
          <cell r="A194">
            <v>834</v>
          </cell>
          <cell r="B194" t="str">
            <v>United Rep of Tanzania</v>
          </cell>
          <cell r="C194">
            <v>4093</v>
          </cell>
          <cell r="D194">
            <v>969</v>
          </cell>
          <cell r="F194">
            <v>969</v>
          </cell>
          <cell r="G194">
            <v>5062</v>
          </cell>
          <cell r="J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</row>
        <row r="196">
          <cell r="A196">
            <v>858</v>
          </cell>
          <cell r="B196" t="str">
            <v>Uruguay</v>
          </cell>
          <cell r="C196">
            <v>811</v>
          </cell>
          <cell r="D196">
            <v>852</v>
          </cell>
          <cell r="F196">
            <v>852</v>
          </cell>
          <cell r="G196">
            <v>1663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1162</v>
          </cell>
          <cell r="D197">
            <v>0</v>
          </cell>
          <cell r="F197">
            <v>0</v>
          </cell>
          <cell r="G197">
            <v>1162</v>
          </cell>
          <cell r="J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1163</v>
          </cell>
          <cell r="D199">
            <v>17</v>
          </cell>
          <cell r="F199">
            <v>17</v>
          </cell>
          <cell r="G199">
            <v>1180</v>
          </cell>
          <cell r="J199">
            <v>0</v>
          </cell>
        </row>
        <row r="200">
          <cell r="A200">
            <v>704</v>
          </cell>
          <cell r="B200" t="str">
            <v>Vietnam</v>
          </cell>
          <cell r="C200">
            <v>3486</v>
          </cell>
          <cell r="D200">
            <v>3821</v>
          </cell>
          <cell r="F200">
            <v>3821</v>
          </cell>
          <cell r="G200">
            <v>7307</v>
          </cell>
          <cell r="J200">
            <v>0</v>
          </cell>
        </row>
        <row r="201">
          <cell r="A201">
            <v>887</v>
          </cell>
          <cell r="B201" t="str">
            <v>Yemen</v>
          </cell>
          <cell r="C201">
            <v>2605</v>
          </cell>
          <cell r="D201">
            <v>1104</v>
          </cell>
          <cell r="F201">
            <v>1104</v>
          </cell>
          <cell r="G201">
            <v>3709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3103</v>
          </cell>
          <cell r="D202">
            <v>1165</v>
          </cell>
          <cell r="F202">
            <v>1165</v>
          </cell>
          <cell r="G202">
            <v>4268</v>
          </cell>
          <cell r="J202">
            <v>0</v>
          </cell>
        </row>
        <row r="203">
          <cell r="A203">
            <v>716</v>
          </cell>
          <cell r="B203" t="str">
            <v>Zimbabwe</v>
          </cell>
          <cell r="C203">
            <v>5025</v>
          </cell>
          <cell r="D203">
            <v>3502</v>
          </cell>
          <cell r="F203">
            <v>3502</v>
          </cell>
          <cell r="G203">
            <v>8527</v>
          </cell>
          <cell r="J203">
            <v>0</v>
          </cell>
        </row>
        <row r="205">
          <cell r="B205" t="str">
            <v>Total Member States</v>
          </cell>
          <cell r="C205">
            <v>265836</v>
          </cell>
          <cell r="D205">
            <v>158362</v>
          </cell>
          <cell r="E205">
            <v>0</v>
          </cell>
          <cell r="F205">
            <v>158362</v>
          </cell>
          <cell r="G205">
            <v>424198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515</v>
          </cell>
          <cell r="D222">
            <v>368</v>
          </cell>
          <cell r="F222">
            <v>368</v>
          </cell>
          <cell r="G222">
            <v>883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1653</v>
          </cell>
          <cell r="D228">
            <v>3300</v>
          </cell>
          <cell r="F228">
            <v>3300</v>
          </cell>
          <cell r="G228">
            <v>4953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2168</v>
          </cell>
          <cell r="D235">
            <v>3668</v>
          </cell>
          <cell r="E235">
            <v>0</v>
          </cell>
          <cell r="F235">
            <v>3668</v>
          </cell>
          <cell r="G235">
            <v>5836</v>
          </cell>
        </row>
        <row r="237">
          <cell r="B237" t="str">
            <v>Total countries/areas</v>
          </cell>
          <cell r="C237">
            <v>268004</v>
          </cell>
          <cell r="D237">
            <v>162030</v>
          </cell>
          <cell r="E237">
            <v>0</v>
          </cell>
          <cell r="F237">
            <v>162030</v>
          </cell>
          <cell r="G237">
            <v>430034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4242</v>
          </cell>
          <cell r="D250">
            <v>2179</v>
          </cell>
          <cell r="E250">
            <v>0</v>
          </cell>
          <cell r="F250">
            <v>2179</v>
          </cell>
          <cell r="G250">
            <v>6421</v>
          </cell>
        </row>
        <row r="252">
          <cell r="B252" t="str">
            <v>Total</v>
          </cell>
          <cell r="C252">
            <v>272246</v>
          </cell>
          <cell r="D252">
            <v>164209</v>
          </cell>
          <cell r="E252">
            <v>0</v>
          </cell>
          <cell r="F252">
            <v>164209</v>
          </cell>
          <cell r="G252">
            <v>436455</v>
          </cell>
        </row>
      </sheetData>
      <sheetData sheetId="12">
        <row r="8">
          <cell r="B8" t="str">
            <v>(list here expenditures by country 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35690.85295</v>
          </cell>
          <cell r="D12">
            <v>31579.711379999993</v>
          </cell>
          <cell r="E12">
            <v>7696</v>
          </cell>
          <cell r="F12">
            <v>39275.711379999993</v>
          </cell>
          <cell r="G12">
            <v>74966.564329999994</v>
          </cell>
          <cell r="H12">
            <v>7696</v>
          </cell>
          <cell r="I12">
            <v>31579.711379999993</v>
          </cell>
        </row>
        <row r="13">
          <cell r="A13">
            <v>8</v>
          </cell>
          <cell r="B13" t="str">
            <v>Albania</v>
          </cell>
          <cell r="C13">
            <v>757.14594</v>
          </cell>
          <cell r="D13">
            <v>5513.0070199999991</v>
          </cell>
          <cell r="E13">
            <v>0</v>
          </cell>
          <cell r="F13">
            <v>5513.0070199999991</v>
          </cell>
          <cell r="G13">
            <v>6270.1529599999994</v>
          </cell>
          <cell r="I13">
            <v>5513.0070199999991</v>
          </cell>
        </row>
        <row r="14">
          <cell r="A14">
            <v>12</v>
          </cell>
          <cell r="B14" t="str">
            <v>Algeria</v>
          </cell>
          <cell r="C14">
            <v>1103.8275700000002</v>
          </cell>
          <cell r="D14">
            <v>249.99276000000003</v>
          </cell>
          <cell r="E14">
            <v>119</v>
          </cell>
          <cell r="F14">
            <v>368.99276000000003</v>
          </cell>
          <cell r="G14">
            <v>1472.8203300000002</v>
          </cell>
          <cell r="H14">
            <v>119</v>
          </cell>
          <cell r="I14">
            <v>249.99276000000003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16253.6098</v>
          </cell>
          <cell r="D16">
            <v>42852.53746</v>
          </cell>
          <cell r="E16">
            <v>946</v>
          </cell>
          <cell r="F16">
            <v>43798.53746</v>
          </cell>
          <cell r="G16">
            <v>60052.147259999998</v>
          </cell>
          <cell r="H16">
            <v>946</v>
          </cell>
          <cell r="I16">
            <v>42852.53746</v>
          </cell>
        </row>
        <row r="17">
          <cell r="A17">
            <v>660</v>
          </cell>
          <cell r="B17" t="str">
            <v>Anguilla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</row>
        <row r="18">
          <cell r="A18">
            <v>28</v>
          </cell>
          <cell r="B18" t="str">
            <v>Antigua and Barbuda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</row>
        <row r="19">
          <cell r="A19">
            <v>32</v>
          </cell>
          <cell r="B19" t="str">
            <v>Argentina</v>
          </cell>
          <cell r="C19">
            <v>647.74743000000001</v>
          </cell>
          <cell r="D19">
            <v>4187.2558099999997</v>
          </cell>
          <cell r="E19">
            <v>0</v>
          </cell>
          <cell r="F19">
            <v>4187.2558099999997</v>
          </cell>
          <cell r="G19">
            <v>4835.00324</v>
          </cell>
          <cell r="I19">
            <v>4187.2558099999997</v>
          </cell>
        </row>
        <row r="20">
          <cell r="A20">
            <v>51</v>
          </cell>
          <cell r="B20" t="str">
            <v>Armenia</v>
          </cell>
          <cell r="C20">
            <v>632.96491000000003</v>
          </cell>
          <cell r="D20">
            <v>604.13149999999996</v>
          </cell>
          <cell r="E20">
            <v>0</v>
          </cell>
          <cell r="F20">
            <v>604.13149999999996</v>
          </cell>
          <cell r="G20">
            <v>1237.0964100000001</v>
          </cell>
          <cell r="I20">
            <v>604.13149999999996</v>
          </cell>
        </row>
        <row r="21">
          <cell r="A21">
            <v>31</v>
          </cell>
          <cell r="B21" t="str">
            <v>Azerbaijan</v>
          </cell>
          <cell r="C21">
            <v>981.99343999999996</v>
          </cell>
          <cell r="D21">
            <v>1485.79124</v>
          </cell>
          <cell r="E21">
            <v>0</v>
          </cell>
          <cell r="F21">
            <v>1485.79124</v>
          </cell>
          <cell r="G21">
            <v>2467.7846799999998</v>
          </cell>
          <cell r="I21">
            <v>1485.79124</v>
          </cell>
        </row>
        <row r="22">
          <cell r="A22">
            <v>44</v>
          </cell>
          <cell r="B22" t="str">
            <v>Bahamas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</row>
        <row r="23">
          <cell r="A23">
            <v>48</v>
          </cell>
          <cell r="B23" t="str">
            <v>Bahrain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</row>
        <row r="24">
          <cell r="A24">
            <v>50</v>
          </cell>
          <cell r="B24" t="str">
            <v>Bangladesh</v>
          </cell>
          <cell r="C24">
            <v>20749.39932</v>
          </cell>
          <cell r="D24">
            <v>38374.538459999996</v>
          </cell>
          <cell r="E24">
            <v>9113</v>
          </cell>
          <cell r="F24">
            <v>47487.538459999996</v>
          </cell>
          <cell r="G24">
            <v>68236.937779999993</v>
          </cell>
          <cell r="H24">
            <v>9113</v>
          </cell>
          <cell r="I24">
            <v>38374.538459999996</v>
          </cell>
        </row>
        <row r="25">
          <cell r="A25">
            <v>52</v>
          </cell>
          <cell r="B25" t="str">
            <v>Barbados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</row>
        <row r="26">
          <cell r="A26">
            <v>112</v>
          </cell>
          <cell r="B26" t="str">
            <v>Belarus</v>
          </cell>
          <cell r="C26">
            <v>562.92284999999993</v>
          </cell>
          <cell r="D26">
            <v>305.97899999999998</v>
          </cell>
          <cell r="E26">
            <v>0</v>
          </cell>
          <cell r="F26">
            <v>305.97899999999998</v>
          </cell>
          <cell r="G26">
            <v>868.90184999999997</v>
          </cell>
          <cell r="I26">
            <v>305.97899999999998</v>
          </cell>
        </row>
        <row r="27">
          <cell r="A27">
            <v>56</v>
          </cell>
          <cell r="B27" t="str">
            <v>Belgium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</row>
        <row r="28">
          <cell r="A28">
            <v>84</v>
          </cell>
          <cell r="B28" t="str">
            <v>Belize</v>
          </cell>
          <cell r="C28">
            <v>575.2468100000001</v>
          </cell>
          <cell r="D28">
            <v>808.22335999999996</v>
          </cell>
          <cell r="E28">
            <v>0</v>
          </cell>
          <cell r="F28">
            <v>808.22335999999996</v>
          </cell>
          <cell r="G28">
            <v>1383.4701700000001</v>
          </cell>
          <cell r="I28">
            <v>808.22335999999996</v>
          </cell>
        </row>
        <row r="29">
          <cell r="A29">
            <v>204</v>
          </cell>
          <cell r="B29" t="str">
            <v>Benin</v>
          </cell>
          <cell r="C29">
            <v>5411.6312500000004</v>
          </cell>
          <cell r="D29">
            <v>11610.03988</v>
          </cell>
          <cell r="E29">
            <v>631</v>
          </cell>
          <cell r="F29">
            <v>12241.03988</v>
          </cell>
          <cell r="G29">
            <v>17652.671130000002</v>
          </cell>
          <cell r="H29">
            <v>631</v>
          </cell>
          <cell r="I29">
            <v>11610.03988</v>
          </cell>
        </row>
        <row r="30">
          <cell r="A30">
            <v>60</v>
          </cell>
          <cell r="B30" t="str">
            <v>Bermuda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796.41581000000008</v>
          </cell>
          <cell r="D31">
            <v>2367.8449999999998</v>
          </cell>
          <cell r="E31">
            <v>0</v>
          </cell>
          <cell r="F31">
            <v>2367.8449999999998</v>
          </cell>
          <cell r="G31">
            <v>3164.2608099999998</v>
          </cell>
          <cell r="I31">
            <v>2367.8449999999998</v>
          </cell>
        </row>
        <row r="32">
          <cell r="A32">
            <v>68</v>
          </cell>
          <cell r="B32" t="str">
            <v>Bolivia</v>
          </cell>
          <cell r="C32">
            <v>1075.8565000000001</v>
          </cell>
          <cell r="D32">
            <v>12296.73496</v>
          </cell>
          <cell r="E32">
            <v>3750</v>
          </cell>
          <cell r="F32">
            <v>16046.73496</v>
          </cell>
          <cell r="G32">
            <v>17122.59146</v>
          </cell>
          <cell r="H32">
            <v>3750</v>
          </cell>
          <cell r="I32">
            <v>12296.73496</v>
          </cell>
        </row>
        <row r="33">
          <cell r="A33">
            <v>70</v>
          </cell>
          <cell r="B33" t="str">
            <v>Bosnia and Herzegovina</v>
          </cell>
          <cell r="C33">
            <v>750.24002000000007</v>
          </cell>
          <cell r="D33">
            <v>3067.3042400000004</v>
          </cell>
          <cell r="E33">
            <v>0</v>
          </cell>
          <cell r="F33">
            <v>3067.3042400000004</v>
          </cell>
          <cell r="G33">
            <v>3817.5442600000006</v>
          </cell>
          <cell r="I33">
            <v>3067.3042400000004</v>
          </cell>
        </row>
        <row r="34">
          <cell r="A34">
            <v>72</v>
          </cell>
          <cell r="B34" t="str">
            <v>Botswana</v>
          </cell>
          <cell r="C34">
            <v>684.22756000000004</v>
          </cell>
          <cell r="D34">
            <v>2594.4675200000001</v>
          </cell>
          <cell r="E34">
            <v>0</v>
          </cell>
          <cell r="F34">
            <v>2594.4675200000001</v>
          </cell>
          <cell r="G34">
            <v>3278.6950800000004</v>
          </cell>
          <cell r="I34">
            <v>2594.4675200000001</v>
          </cell>
        </row>
        <row r="35">
          <cell r="A35">
            <v>76</v>
          </cell>
          <cell r="B35" t="str">
            <v>Brazil</v>
          </cell>
          <cell r="C35">
            <v>1756.85546</v>
          </cell>
          <cell r="D35">
            <v>15637.979369999999</v>
          </cell>
          <cell r="E35">
            <v>0</v>
          </cell>
          <cell r="F35">
            <v>15637.979369999999</v>
          </cell>
          <cell r="G35">
            <v>17394.83483</v>
          </cell>
          <cell r="I35">
            <v>15637.979369999999</v>
          </cell>
        </row>
        <row r="36">
          <cell r="A36">
            <v>92</v>
          </cell>
          <cell r="B36" t="str">
            <v>British Virgin Islands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</row>
        <row r="37">
          <cell r="A37">
            <v>96</v>
          </cell>
          <cell r="B37" t="str">
            <v>Brunei Darussalam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</row>
        <row r="38">
          <cell r="A38">
            <v>100</v>
          </cell>
          <cell r="B38" t="str">
            <v>Bulgaria</v>
          </cell>
          <cell r="C38">
            <v>623.89996999999994</v>
          </cell>
          <cell r="D38">
            <v>783.28257999999994</v>
          </cell>
          <cell r="E38">
            <v>0</v>
          </cell>
          <cell r="F38">
            <v>783.28257999999994</v>
          </cell>
          <cell r="G38">
            <v>1407.18255</v>
          </cell>
          <cell r="I38">
            <v>783.28257999999994</v>
          </cell>
        </row>
        <row r="39">
          <cell r="A39">
            <v>854</v>
          </cell>
          <cell r="B39" t="str">
            <v>Burkina Faso</v>
          </cell>
          <cell r="C39">
            <v>15835.32985</v>
          </cell>
          <cell r="D39">
            <v>10729.429249999999</v>
          </cell>
          <cell r="E39">
            <v>5405</v>
          </cell>
          <cell r="F39">
            <v>16134.429249999999</v>
          </cell>
          <cell r="G39">
            <v>31969.759099999999</v>
          </cell>
          <cell r="H39">
            <v>5405</v>
          </cell>
          <cell r="I39">
            <v>10729.429249999999</v>
          </cell>
        </row>
        <row r="40">
          <cell r="A40">
            <v>108</v>
          </cell>
          <cell r="B40" t="str">
            <v>Burundi</v>
          </cell>
          <cell r="C40">
            <v>9187.3100299999987</v>
          </cell>
          <cell r="D40">
            <v>6624.762929999999</v>
          </cell>
          <cell r="E40">
            <v>3866</v>
          </cell>
          <cell r="F40">
            <v>10490.762929999999</v>
          </cell>
          <cell r="G40">
            <v>19678.072959999998</v>
          </cell>
          <cell r="H40">
            <v>3866</v>
          </cell>
          <cell r="I40">
            <v>6624.762929999999</v>
          </cell>
        </row>
        <row r="41">
          <cell r="A41">
            <v>116</v>
          </cell>
          <cell r="B41" t="str">
            <v>Cambodia</v>
          </cell>
          <cell r="C41">
            <v>6355.4205199999997</v>
          </cell>
          <cell r="D41">
            <v>15026.057779999999</v>
          </cell>
          <cell r="E41">
            <v>0</v>
          </cell>
          <cell r="F41">
            <v>15026.057779999999</v>
          </cell>
          <cell r="G41">
            <v>21381.478299999999</v>
          </cell>
          <cell r="I41">
            <v>15026.057779999999</v>
          </cell>
        </row>
        <row r="42">
          <cell r="A42">
            <v>120</v>
          </cell>
          <cell r="B42" t="str">
            <v>Cameroon</v>
          </cell>
          <cell r="C42">
            <v>6140.6322399999999</v>
          </cell>
          <cell r="D42">
            <v>6655.4625699999997</v>
          </cell>
          <cell r="E42">
            <v>1926</v>
          </cell>
          <cell r="F42">
            <v>8581.4625699999997</v>
          </cell>
          <cell r="G42">
            <v>14722.094809999999</v>
          </cell>
          <cell r="H42">
            <v>1926</v>
          </cell>
          <cell r="I42">
            <v>6655.4625699999997</v>
          </cell>
        </row>
        <row r="43">
          <cell r="A43">
            <v>124</v>
          </cell>
          <cell r="B43" t="str">
            <v>Canada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</row>
        <row r="44">
          <cell r="A44">
            <v>132</v>
          </cell>
          <cell r="B44" t="str">
            <v>Cape Verde</v>
          </cell>
          <cell r="C44">
            <v>741.476</v>
          </cell>
          <cell r="D44">
            <v>-2.0000000000000002E-5</v>
          </cell>
          <cell r="E44">
            <v>0</v>
          </cell>
          <cell r="F44">
            <v>-2.0000000000000002E-5</v>
          </cell>
          <cell r="G44">
            <v>741.47598000000005</v>
          </cell>
          <cell r="I44">
            <v>-2.0000000000000002E-5</v>
          </cell>
        </row>
        <row r="45">
          <cell r="A45">
            <v>136</v>
          </cell>
          <cell r="B45" t="str">
            <v>Cayman Islands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</row>
        <row r="46">
          <cell r="A46">
            <v>140</v>
          </cell>
          <cell r="B46" t="str">
            <v>Central African Republic</v>
          </cell>
          <cell r="C46">
            <v>5592.4565199999997</v>
          </cell>
          <cell r="D46">
            <v>9000.1107800000027</v>
          </cell>
          <cell r="E46">
            <v>7721</v>
          </cell>
          <cell r="F46">
            <v>16721.110780000003</v>
          </cell>
          <cell r="G46">
            <v>22313.567300000002</v>
          </cell>
          <cell r="H46">
            <v>7721</v>
          </cell>
          <cell r="I46">
            <v>9000.1107800000027</v>
          </cell>
        </row>
        <row r="47">
          <cell r="A47">
            <v>13</v>
          </cell>
          <cell r="B47" t="str">
            <v>Central America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</row>
        <row r="48">
          <cell r="A48">
            <v>148</v>
          </cell>
          <cell r="B48" t="str">
            <v>Chad</v>
          </cell>
          <cell r="C48">
            <v>11094.750259999999</v>
          </cell>
          <cell r="D48">
            <v>7397.4272400000009</v>
          </cell>
          <cell r="E48">
            <v>15434</v>
          </cell>
          <cell r="F48">
            <v>22831.427240000001</v>
          </cell>
          <cell r="G48">
            <v>33926.177499999998</v>
          </cell>
          <cell r="H48">
            <v>15434</v>
          </cell>
          <cell r="I48">
            <v>7397.4272400000009</v>
          </cell>
        </row>
        <row r="49">
          <cell r="A49">
            <v>830</v>
          </cell>
          <cell r="B49" t="str">
            <v>Channel Islands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</row>
        <row r="50">
          <cell r="A50">
            <v>152</v>
          </cell>
          <cell r="B50" t="str">
            <v>Chile</v>
          </cell>
          <cell r="C50">
            <v>441.34254999999996</v>
          </cell>
          <cell r="D50">
            <v>718.80034000000001</v>
          </cell>
          <cell r="E50">
            <v>0</v>
          </cell>
          <cell r="F50">
            <v>718.80034000000001</v>
          </cell>
          <cell r="G50">
            <v>1160.1428900000001</v>
          </cell>
          <cell r="I50">
            <v>718.80034000000001</v>
          </cell>
        </row>
        <row r="51">
          <cell r="A51">
            <v>156</v>
          </cell>
          <cell r="B51" t="str">
            <v>China</v>
          </cell>
          <cell r="C51">
            <v>11955.930130000001</v>
          </cell>
          <cell r="D51">
            <v>9437.5327099999995</v>
          </cell>
          <cell r="E51">
            <v>17249</v>
          </cell>
          <cell r="F51">
            <v>26686.532709999999</v>
          </cell>
          <cell r="G51">
            <v>38642.46284</v>
          </cell>
          <cell r="H51">
            <v>17249</v>
          </cell>
          <cell r="I51">
            <v>9437.5327099999995</v>
          </cell>
        </row>
        <row r="52">
          <cell r="A52">
            <v>170</v>
          </cell>
          <cell r="B52" t="str">
            <v>Colombia</v>
          </cell>
          <cell r="C52">
            <v>1983.0819799999999</v>
          </cell>
          <cell r="D52">
            <v>8122.9142999999985</v>
          </cell>
          <cell r="E52">
            <v>1196</v>
          </cell>
          <cell r="F52">
            <v>9318.9142999999985</v>
          </cell>
          <cell r="G52">
            <v>11301.996279999999</v>
          </cell>
          <cell r="H52">
            <v>1196</v>
          </cell>
          <cell r="I52">
            <v>8122.9142999999985</v>
          </cell>
        </row>
        <row r="53">
          <cell r="A53">
            <v>174</v>
          </cell>
          <cell r="B53" t="str">
            <v>Comoros</v>
          </cell>
          <cell r="C53">
            <v>811.29165999999998</v>
          </cell>
          <cell r="D53">
            <v>2413.4083799999999</v>
          </cell>
          <cell r="E53">
            <v>372</v>
          </cell>
          <cell r="F53">
            <v>2785.4083799999999</v>
          </cell>
          <cell r="G53">
            <v>3596.7000399999997</v>
          </cell>
          <cell r="H53">
            <v>372</v>
          </cell>
          <cell r="I53">
            <v>2413.4083799999999</v>
          </cell>
        </row>
        <row r="54">
          <cell r="A54">
            <v>178</v>
          </cell>
          <cell r="B54" t="str">
            <v>Congo</v>
          </cell>
          <cell r="C54">
            <v>2798.8687999999997</v>
          </cell>
          <cell r="D54">
            <v>3250.3047900000001</v>
          </cell>
          <cell r="E54">
            <v>819</v>
          </cell>
          <cell r="F54">
            <v>4069.3047900000001</v>
          </cell>
          <cell r="G54">
            <v>6868.1735900000003</v>
          </cell>
          <cell r="H54">
            <v>819</v>
          </cell>
          <cell r="I54">
            <v>3250.3047900000001</v>
          </cell>
        </row>
        <row r="55">
          <cell r="A55">
            <v>184</v>
          </cell>
          <cell r="B55" t="str">
            <v>Cook Islands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</row>
        <row r="56">
          <cell r="A56">
            <v>188</v>
          </cell>
          <cell r="B56" t="str">
            <v>Costa Rica</v>
          </cell>
          <cell r="C56">
            <v>581.80634999999995</v>
          </cell>
          <cell r="D56">
            <v>299.78476000000001</v>
          </cell>
          <cell r="E56">
            <v>0</v>
          </cell>
          <cell r="F56">
            <v>299.78476000000001</v>
          </cell>
          <cell r="G56">
            <v>881.59110999999996</v>
          </cell>
          <cell r="I56">
            <v>299.78476000000001</v>
          </cell>
        </row>
        <row r="57">
          <cell r="A57">
            <v>384</v>
          </cell>
          <cell r="B57" t="str">
            <v>Côte d'Ivoire</v>
          </cell>
          <cell r="C57">
            <v>7681.0878200000006</v>
          </cell>
          <cell r="D57">
            <v>22539.335370000001</v>
          </cell>
          <cell r="E57">
            <v>3852</v>
          </cell>
          <cell r="F57">
            <v>26391.335370000001</v>
          </cell>
          <cell r="G57">
            <v>34072.423190000001</v>
          </cell>
          <cell r="H57">
            <v>3852</v>
          </cell>
          <cell r="I57">
            <v>22539.335370000001</v>
          </cell>
        </row>
        <row r="58">
          <cell r="A58">
            <v>191</v>
          </cell>
          <cell r="B58" t="str">
            <v>Croatia</v>
          </cell>
          <cell r="C58">
            <v>376.29480000000001</v>
          </cell>
          <cell r="D58">
            <v>1034.3920900000001</v>
          </cell>
          <cell r="E58">
            <v>0</v>
          </cell>
          <cell r="F58">
            <v>1034.3920900000001</v>
          </cell>
          <cell r="G58">
            <v>1410.6868899999999</v>
          </cell>
          <cell r="I58">
            <v>1034.3920900000001</v>
          </cell>
        </row>
        <row r="59">
          <cell r="A59">
            <v>192</v>
          </cell>
          <cell r="B59" t="str">
            <v>Cuba</v>
          </cell>
          <cell r="C59">
            <v>644.37036999999998</v>
          </cell>
          <cell r="D59">
            <v>823.45349000000033</v>
          </cell>
          <cell r="E59">
            <v>1203</v>
          </cell>
          <cell r="F59">
            <v>2026.4534900000003</v>
          </cell>
          <cell r="G59">
            <v>2670.8238600000004</v>
          </cell>
          <cell r="H59">
            <v>1203</v>
          </cell>
          <cell r="I59">
            <v>823.45349000000033</v>
          </cell>
        </row>
        <row r="60">
          <cell r="A60">
            <v>196</v>
          </cell>
          <cell r="B60" t="str">
            <v>Cyprus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</row>
        <row r="61">
          <cell r="A61">
            <v>203</v>
          </cell>
          <cell r="B61" t="str">
            <v>Czech Republic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</row>
        <row r="62">
          <cell r="A62">
            <v>408</v>
          </cell>
          <cell r="B62" t="str">
            <v>Democratic People's Republic of Korea</v>
          </cell>
          <cell r="C62">
            <v>2255.7782200000001</v>
          </cell>
          <cell r="D62">
            <v>3687.6478599999991</v>
          </cell>
          <cell r="E62">
            <v>9072</v>
          </cell>
          <cell r="F62">
            <v>12759.647859999999</v>
          </cell>
          <cell r="G62">
            <v>15015.426079999999</v>
          </cell>
          <cell r="H62">
            <v>9072</v>
          </cell>
          <cell r="I62">
            <v>3687.6478599999991</v>
          </cell>
        </row>
        <row r="63">
          <cell r="A63">
            <v>180</v>
          </cell>
          <cell r="B63" t="str">
            <v>Democratic Republic of the Congo</v>
          </cell>
          <cell r="C63">
            <v>57926.365740000001</v>
          </cell>
          <cell r="D63">
            <v>34133.969639999996</v>
          </cell>
          <cell r="E63">
            <v>59569</v>
          </cell>
          <cell r="F63">
            <v>93702.969639999996</v>
          </cell>
          <cell r="G63">
            <v>151629.33538</v>
          </cell>
          <cell r="H63">
            <v>59569</v>
          </cell>
          <cell r="I63">
            <v>34133.969639999996</v>
          </cell>
        </row>
        <row r="64">
          <cell r="A64">
            <v>208</v>
          </cell>
          <cell r="B64" t="str">
            <v>Denmark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</row>
        <row r="65">
          <cell r="A65">
            <v>262</v>
          </cell>
          <cell r="B65" t="str">
            <v>Djibouti</v>
          </cell>
          <cell r="C65">
            <v>1134.23136</v>
          </cell>
          <cell r="D65">
            <v>2823.8148499999998</v>
          </cell>
          <cell r="E65">
            <v>2392</v>
          </cell>
          <cell r="F65">
            <v>5215.8148499999998</v>
          </cell>
          <cell r="G65">
            <v>6350.0462099999995</v>
          </cell>
          <cell r="H65">
            <v>2392</v>
          </cell>
          <cell r="I65">
            <v>2823.8148499999998</v>
          </cell>
        </row>
        <row r="66">
          <cell r="A66">
            <v>212</v>
          </cell>
          <cell r="B66" t="str">
            <v>Dominica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</row>
        <row r="67">
          <cell r="A67">
            <v>214</v>
          </cell>
          <cell r="B67" t="str">
            <v>Dominican Republic</v>
          </cell>
          <cell r="C67">
            <v>622.24216999999999</v>
          </cell>
          <cell r="D67">
            <v>698.01578999999992</v>
          </cell>
          <cell r="E67">
            <v>587</v>
          </cell>
          <cell r="F67">
            <v>1285.0157899999999</v>
          </cell>
          <cell r="G67">
            <v>1907.2579599999999</v>
          </cell>
          <cell r="H67">
            <v>587</v>
          </cell>
          <cell r="I67">
            <v>698.01578999999992</v>
          </cell>
        </row>
        <row r="68">
          <cell r="A68">
            <v>218</v>
          </cell>
          <cell r="B68" t="str">
            <v>Ecuador</v>
          </cell>
          <cell r="C68">
            <v>1084.5606</v>
          </cell>
          <cell r="D68">
            <v>4896.2788999999993</v>
          </cell>
          <cell r="E68">
            <v>160</v>
          </cell>
          <cell r="F68">
            <v>5056.2788999999993</v>
          </cell>
          <cell r="G68">
            <v>6140.8394999999991</v>
          </cell>
          <cell r="H68">
            <v>160</v>
          </cell>
          <cell r="I68">
            <v>4896.2788999999993</v>
          </cell>
        </row>
        <row r="69">
          <cell r="A69">
            <v>818</v>
          </cell>
          <cell r="B69" t="str">
            <v>Egypt</v>
          </cell>
          <cell r="C69">
            <v>2963.1211899999998</v>
          </cell>
          <cell r="D69">
            <v>7780.29612</v>
          </cell>
          <cell r="E69">
            <v>19</v>
          </cell>
          <cell r="F69">
            <v>7799.29612</v>
          </cell>
          <cell r="G69">
            <v>10762.417310000001</v>
          </cell>
          <cell r="H69">
            <v>19</v>
          </cell>
          <cell r="I69">
            <v>7780.29612</v>
          </cell>
        </row>
        <row r="70">
          <cell r="A70">
            <v>222</v>
          </cell>
          <cell r="B70" t="str">
            <v>El Salvador</v>
          </cell>
          <cell r="C70">
            <v>638.77293999999995</v>
          </cell>
          <cell r="D70">
            <v>1477.4875099999999</v>
          </cell>
          <cell r="E70">
            <v>74</v>
          </cell>
          <cell r="F70">
            <v>1551.4875099999999</v>
          </cell>
          <cell r="G70">
            <v>2190.2604499999998</v>
          </cell>
          <cell r="H70">
            <v>74</v>
          </cell>
          <cell r="I70">
            <v>1477.4875099999999</v>
          </cell>
        </row>
        <row r="71">
          <cell r="A71">
            <v>226</v>
          </cell>
          <cell r="B71" t="str">
            <v>Equatorial Guinea</v>
          </cell>
          <cell r="C71">
            <v>703.84484999999995</v>
          </cell>
          <cell r="D71">
            <v>852.68083000000001</v>
          </cell>
          <cell r="E71">
            <v>0</v>
          </cell>
          <cell r="F71">
            <v>852.68083000000001</v>
          </cell>
          <cell r="G71">
            <v>1556.52568</v>
          </cell>
          <cell r="I71">
            <v>852.68083000000001</v>
          </cell>
        </row>
        <row r="72">
          <cell r="A72">
            <v>232</v>
          </cell>
          <cell r="B72" t="str">
            <v>Eritrea</v>
          </cell>
          <cell r="C72">
            <v>2631.5873700000002</v>
          </cell>
          <cell r="D72">
            <v>6322.1563299999998</v>
          </cell>
          <cell r="E72">
            <v>7127</v>
          </cell>
          <cell r="F72">
            <v>13449.15633</v>
          </cell>
          <cell r="G72">
            <v>16080.743699999999</v>
          </cell>
          <cell r="H72">
            <v>7127</v>
          </cell>
          <cell r="I72">
            <v>6322.1563299999998</v>
          </cell>
        </row>
        <row r="73">
          <cell r="A73">
            <v>233</v>
          </cell>
          <cell r="B73" t="str">
            <v>Estonia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</row>
        <row r="74">
          <cell r="A74">
            <v>231</v>
          </cell>
          <cell r="B74" t="str">
            <v>Ethiopia</v>
          </cell>
          <cell r="C74">
            <v>45848.894789999998</v>
          </cell>
          <cell r="D74">
            <v>40907.46428</v>
          </cell>
          <cell r="E74">
            <v>41589</v>
          </cell>
          <cell r="F74">
            <v>82496.46428</v>
          </cell>
          <cell r="G74">
            <v>128345.35907000001</v>
          </cell>
          <cell r="H74">
            <v>41589</v>
          </cell>
          <cell r="I74">
            <v>40907.46428</v>
          </cell>
        </row>
        <row r="75">
          <cell r="A75">
            <v>242</v>
          </cell>
          <cell r="B75" t="str">
            <v>Fiji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</row>
        <row r="76">
          <cell r="A76">
            <v>246</v>
          </cell>
          <cell r="B76" t="str">
            <v>Finland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</row>
        <row r="77">
          <cell r="A77">
            <v>250</v>
          </cell>
          <cell r="B77" t="str">
            <v>France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</row>
        <row r="78">
          <cell r="A78">
            <v>254</v>
          </cell>
          <cell r="B78" t="str">
            <v>French Guiana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</row>
        <row r="79">
          <cell r="A79">
            <v>258</v>
          </cell>
          <cell r="B79" t="str">
            <v>French Polynesia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</row>
        <row r="80">
          <cell r="A80">
            <v>266</v>
          </cell>
          <cell r="B80" t="str">
            <v>Gabon</v>
          </cell>
          <cell r="C80">
            <v>698.17436999999995</v>
          </cell>
          <cell r="D80">
            <v>794.84487000000001</v>
          </cell>
          <cell r="E80">
            <v>0</v>
          </cell>
          <cell r="F80">
            <v>794.84487000000001</v>
          </cell>
          <cell r="G80">
            <v>1493.0192400000001</v>
          </cell>
          <cell r="I80">
            <v>794.84487000000001</v>
          </cell>
        </row>
        <row r="81">
          <cell r="A81">
            <v>270</v>
          </cell>
          <cell r="B81" t="str">
            <v>Gambia</v>
          </cell>
          <cell r="C81">
            <v>1164.1715800000002</v>
          </cell>
          <cell r="D81">
            <v>1756.08331</v>
          </cell>
          <cell r="E81">
            <v>49</v>
          </cell>
          <cell r="F81">
            <v>1805.08331</v>
          </cell>
          <cell r="G81">
            <v>2969.2548900000002</v>
          </cell>
          <cell r="H81">
            <v>49</v>
          </cell>
          <cell r="I81">
            <v>1756.08331</v>
          </cell>
        </row>
        <row r="82">
          <cell r="A82">
            <v>268</v>
          </cell>
          <cell r="B82" t="str">
            <v>Georgia</v>
          </cell>
          <cell r="C82">
            <v>1319.60779</v>
          </cell>
          <cell r="D82">
            <v>3093.3143800000007</v>
          </cell>
          <cell r="E82">
            <v>3131</v>
          </cell>
          <cell r="F82">
            <v>6224.3143800000007</v>
          </cell>
          <cell r="G82">
            <v>7543.9221700000007</v>
          </cell>
          <cell r="H82">
            <v>3131</v>
          </cell>
          <cell r="I82">
            <v>3093.3143800000007</v>
          </cell>
        </row>
        <row r="83">
          <cell r="A83">
            <v>276</v>
          </cell>
          <cell r="B83" t="str">
            <v>Germany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</row>
        <row r="84">
          <cell r="A84">
            <v>288</v>
          </cell>
          <cell r="B84" t="str">
            <v>Ghana</v>
          </cell>
          <cell r="C84">
            <v>9376.2335999999996</v>
          </cell>
          <cell r="D84">
            <v>14620.348910000001</v>
          </cell>
          <cell r="E84">
            <v>638</v>
          </cell>
          <cell r="F84">
            <v>15258.348910000001</v>
          </cell>
          <cell r="G84">
            <v>24634.58251</v>
          </cell>
          <cell r="H84">
            <v>638</v>
          </cell>
          <cell r="I84">
            <v>14620.348910000001</v>
          </cell>
        </row>
        <row r="85">
          <cell r="A85">
            <v>292</v>
          </cell>
          <cell r="B85" t="str">
            <v>Gibraltar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</row>
        <row r="86">
          <cell r="A86">
            <v>300</v>
          </cell>
          <cell r="B86" t="str">
            <v>Greece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</row>
        <row r="87">
          <cell r="A87">
            <v>308</v>
          </cell>
          <cell r="B87" t="str">
            <v>Grenada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</row>
        <row r="88">
          <cell r="A88">
            <v>316</v>
          </cell>
          <cell r="B88" t="str">
            <v>Guam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</row>
        <row r="89">
          <cell r="A89">
            <v>320</v>
          </cell>
          <cell r="B89" t="str">
            <v>Guatemala</v>
          </cell>
          <cell r="C89">
            <v>1590.58367</v>
          </cell>
          <cell r="D89">
            <v>4652.2964099999999</v>
          </cell>
          <cell r="E89">
            <v>713</v>
          </cell>
          <cell r="F89">
            <v>5365.2964099999999</v>
          </cell>
          <cell r="G89">
            <v>6955.8800799999999</v>
          </cell>
          <cell r="H89">
            <v>713</v>
          </cell>
          <cell r="I89">
            <v>4652.2964099999999</v>
          </cell>
        </row>
        <row r="90">
          <cell r="A90">
            <v>324</v>
          </cell>
          <cell r="B90" t="str">
            <v>Guinea</v>
          </cell>
          <cell r="C90">
            <v>6001.0063200000004</v>
          </cell>
          <cell r="D90">
            <v>3664.7979399999995</v>
          </cell>
          <cell r="E90">
            <v>1708</v>
          </cell>
          <cell r="F90">
            <v>5372.7979399999995</v>
          </cell>
          <cell r="G90">
            <v>11373.804260000001</v>
          </cell>
          <cell r="H90">
            <v>1708</v>
          </cell>
          <cell r="I90">
            <v>3664.7979399999995</v>
          </cell>
        </row>
        <row r="91">
          <cell r="A91">
            <v>624</v>
          </cell>
          <cell r="B91" t="str">
            <v>Guinea-Bissau</v>
          </cell>
          <cell r="C91">
            <v>2161.06367</v>
          </cell>
          <cell r="D91">
            <v>4254.7975699999997</v>
          </cell>
          <cell r="E91">
            <v>487</v>
          </cell>
          <cell r="F91">
            <v>4741.7975699999997</v>
          </cell>
          <cell r="G91">
            <v>6902.8612400000002</v>
          </cell>
          <cell r="H91">
            <v>487</v>
          </cell>
          <cell r="I91">
            <v>4254.7975699999997</v>
          </cell>
        </row>
        <row r="92">
          <cell r="A92">
            <v>328</v>
          </cell>
          <cell r="B92" t="str">
            <v>Guyana</v>
          </cell>
          <cell r="C92">
            <v>1026.0927099999999</v>
          </cell>
          <cell r="D92">
            <v>1253.4977900000001</v>
          </cell>
          <cell r="E92">
            <v>0</v>
          </cell>
          <cell r="F92">
            <v>1253.4977900000001</v>
          </cell>
          <cell r="G92">
            <v>2279.5905000000002</v>
          </cell>
          <cell r="I92">
            <v>1253.4977900000001</v>
          </cell>
        </row>
        <row r="93">
          <cell r="A93">
            <v>332</v>
          </cell>
          <cell r="B93" t="str">
            <v>Haiti</v>
          </cell>
          <cell r="C93">
            <v>4690.9229800000003</v>
          </cell>
          <cell r="D93">
            <v>12889.488240000002</v>
          </cell>
          <cell r="E93">
            <v>3985</v>
          </cell>
          <cell r="F93">
            <v>16874.488240000002</v>
          </cell>
          <cell r="G93">
            <v>21565.411220000002</v>
          </cell>
          <cell r="H93">
            <v>3985</v>
          </cell>
          <cell r="I93">
            <v>12889.488240000002</v>
          </cell>
        </row>
        <row r="94">
          <cell r="A94">
            <v>336</v>
          </cell>
          <cell r="B94" t="str">
            <v>Holy See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</row>
        <row r="95">
          <cell r="A95">
            <v>340</v>
          </cell>
          <cell r="B95" t="str">
            <v>Honduras</v>
          </cell>
          <cell r="C95">
            <v>879.01217000000008</v>
          </cell>
          <cell r="D95">
            <v>4067.8467799999999</v>
          </cell>
          <cell r="E95">
            <v>216</v>
          </cell>
          <cell r="F95">
            <v>4283.8467799999999</v>
          </cell>
          <cell r="G95">
            <v>5162.8589499999998</v>
          </cell>
          <cell r="H95">
            <v>216</v>
          </cell>
          <cell r="I95">
            <v>4067.8467799999999</v>
          </cell>
        </row>
        <row r="96">
          <cell r="A96">
            <v>348</v>
          </cell>
          <cell r="B96" t="str">
            <v>Hungary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</row>
        <row r="97">
          <cell r="A97">
            <v>352</v>
          </cell>
          <cell r="B97" t="str">
            <v>Iceland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</row>
        <row r="98">
          <cell r="A98">
            <v>356</v>
          </cell>
          <cell r="B98" t="str">
            <v>India</v>
          </cell>
          <cell r="C98">
            <v>36594.597419999998</v>
          </cell>
          <cell r="D98">
            <v>64124.670580000005</v>
          </cell>
          <cell r="E98">
            <v>5514</v>
          </cell>
          <cell r="F98">
            <v>69638.670580000005</v>
          </cell>
          <cell r="G98">
            <v>106233.26800000001</v>
          </cell>
          <cell r="H98">
            <v>5514</v>
          </cell>
          <cell r="I98">
            <v>64124.670580000005</v>
          </cell>
        </row>
        <row r="99">
          <cell r="A99">
            <v>360</v>
          </cell>
          <cell r="B99" t="str">
            <v>Indonesia</v>
          </cell>
          <cell r="C99">
            <v>5225.1867400000001</v>
          </cell>
          <cell r="D99">
            <v>40775.997240000012</v>
          </cell>
          <cell r="E99">
            <v>70012</v>
          </cell>
          <cell r="F99">
            <v>110787.99724000001</v>
          </cell>
          <cell r="G99">
            <v>116013.18398000002</v>
          </cell>
          <cell r="H99">
            <v>70012</v>
          </cell>
          <cell r="I99">
            <v>40775.997240000012</v>
          </cell>
        </row>
        <row r="100">
          <cell r="A100">
            <v>364</v>
          </cell>
          <cell r="B100" t="str">
            <v>Iran (Islamic Republic of)</v>
          </cell>
          <cell r="C100">
            <v>1424.0459099999998</v>
          </cell>
          <cell r="D100">
            <v>1161.0818400000001</v>
          </cell>
          <cell r="E100">
            <v>167</v>
          </cell>
          <cell r="F100">
            <v>1328.0818400000001</v>
          </cell>
          <cell r="G100">
            <v>2752.1277499999997</v>
          </cell>
          <cell r="H100">
            <v>167</v>
          </cell>
          <cell r="I100">
            <v>1161.0818400000001</v>
          </cell>
        </row>
        <row r="101">
          <cell r="A101">
            <v>368</v>
          </cell>
          <cell r="B101" t="str">
            <v>Iraq</v>
          </cell>
          <cell r="C101">
            <v>2071.5958599999999</v>
          </cell>
          <cell r="D101">
            <v>22314.701070000003</v>
          </cell>
          <cell r="E101">
            <v>15906</v>
          </cell>
          <cell r="F101">
            <v>38220.701070000003</v>
          </cell>
          <cell r="G101">
            <v>40292.296930000004</v>
          </cell>
          <cell r="H101">
            <v>15906</v>
          </cell>
          <cell r="I101">
            <v>22314.701070000003</v>
          </cell>
        </row>
        <row r="102">
          <cell r="A102">
            <v>372</v>
          </cell>
          <cell r="B102" t="str">
            <v>Ireland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</row>
        <row r="103">
          <cell r="A103">
            <v>376</v>
          </cell>
          <cell r="B103" t="str">
            <v>Israel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</row>
        <row r="104">
          <cell r="A104">
            <v>380</v>
          </cell>
          <cell r="B104" t="str">
            <v>Italy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</row>
        <row r="105">
          <cell r="A105">
            <v>388</v>
          </cell>
          <cell r="B105" t="str">
            <v>Jamaica</v>
          </cell>
          <cell r="C105">
            <v>564.49787000000003</v>
          </cell>
          <cell r="D105">
            <v>2381.1321199999998</v>
          </cell>
          <cell r="E105">
            <v>171</v>
          </cell>
          <cell r="F105">
            <v>2552.1321199999998</v>
          </cell>
          <cell r="G105">
            <v>3116.6299899999999</v>
          </cell>
          <cell r="H105">
            <v>171</v>
          </cell>
          <cell r="I105">
            <v>2381.1321199999998</v>
          </cell>
        </row>
        <row r="106">
          <cell r="A106">
            <v>392</v>
          </cell>
          <cell r="B106" t="str">
            <v>Japan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</row>
        <row r="107">
          <cell r="A107">
            <v>400</v>
          </cell>
          <cell r="B107" t="str">
            <v>Jordan</v>
          </cell>
          <cell r="C107">
            <v>600.8664</v>
          </cell>
          <cell r="D107">
            <v>1176.5967300000002</v>
          </cell>
          <cell r="E107">
            <v>4985</v>
          </cell>
          <cell r="F107">
            <v>6161.5967300000002</v>
          </cell>
          <cell r="G107">
            <v>6762.4631300000001</v>
          </cell>
          <cell r="H107">
            <v>4985</v>
          </cell>
          <cell r="I107">
            <v>1176.5967300000002</v>
          </cell>
        </row>
        <row r="108">
          <cell r="A108">
            <v>398</v>
          </cell>
          <cell r="B108" t="str">
            <v>Kazakhstan</v>
          </cell>
          <cell r="C108">
            <v>1053.16859</v>
          </cell>
          <cell r="D108">
            <v>965.05545000000006</v>
          </cell>
          <cell r="E108">
            <v>11</v>
          </cell>
          <cell r="F108">
            <v>976.05545000000006</v>
          </cell>
          <cell r="G108">
            <v>2029.2240400000001</v>
          </cell>
          <cell r="H108">
            <v>11</v>
          </cell>
          <cell r="I108">
            <v>965.05545000000006</v>
          </cell>
        </row>
        <row r="109">
          <cell r="A109">
            <v>404</v>
          </cell>
          <cell r="B109" t="str">
            <v>Kenya</v>
          </cell>
          <cell r="C109">
            <v>15121.585859999999</v>
          </cell>
          <cell r="D109">
            <v>16923.078119999998</v>
          </cell>
          <cell r="E109">
            <v>12650</v>
          </cell>
          <cell r="F109">
            <v>29573.078119999998</v>
          </cell>
          <cell r="G109">
            <v>44694.663979999998</v>
          </cell>
          <cell r="H109">
            <v>12650</v>
          </cell>
          <cell r="I109">
            <v>16923.078119999998</v>
          </cell>
        </row>
        <row r="110">
          <cell r="A110">
            <v>296</v>
          </cell>
          <cell r="B110" t="str">
            <v>Kiribati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</row>
        <row r="111">
          <cell r="A111">
            <v>896</v>
          </cell>
          <cell r="B111" t="str">
            <v>Kosovo</v>
          </cell>
          <cell r="C111">
            <v>1271.60601</v>
          </cell>
          <cell r="D111">
            <v>2389.6541000000002</v>
          </cell>
          <cell r="E111">
            <v>9</v>
          </cell>
          <cell r="F111">
            <v>2398.6541000000002</v>
          </cell>
          <cell r="G111">
            <v>3670.2601100000002</v>
          </cell>
          <cell r="H111">
            <v>9</v>
          </cell>
          <cell r="I111">
            <v>2389.6541000000002</v>
          </cell>
        </row>
        <row r="112">
          <cell r="A112">
            <v>414</v>
          </cell>
          <cell r="B112" t="str">
            <v>Kuwait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</row>
        <row r="113">
          <cell r="A113">
            <v>417</v>
          </cell>
          <cell r="B113" t="str">
            <v>Kyrgyzstan</v>
          </cell>
          <cell r="C113">
            <v>1019.94114</v>
          </cell>
          <cell r="D113">
            <v>1634.5504900000001</v>
          </cell>
          <cell r="E113">
            <v>0</v>
          </cell>
          <cell r="F113">
            <v>1634.5504900000001</v>
          </cell>
          <cell r="G113">
            <v>2654.49163</v>
          </cell>
          <cell r="I113">
            <v>1634.5504900000001</v>
          </cell>
        </row>
        <row r="114">
          <cell r="A114">
            <v>418</v>
          </cell>
          <cell r="B114" t="str">
            <v>Lao People's Democratic Republic</v>
          </cell>
          <cell r="C114">
            <v>2503.3417300000001</v>
          </cell>
          <cell r="D114">
            <v>11106.507350000002</v>
          </cell>
          <cell r="E114">
            <v>738</v>
          </cell>
          <cell r="F114">
            <v>11844.507350000002</v>
          </cell>
          <cell r="G114">
            <v>14347.849080000002</v>
          </cell>
          <cell r="H114">
            <v>738</v>
          </cell>
          <cell r="I114">
            <v>11106.507350000002</v>
          </cell>
        </row>
        <row r="115">
          <cell r="A115">
            <v>428</v>
          </cell>
          <cell r="B115" t="str">
            <v>Latvia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</row>
        <row r="116">
          <cell r="A116">
            <v>422</v>
          </cell>
          <cell r="B116" t="str">
            <v>Lebanon</v>
          </cell>
          <cell r="C116">
            <v>614.24388999999996</v>
          </cell>
          <cell r="D116">
            <v>1278.5991200000008</v>
          </cell>
          <cell r="E116">
            <v>7404</v>
          </cell>
          <cell r="F116">
            <v>8682.5991200000008</v>
          </cell>
          <cell r="G116">
            <v>9296.8430100000005</v>
          </cell>
          <cell r="H116">
            <v>7404</v>
          </cell>
          <cell r="I116">
            <v>1278.5991200000008</v>
          </cell>
        </row>
        <row r="117">
          <cell r="A117">
            <v>426</v>
          </cell>
          <cell r="B117" t="str">
            <v>Lesotho</v>
          </cell>
          <cell r="C117">
            <v>1137.72434</v>
          </cell>
          <cell r="D117">
            <v>3315.4893499999998</v>
          </cell>
          <cell r="E117">
            <v>2105</v>
          </cell>
          <cell r="F117">
            <v>5420.4893499999998</v>
          </cell>
          <cell r="G117">
            <v>6558.2136899999996</v>
          </cell>
          <cell r="H117">
            <v>2105</v>
          </cell>
          <cell r="I117">
            <v>3315.4893499999998</v>
          </cell>
        </row>
        <row r="118">
          <cell r="A118">
            <v>430</v>
          </cell>
          <cell r="B118" t="str">
            <v>Liberia</v>
          </cell>
          <cell r="C118">
            <v>5568.0496299999995</v>
          </cell>
          <cell r="D118">
            <v>19557.031520000004</v>
          </cell>
          <cell r="E118">
            <v>7169</v>
          </cell>
          <cell r="F118">
            <v>26726.031520000004</v>
          </cell>
          <cell r="G118">
            <v>32294.081150000005</v>
          </cell>
          <cell r="H118">
            <v>7169</v>
          </cell>
          <cell r="I118">
            <v>19557.031520000004</v>
          </cell>
        </row>
        <row r="119">
          <cell r="A119">
            <v>434</v>
          </cell>
          <cell r="B119" t="str">
            <v>Libyan Arab Jamahiriya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</row>
        <row r="120">
          <cell r="A120">
            <v>438</v>
          </cell>
          <cell r="B120" t="str">
            <v>Liechtenstein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</row>
        <row r="121">
          <cell r="A121">
            <v>440</v>
          </cell>
          <cell r="B121" t="str">
            <v>Lithuania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</row>
        <row r="122">
          <cell r="A122">
            <v>442</v>
          </cell>
          <cell r="B122" t="str">
            <v>Luxembourg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</row>
        <row r="123">
          <cell r="A123">
            <v>450</v>
          </cell>
          <cell r="B123" t="str">
            <v>Madagascar</v>
          </cell>
          <cell r="C123">
            <v>17046.08108</v>
          </cell>
          <cell r="D123">
            <v>8694.8423899999998</v>
          </cell>
          <cell r="E123">
            <v>6771</v>
          </cell>
          <cell r="F123">
            <v>15465.84239</v>
          </cell>
          <cell r="G123">
            <v>32511.923470000002</v>
          </cell>
          <cell r="H123">
            <v>6771</v>
          </cell>
          <cell r="I123">
            <v>8694.8423899999998</v>
          </cell>
        </row>
        <row r="124">
          <cell r="A124">
            <v>454</v>
          </cell>
          <cell r="B124" t="str">
            <v>Malawi</v>
          </cell>
          <cell r="C124">
            <v>9242.3133100000014</v>
          </cell>
          <cell r="D124">
            <v>27593.354350000001</v>
          </cell>
          <cell r="E124">
            <v>1949</v>
          </cell>
          <cell r="F124">
            <v>29542.354350000001</v>
          </cell>
          <cell r="G124">
            <v>38784.667660000006</v>
          </cell>
          <cell r="H124">
            <v>1949</v>
          </cell>
          <cell r="I124">
            <v>27593.354350000001</v>
          </cell>
        </row>
        <row r="125">
          <cell r="A125">
            <v>458</v>
          </cell>
          <cell r="B125" t="str">
            <v>Malaysia</v>
          </cell>
          <cell r="C125">
            <v>433.68448999999998</v>
          </cell>
          <cell r="D125">
            <v>667.3024099999999</v>
          </cell>
          <cell r="E125">
            <v>343</v>
          </cell>
          <cell r="F125">
            <v>1010.3024099999999</v>
          </cell>
          <cell r="G125">
            <v>1443.9868999999999</v>
          </cell>
          <cell r="H125">
            <v>343</v>
          </cell>
          <cell r="I125">
            <v>667.3024099999999</v>
          </cell>
        </row>
        <row r="126">
          <cell r="A126">
            <v>462</v>
          </cell>
          <cell r="B126" t="str">
            <v>Maldives</v>
          </cell>
          <cell r="C126">
            <v>253.20162999999999</v>
          </cell>
          <cell r="D126">
            <v>327.36989999999969</v>
          </cell>
          <cell r="E126">
            <v>3459</v>
          </cell>
          <cell r="F126">
            <v>3786.3698999999997</v>
          </cell>
          <cell r="G126">
            <v>4039.5715299999997</v>
          </cell>
          <cell r="H126">
            <v>3459</v>
          </cell>
          <cell r="I126">
            <v>327.36989999999969</v>
          </cell>
        </row>
        <row r="127">
          <cell r="A127">
            <v>466</v>
          </cell>
          <cell r="B127" t="str">
            <v>Mali</v>
          </cell>
          <cell r="C127">
            <v>11192.164939999999</v>
          </cell>
          <cell r="D127">
            <v>12062.029620000001</v>
          </cell>
          <cell r="E127">
            <v>3866</v>
          </cell>
          <cell r="F127">
            <v>15928.029620000001</v>
          </cell>
          <cell r="G127">
            <v>27120.19456</v>
          </cell>
          <cell r="H127">
            <v>3866</v>
          </cell>
          <cell r="I127">
            <v>12062.029620000001</v>
          </cell>
        </row>
        <row r="128">
          <cell r="A128">
            <v>470</v>
          </cell>
          <cell r="B128" t="str">
            <v>Malta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</row>
        <row r="129">
          <cell r="A129">
            <v>584</v>
          </cell>
          <cell r="B129" t="str">
            <v>Marshall Islands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</row>
        <row r="130">
          <cell r="A130">
            <v>478</v>
          </cell>
          <cell r="B130" t="str">
            <v>Mauritania</v>
          </cell>
          <cell r="C130">
            <v>2618.9882200000002</v>
          </cell>
          <cell r="D130">
            <v>2470.2303400000001</v>
          </cell>
          <cell r="E130">
            <v>1534</v>
          </cell>
          <cell r="F130">
            <v>4004.2303400000001</v>
          </cell>
          <cell r="G130">
            <v>6623.2185600000003</v>
          </cell>
          <cell r="H130">
            <v>1534</v>
          </cell>
          <cell r="I130">
            <v>2470.2303400000001</v>
          </cell>
        </row>
        <row r="131">
          <cell r="A131">
            <v>480</v>
          </cell>
          <cell r="B131" t="str">
            <v>Mauritius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</row>
        <row r="132">
          <cell r="A132">
            <v>484</v>
          </cell>
          <cell r="B132" t="str">
            <v>Mexico</v>
          </cell>
          <cell r="C132">
            <v>792.80315000000007</v>
          </cell>
          <cell r="D132">
            <v>3985.4324100000003</v>
          </cell>
          <cell r="E132">
            <v>1968</v>
          </cell>
          <cell r="F132">
            <v>5953.4324100000003</v>
          </cell>
          <cell r="G132">
            <v>6746.2355600000001</v>
          </cell>
          <cell r="H132">
            <v>1968</v>
          </cell>
          <cell r="I132">
            <v>3985.4324100000003</v>
          </cell>
        </row>
        <row r="133">
          <cell r="A133">
            <v>583</v>
          </cell>
          <cell r="B133" t="str">
            <v>Micronesia (Federated States of)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</row>
        <row r="134">
          <cell r="A134">
            <v>492</v>
          </cell>
          <cell r="B134" t="str">
            <v>Monaco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</row>
        <row r="135">
          <cell r="A135">
            <v>496</v>
          </cell>
          <cell r="B135" t="str">
            <v>Mongolia</v>
          </cell>
          <cell r="C135">
            <v>1148.53343</v>
          </cell>
          <cell r="D135">
            <v>2110.1324599999998</v>
          </cell>
          <cell r="E135">
            <v>0</v>
          </cell>
          <cell r="F135">
            <v>2110.1324599999998</v>
          </cell>
          <cell r="G135">
            <v>3258.6658899999998</v>
          </cell>
          <cell r="I135">
            <v>2110.1324599999998</v>
          </cell>
        </row>
        <row r="136">
          <cell r="A136">
            <v>499</v>
          </cell>
          <cell r="B136" t="str">
            <v>Montenegro</v>
          </cell>
          <cell r="C136">
            <v>632.11531000000002</v>
          </cell>
          <cell r="D136">
            <v>302.35683</v>
          </cell>
          <cell r="E136">
            <v>0</v>
          </cell>
          <cell r="F136">
            <v>302.35683</v>
          </cell>
          <cell r="G136">
            <v>934.47214000000008</v>
          </cell>
          <cell r="I136">
            <v>302.35683</v>
          </cell>
        </row>
        <row r="137">
          <cell r="A137">
            <v>500</v>
          </cell>
          <cell r="B137" t="str">
            <v>Montserrat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</row>
        <row r="138">
          <cell r="A138">
            <v>504</v>
          </cell>
          <cell r="B138" t="str">
            <v>Morocco</v>
          </cell>
          <cell r="C138">
            <v>1261.8622800000001</v>
          </cell>
          <cell r="D138">
            <v>3187.4465099999998</v>
          </cell>
          <cell r="E138">
            <v>0</v>
          </cell>
          <cell r="F138">
            <v>3187.4465099999998</v>
          </cell>
          <cell r="G138">
            <v>4449.30879</v>
          </cell>
          <cell r="I138">
            <v>3187.4465099999998</v>
          </cell>
        </row>
        <row r="139">
          <cell r="A139">
            <v>508</v>
          </cell>
          <cell r="B139" t="str">
            <v>Mozambique</v>
          </cell>
          <cell r="C139">
            <v>15676.486650000001</v>
          </cell>
          <cell r="D139">
            <v>44018.868560000003</v>
          </cell>
          <cell r="E139">
            <v>4845</v>
          </cell>
          <cell r="F139">
            <v>48863.868560000003</v>
          </cell>
          <cell r="G139">
            <v>64540.355210000002</v>
          </cell>
          <cell r="H139">
            <v>4845</v>
          </cell>
          <cell r="I139">
            <v>44018.868560000003</v>
          </cell>
        </row>
        <row r="140">
          <cell r="A140">
            <v>104</v>
          </cell>
          <cell r="B140" t="str">
            <v>Myanmar</v>
          </cell>
          <cell r="C140">
            <v>13863.0134</v>
          </cell>
          <cell r="D140">
            <v>18724.337969999993</v>
          </cell>
          <cell r="E140">
            <v>46953</v>
          </cell>
          <cell r="F140">
            <v>65677.337969999993</v>
          </cell>
          <cell r="G140">
            <v>79540.351369999989</v>
          </cell>
          <cell r="H140">
            <v>46953</v>
          </cell>
          <cell r="I140">
            <v>18724.337969999993</v>
          </cell>
        </row>
        <row r="141">
          <cell r="A141">
            <v>516</v>
          </cell>
          <cell r="B141" t="str">
            <v>Namibia</v>
          </cell>
          <cell r="C141">
            <v>1253.7016299999998</v>
          </cell>
          <cell r="D141">
            <v>3464.8345300000001</v>
          </cell>
          <cell r="E141">
            <v>416</v>
          </cell>
          <cell r="F141">
            <v>3880.8345300000001</v>
          </cell>
          <cell r="G141">
            <v>5134.5361599999997</v>
          </cell>
          <cell r="H141">
            <v>416</v>
          </cell>
          <cell r="I141">
            <v>3464.8345300000001</v>
          </cell>
        </row>
        <row r="142">
          <cell r="A142">
            <v>520</v>
          </cell>
          <cell r="B142" t="str">
            <v>Nauru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</row>
        <row r="143">
          <cell r="A143">
            <v>524</v>
          </cell>
          <cell r="B143" t="str">
            <v>Nepal</v>
          </cell>
          <cell r="C143">
            <v>6039.8074900000001</v>
          </cell>
          <cell r="D143">
            <v>14582.019539999998</v>
          </cell>
          <cell r="E143">
            <v>5743</v>
          </cell>
          <cell r="F143">
            <v>20325.019539999998</v>
          </cell>
          <cell r="G143">
            <v>26364.827029999997</v>
          </cell>
          <cell r="H143">
            <v>5743</v>
          </cell>
          <cell r="I143">
            <v>14582.019539999998</v>
          </cell>
        </row>
        <row r="144">
          <cell r="A144">
            <v>528</v>
          </cell>
          <cell r="B144" t="str">
            <v>Netherlands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</row>
        <row r="145">
          <cell r="A145">
            <v>530</v>
          </cell>
          <cell r="B145" t="str">
            <v>Netherlands Antilles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</row>
        <row r="146">
          <cell r="A146">
            <v>540</v>
          </cell>
          <cell r="B146" t="str">
            <v>New Caledonia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</row>
        <row r="147">
          <cell r="A147">
            <v>554</v>
          </cell>
          <cell r="B147" t="str">
            <v>New Zealand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</row>
        <row r="148">
          <cell r="A148">
            <v>558</v>
          </cell>
          <cell r="B148" t="str">
            <v>Nicaragua</v>
          </cell>
          <cell r="C148">
            <v>740.14493000000004</v>
          </cell>
          <cell r="D148">
            <v>4280.8016699999998</v>
          </cell>
          <cell r="E148">
            <v>1265</v>
          </cell>
          <cell r="F148">
            <v>5545.8016699999998</v>
          </cell>
          <cell r="G148">
            <v>6285.9466000000002</v>
          </cell>
          <cell r="H148">
            <v>1265</v>
          </cell>
          <cell r="I148">
            <v>4280.8016699999998</v>
          </cell>
        </row>
        <row r="149">
          <cell r="A149">
            <v>562</v>
          </cell>
          <cell r="B149" t="str">
            <v>Niger</v>
          </cell>
          <cell r="C149">
            <v>19520.454129999998</v>
          </cell>
          <cell r="D149">
            <v>14832.107749999999</v>
          </cell>
          <cell r="E149">
            <v>5774</v>
          </cell>
          <cell r="F149">
            <v>20606.107749999999</v>
          </cell>
          <cell r="G149">
            <v>40126.561879999994</v>
          </cell>
          <cell r="H149">
            <v>5774</v>
          </cell>
          <cell r="I149">
            <v>14832.107749999999</v>
          </cell>
        </row>
        <row r="150">
          <cell r="A150">
            <v>566</v>
          </cell>
          <cell r="B150" t="str">
            <v>Nigeria</v>
          </cell>
          <cell r="C150">
            <v>43295.904479999997</v>
          </cell>
          <cell r="D150">
            <v>67361.566860000006</v>
          </cell>
          <cell r="E150">
            <v>0</v>
          </cell>
          <cell r="F150">
            <v>67361.566860000006</v>
          </cell>
          <cell r="G150">
            <v>110657.47134</v>
          </cell>
          <cell r="I150">
            <v>67361.566860000006</v>
          </cell>
        </row>
        <row r="151">
          <cell r="A151">
            <v>570</v>
          </cell>
          <cell r="B151" t="str">
            <v>Niue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</row>
        <row r="152">
          <cell r="A152">
            <v>578</v>
          </cell>
          <cell r="B152" t="str">
            <v>Norway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</row>
        <row r="153">
          <cell r="A153">
            <v>512</v>
          </cell>
          <cell r="B153" t="str">
            <v>Oman</v>
          </cell>
          <cell r="C153">
            <v>150</v>
          </cell>
          <cell r="D153">
            <v>1067.7512199999999</v>
          </cell>
          <cell r="E153">
            <v>0</v>
          </cell>
          <cell r="F153">
            <v>1067.7512199999999</v>
          </cell>
          <cell r="G153">
            <v>1217.7512199999999</v>
          </cell>
          <cell r="I153">
            <v>1067.7512199999999</v>
          </cell>
        </row>
        <row r="154">
          <cell r="A154">
            <v>586</v>
          </cell>
          <cell r="B154" t="str">
            <v>Pakistan</v>
          </cell>
          <cell r="C154">
            <v>20955.28138</v>
          </cell>
          <cell r="D154">
            <v>31052.265909999995</v>
          </cell>
          <cell r="E154">
            <v>32405</v>
          </cell>
          <cell r="F154">
            <v>63457.265909999995</v>
          </cell>
          <cell r="G154">
            <v>84412.547289999988</v>
          </cell>
          <cell r="H154">
            <v>32405</v>
          </cell>
          <cell r="I154">
            <v>31052.265909999995</v>
          </cell>
        </row>
        <row r="155">
          <cell r="A155">
            <v>585</v>
          </cell>
          <cell r="B155" t="str">
            <v>Palau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</row>
        <row r="156">
          <cell r="A156">
            <v>591</v>
          </cell>
          <cell r="B156" t="str">
            <v>Panama</v>
          </cell>
          <cell r="C156">
            <v>438.69675000000001</v>
          </cell>
          <cell r="D156">
            <v>985.77569999999992</v>
          </cell>
          <cell r="E156">
            <v>0</v>
          </cell>
          <cell r="F156">
            <v>985.77569999999992</v>
          </cell>
          <cell r="G156">
            <v>1424.47245</v>
          </cell>
          <cell r="I156">
            <v>985.77569999999992</v>
          </cell>
        </row>
        <row r="157">
          <cell r="A157">
            <v>598</v>
          </cell>
          <cell r="B157" t="str">
            <v>Papua New Guinea</v>
          </cell>
          <cell r="C157">
            <v>1330.06232</v>
          </cell>
          <cell r="D157">
            <v>5897.4213799999998</v>
          </cell>
          <cell r="E157">
            <v>0</v>
          </cell>
          <cell r="F157">
            <v>5897.4213799999998</v>
          </cell>
          <cell r="G157">
            <v>7227.4836999999998</v>
          </cell>
          <cell r="I157">
            <v>5897.4213799999998</v>
          </cell>
        </row>
        <row r="158">
          <cell r="A158">
            <v>600</v>
          </cell>
          <cell r="B158" t="str">
            <v>Paraguay</v>
          </cell>
          <cell r="C158">
            <v>1199.4212399999999</v>
          </cell>
          <cell r="D158">
            <v>735.08996999999999</v>
          </cell>
          <cell r="E158">
            <v>0</v>
          </cell>
          <cell r="F158">
            <v>735.08996999999999</v>
          </cell>
          <cell r="G158">
            <v>1934.5112099999999</v>
          </cell>
          <cell r="I158">
            <v>735.08996999999999</v>
          </cell>
        </row>
        <row r="159">
          <cell r="A159">
            <v>604</v>
          </cell>
          <cell r="B159" t="str">
            <v>Peru</v>
          </cell>
          <cell r="C159">
            <v>926.13804000000005</v>
          </cell>
          <cell r="D159">
            <v>6452.4504400000005</v>
          </cell>
          <cell r="E159">
            <v>2143</v>
          </cell>
          <cell r="F159">
            <v>8595.4504400000005</v>
          </cell>
          <cell r="G159">
            <v>9521.5884800000003</v>
          </cell>
          <cell r="H159">
            <v>2143</v>
          </cell>
          <cell r="I159">
            <v>6452.4504400000005</v>
          </cell>
        </row>
        <row r="160">
          <cell r="A160">
            <v>608</v>
          </cell>
          <cell r="B160" t="str">
            <v>Philippines</v>
          </cell>
          <cell r="C160">
            <v>2963.5209399999999</v>
          </cell>
          <cell r="D160">
            <v>11995.13831</v>
          </cell>
          <cell r="E160">
            <v>908</v>
          </cell>
          <cell r="F160">
            <v>12903.13831</v>
          </cell>
          <cell r="G160">
            <v>15866.659250000001</v>
          </cell>
          <cell r="H160">
            <v>908</v>
          </cell>
          <cell r="I160">
            <v>11995.13831</v>
          </cell>
        </row>
        <row r="161">
          <cell r="A161">
            <v>616</v>
          </cell>
          <cell r="B161" t="str">
            <v>Poland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</row>
        <row r="162">
          <cell r="A162">
            <v>620</v>
          </cell>
          <cell r="B162" t="str">
            <v>Portugal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</row>
        <row r="163">
          <cell r="A163">
            <v>630</v>
          </cell>
          <cell r="B163" t="str">
            <v>Puerto Rico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</row>
        <row r="164">
          <cell r="A164">
            <v>634</v>
          </cell>
          <cell r="B164" t="str">
            <v>Qatar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</row>
        <row r="165">
          <cell r="A165">
            <v>410</v>
          </cell>
          <cell r="B165" t="str">
            <v>Republic of Korea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</row>
        <row r="166">
          <cell r="A166">
            <v>498</v>
          </cell>
          <cell r="B166" t="str">
            <v>Republic of Moldova</v>
          </cell>
          <cell r="C166">
            <v>648.87675000000002</v>
          </cell>
          <cell r="D166">
            <v>3048.6819</v>
          </cell>
          <cell r="E166">
            <v>0</v>
          </cell>
          <cell r="F166">
            <v>3048.6819</v>
          </cell>
          <cell r="G166">
            <v>3697.5586499999999</v>
          </cell>
          <cell r="I166">
            <v>3048.6819</v>
          </cell>
        </row>
        <row r="167">
          <cell r="A167">
            <v>638</v>
          </cell>
          <cell r="B167" t="str">
            <v>Reunion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</row>
        <row r="168">
          <cell r="A168">
            <v>642</v>
          </cell>
          <cell r="B168" t="str">
            <v>Romania</v>
          </cell>
          <cell r="C168">
            <v>512.68443000000002</v>
          </cell>
          <cell r="D168">
            <v>1688.2647299999999</v>
          </cell>
          <cell r="E168">
            <v>512</v>
          </cell>
          <cell r="F168">
            <v>2200.2647299999999</v>
          </cell>
          <cell r="G168">
            <v>2712.9491600000001</v>
          </cell>
          <cell r="H168">
            <v>512</v>
          </cell>
          <cell r="I168">
            <v>1688.2647299999999</v>
          </cell>
        </row>
        <row r="169">
          <cell r="A169">
            <v>643</v>
          </cell>
          <cell r="B169" t="str">
            <v>Russian Federation</v>
          </cell>
          <cell r="C169">
            <v>1835.94093</v>
          </cell>
          <cell r="D169">
            <v>7702.4571599999999</v>
          </cell>
          <cell r="E169">
            <v>1717</v>
          </cell>
          <cell r="F169">
            <v>9419.4571599999999</v>
          </cell>
          <cell r="G169">
            <v>11255.398090000001</v>
          </cell>
          <cell r="H169">
            <v>1717</v>
          </cell>
          <cell r="I169">
            <v>7702.4571599999999</v>
          </cell>
        </row>
        <row r="170">
          <cell r="A170">
            <v>646</v>
          </cell>
          <cell r="B170" t="str">
            <v>Rwanda</v>
          </cell>
          <cell r="C170">
            <v>8259.6651600000005</v>
          </cell>
          <cell r="D170">
            <v>9277.7652200000011</v>
          </cell>
          <cell r="E170">
            <v>0</v>
          </cell>
          <cell r="F170">
            <v>9277.7652200000011</v>
          </cell>
          <cell r="G170">
            <v>17537.430380000002</v>
          </cell>
          <cell r="I170">
            <v>9277.7652200000011</v>
          </cell>
        </row>
        <row r="171">
          <cell r="A171">
            <v>654</v>
          </cell>
          <cell r="B171" t="str">
            <v>Saint Helena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</row>
        <row r="172">
          <cell r="A172">
            <v>659</v>
          </cell>
          <cell r="B172" t="str">
            <v>Saint Kitts and Nevis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</row>
        <row r="173">
          <cell r="A173">
            <v>662</v>
          </cell>
          <cell r="B173" t="str">
            <v>Saint Lucia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</row>
        <row r="174">
          <cell r="A174">
            <v>670</v>
          </cell>
          <cell r="B174" t="str">
            <v>Saint Vincent and the Grenadines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</row>
        <row r="175">
          <cell r="A175">
            <v>882</v>
          </cell>
          <cell r="B175" t="str">
            <v>Samoa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</row>
        <row r="176">
          <cell r="A176">
            <v>674</v>
          </cell>
          <cell r="B176" t="str">
            <v>San Marino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</row>
        <row r="177">
          <cell r="A177">
            <v>678</v>
          </cell>
          <cell r="B177" t="str">
            <v>Sao Tome and Principe</v>
          </cell>
          <cell r="C177">
            <v>742.89661000000001</v>
          </cell>
          <cell r="D177">
            <v>405.35651999999999</v>
          </cell>
          <cell r="E177">
            <v>-2</v>
          </cell>
          <cell r="F177">
            <v>403.35651999999999</v>
          </cell>
          <cell r="G177">
            <v>1146.2531300000001</v>
          </cell>
          <cell r="H177">
            <v>-2</v>
          </cell>
          <cell r="I177">
            <v>403.35651999999999</v>
          </cell>
        </row>
        <row r="178">
          <cell r="A178">
            <v>682</v>
          </cell>
          <cell r="B178" t="str">
            <v>Saudi Arabia</v>
          </cell>
          <cell r="C178">
            <v>170.86435</v>
          </cell>
          <cell r="D178">
            <v>973.93293000000006</v>
          </cell>
          <cell r="E178">
            <v>0</v>
          </cell>
          <cell r="F178">
            <v>973.93293000000006</v>
          </cell>
          <cell r="G178">
            <v>1144.79728</v>
          </cell>
          <cell r="I178">
            <v>973.93293000000006</v>
          </cell>
        </row>
        <row r="179">
          <cell r="A179">
            <v>686</v>
          </cell>
          <cell r="B179" t="str">
            <v>Senegal</v>
          </cell>
          <cell r="C179">
            <v>5361.7928700000002</v>
          </cell>
          <cell r="D179">
            <v>6331.3470499999994</v>
          </cell>
          <cell r="E179">
            <v>77</v>
          </cell>
          <cell r="F179">
            <v>6408.3470499999994</v>
          </cell>
          <cell r="G179">
            <v>11770.13992</v>
          </cell>
          <cell r="H179">
            <v>77</v>
          </cell>
          <cell r="I179">
            <v>6331.3470499999994</v>
          </cell>
        </row>
        <row r="180">
          <cell r="A180">
            <v>688</v>
          </cell>
          <cell r="B180" t="str">
            <v xml:space="preserve">Serbia </v>
          </cell>
          <cell r="C180">
            <v>991.71325999999999</v>
          </cell>
          <cell r="D180">
            <v>2289.1712399999997</v>
          </cell>
          <cell r="E180">
            <v>0</v>
          </cell>
          <cell r="F180">
            <v>2289.1712399999997</v>
          </cell>
          <cell r="G180">
            <v>3280.8844999999997</v>
          </cell>
          <cell r="I180">
            <v>2289.1712399999997</v>
          </cell>
        </row>
        <row r="181">
          <cell r="A181">
            <v>690</v>
          </cell>
          <cell r="B181" t="str">
            <v>Seychelles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</row>
        <row r="182">
          <cell r="A182">
            <v>694</v>
          </cell>
          <cell r="B182" t="str">
            <v>Sierra Leone</v>
          </cell>
          <cell r="C182">
            <v>8286.2446799999998</v>
          </cell>
          <cell r="D182">
            <v>15030.332189999999</v>
          </cell>
          <cell r="E182">
            <v>188</v>
          </cell>
          <cell r="F182">
            <v>15218.332189999999</v>
          </cell>
          <cell r="G182">
            <v>23504.576869999997</v>
          </cell>
          <cell r="H182">
            <v>188</v>
          </cell>
          <cell r="I182">
            <v>15030.332189999999</v>
          </cell>
        </row>
        <row r="183">
          <cell r="A183">
            <v>702</v>
          </cell>
          <cell r="B183" t="str">
            <v>Singapore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</row>
        <row r="184">
          <cell r="A184">
            <v>703</v>
          </cell>
          <cell r="B184" t="str">
            <v>Slovakia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</row>
        <row r="185">
          <cell r="A185">
            <v>705</v>
          </cell>
          <cell r="B185" t="str">
            <v>Slovenia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</row>
        <row r="186">
          <cell r="A186">
            <v>90</v>
          </cell>
          <cell r="B186" t="str">
            <v>Solomon Islands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</row>
        <row r="187">
          <cell r="A187">
            <v>706</v>
          </cell>
          <cell r="B187" t="str">
            <v>Somalia</v>
          </cell>
          <cell r="C187">
            <v>12227.110779999999</v>
          </cell>
          <cell r="D187">
            <v>28099.765700000004</v>
          </cell>
          <cell r="E187">
            <v>39312</v>
          </cell>
          <cell r="F187">
            <v>67411.765700000004</v>
          </cell>
          <cell r="G187">
            <v>79638.876480000006</v>
          </cell>
          <cell r="H187">
            <v>39312</v>
          </cell>
          <cell r="I187">
            <v>28099.765700000004</v>
          </cell>
        </row>
        <row r="188">
          <cell r="A188">
            <v>710</v>
          </cell>
          <cell r="B188" t="str">
            <v>South Africa</v>
          </cell>
          <cell r="C188">
            <v>2829.9672599999999</v>
          </cell>
          <cell r="D188">
            <v>8115.94463</v>
          </cell>
          <cell r="E188">
            <v>0</v>
          </cell>
          <cell r="F188">
            <v>8115.94463</v>
          </cell>
          <cell r="G188">
            <v>10945.911889999999</v>
          </cell>
          <cell r="I188">
            <v>8115.94463</v>
          </cell>
        </row>
        <row r="189">
          <cell r="A189">
            <v>724</v>
          </cell>
          <cell r="B189" t="str">
            <v>Spain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</row>
        <row r="190">
          <cell r="A190">
            <v>144</v>
          </cell>
          <cell r="B190" t="str">
            <v>Sri Lanka</v>
          </cell>
          <cell r="C190">
            <v>1099.8900000000001</v>
          </cell>
          <cell r="D190">
            <v>6155.4623199999987</v>
          </cell>
          <cell r="E190">
            <v>29785</v>
          </cell>
          <cell r="F190">
            <v>35940.462319999999</v>
          </cell>
          <cell r="G190">
            <v>37040.352319999998</v>
          </cell>
          <cell r="H190">
            <v>29785</v>
          </cell>
          <cell r="I190">
            <v>6155.4623199999987</v>
          </cell>
        </row>
        <row r="191">
          <cell r="A191">
            <v>736</v>
          </cell>
          <cell r="B191" t="str">
            <v>Sudan</v>
          </cell>
          <cell r="C191">
            <v>17673.82662</v>
          </cell>
          <cell r="D191">
            <v>57898.568429999985</v>
          </cell>
          <cell r="E191">
            <v>104510</v>
          </cell>
          <cell r="F191">
            <v>162408.56842999998</v>
          </cell>
          <cell r="G191">
            <v>180082.39504999999</v>
          </cell>
          <cell r="H191">
            <v>104510</v>
          </cell>
          <cell r="I191">
            <v>57898.568429999985</v>
          </cell>
        </row>
        <row r="192">
          <cell r="A192">
            <v>740</v>
          </cell>
          <cell r="B192" t="str">
            <v>Suriname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</row>
        <row r="193">
          <cell r="A193">
            <v>748</v>
          </cell>
          <cell r="B193" t="str">
            <v>Swaziland</v>
          </cell>
          <cell r="C193">
            <v>1346.20145</v>
          </cell>
          <cell r="D193">
            <v>8222.9435899999989</v>
          </cell>
          <cell r="E193">
            <v>0</v>
          </cell>
          <cell r="F193">
            <v>8222.9435899999989</v>
          </cell>
          <cell r="G193">
            <v>9569.1450399999994</v>
          </cell>
          <cell r="I193">
            <v>8222.9435899999989</v>
          </cell>
        </row>
        <row r="194">
          <cell r="A194">
            <v>752</v>
          </cell>
          <cell r="B194" t="str">
            <v>Sweden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</row>
        <row r="195">
          <cell r="A195">
            <v>756</v>
          </cell>
          <cell r="B195" t="str">
            <v>Switzerland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</row>
        <row r="196">
          <cell r="A196">
            <v>760</v>
          </cell>
          <cell r="B196" t="str">
            <v>Syrian Arab Republic</v>
          </cell>
          <cell r="C196">
            <v>752.32302000000004</v>
          </cell>
          <cell r="D196">
            <v>338.61268000000018</v>
          </cell>
          <cell r="E196">
            <v>15692</v>
          </cell>
          <cell r="F196">
            <v>16030.61268</v>
          </cell>
          <cell r="G196">
            <v>16782.935700000002</v>
          </cell>
          <cell r="H196">
            <v>15692</v>
          </cell>
          <cell r="I196">
            <v>338.61268000000018</v>
          </cell>
        </row>
        <row r="197">
          <cell r="A197">
            <v>762</v>
          </cell>
          <cell r="B197" t="str">
            <v>Tajikistan</v>
          </cell>
          <cell r="C197">
            <v>2230.1773599999997</v>
          </cell>
          <cell r="D197">
            <v>3909.6013599999997</v>
          </cell>
          <cell r="E197">
            <v>2476</v>
          </cell>
          <cell r="F197">
            <v>6385.6013599999997</v>
          </cell>
          <cell r="G197">
            <v>8615.7787199999984</v>
          </cell>
          <cell r="H197">
            <v>2476</v>
          </cell>
          <cell r="I197">
            <v>3909.6013599999997</v>
          </cell>
        </row>
        <row r="198">
          <cell r="A198">
            <v>764</v>
          </cell>
          <cell r="B198" t="str">
            <v>Thailand</v>
          </cell>
          <cell r="C198">
            <v>1016.2014499999999</v>
          </cell>
          <cell r="D198">
            <v>4948.5737399999998</v>
          </cell>
          <cell r="E198">
            <v>3158</v>
          </cell>
          <cell r="F198">
            <v>8106.5737399999998</v>
          </cell>
          <cell r="G198">
            <v>9122.7751900000003</v>
          </cell>
          <cell r="H198">
            <v>3158</v>
          </cell>
          <cell r="I198">
            <v>4948.5737399999998</v>
          </cell>
        </row>
        <row r="199">
          <cell r="A199">
            <v>807</v>
          </cell>
          <cell r="B199" t="str">
            <v>The former Yugoslav Republic of Macedonia</v>
          </cell>
          <cell r="C199">
            <v>661.78276000000005</v>
          </cell>
          <cell r="D199">
            <v>1336.6710800000001</v>
          </cell>
          <cell r="E199">
            <v>0</v>
          </cell>
          <cell r="F199">
            <v>1336.6710800000001</v>
          </cell>
          <cell r="G199">
            <v>1998.4538400000001</v>
          </cell>
          <cell r="I199">
            <v>1336.6710800000001</v>
          </cell>
        </row>
        <row r="200">
          <cell r="A200">
            <v>626</v>
          </cell>
          <cell r="B200" t="str">
            <v>Timor-Leste</v>
          </cell>
          <cell r="C200">
            <v>1123.8986299999999</v>
          </cell>
          <cell r="D200">
            <v>5421.2100999999993</v>
          </cell>
          <cell r="E200">
            <v>1530</v>
          </cell>
          <cell r="F200">
            <v>6951.2100999999993</v>
          </cell>
          <cell r="G200">
            <v>8075.108729999999</v>
          </cell>
          <cell r="H200">
            <v>1530</v>
          </cell>
          <cell r="I200">
            <v>5421.2100999999993</v>
          </cell>
        </row>
        <row r="201">
          <cell r="A201">
            <v>768</v>
          </cell>
          <cell r="B201" t="str">
            <v>Togo</v>
          </cell>
          <cell r="C201">
            <v>4250.8390199999994</v>
          </cell>
          <cell r="D201">
            <v>4711.9452099999999</v>
          </cell>
          <cell r="E201">
            <v>0</v>
          </cell>
          <cell r="F201">
            <v>4711.9452099999999</v>
          </cell>
          <cell r="G201">
            <v>8962.7842299999993</v>
          </cell>
          <cell r="I201">
            <v>4711.9452099999999</v>
          </cell>
        </row>
        <row r="202">
          <cell r="A202">
            <v>776</v>
          </cell>
          <cell r="B202" t="str">
            <v>Tonga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</row>
        <row r="203">
          <cell r="A203">
            <v>780</v>
          </cell>
          <cell r="B203" t="str">
            <v>Trinidad and Tobago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</row>
        <row r="204">
          <cell r="A204">
            <v>788</v>
          </cell>
          <cell r="B204" t="str">
            <v>Tunisia</v>
          </cell>
          <cell r="C204">
            <v>686.14738</v>
          </cell>
          <cell r="D204">
            <v>462.83598000000001</v>
          </cell>
          <cell r="E204">
            <v>0</v>
          </cell>
          <cell r="F204">
            <v>462.83598000000001</v>
          </cell>
          <cell r="G204">
            <v>1148.9833599999999</v>
          </cell>
          <cell r="I204">
            <v>462.83598000000001</v>
          </cell>
        </row>
        <row r="205">
          <cell r="A205">
            <v>792</v>
          </cell>
          <cell r="B205" t="str">
            <v>Turkey</v>
          </cell>
          <cell r="C205">
            <v>1574.24179</v>
          </cell>
          <cell r="D205">
            <v>4162.2994699999999</v>
          </cell>
          <cell r="E205">
            <v>0</v>
          </cell>
          <cell r="F205">
            <v>4162.2994699999999</v>
          </cell>
          <cell r="G205">
            <v>5736.54126</v>
          </cell>
          <cell r="I205">
            <v>4162.2994699999999</v>
          </cell>
        </row>
        <row r="206">
          <cell r="A206">
            <v>795</v>
          </cell>
          <cell r="B206" t="str">
            <v>Turkmenistan</v>
          </cell>
          <cell r="C206">
            <v>886.54779000000008</v>
          </cell>
          <cell r="D206">
            <v>1007.2559100000001</v>
          </cell>
          <cell r="E206">
            <v>0</v>
          </cell>
          <cell r="F206">
            <v>1007.2559100000001</v>
          </cell>
          <cell r="G206">
            <v>1893.8037000000002</v>
          </cell>
          <cell r="I206">
            <v>1007.2559100000001</v>
          </cell>
        </row>
        <row r="207">
          <cell r="A207">
            <v>800</v>
          </cell>
          <cell r="B207" t="str">
            <v>Uganda</v>
          </cell>
          <cell r="C207">
            <v>22409.740440000001</v>
          </cell>
          <cell r="D207">
            <v>16069.087180000002</v>
          </cell>
          <cell r="E207">
            <v>21517</v>
          </cell>
          <cell r="F207">
            <v>37586.087180000002</v>
          </cell>
          <cell r="G207">
            <v>59995.827620000004</v>
          </cell>
          <cell r="H207">
            <v>21517</v>
          </cell>
          <cell r="I207">
            <v>16069.087180000002</v>
          </cell>
        </row>
        <row r="208">
          <cell r="A208">
            <v>804</v>
          </cell>
          <cell r="B208" t="str">
            <v>Ukraine</v>
          </cell>
          <cell r="C208">
            <v>1147.2006200000001</v>
          </cell>
          <cell r="D208">
            <v>2705.6797999999999</v>
          </cell>
          <cell r="E208">
            <v>0</v>
          </cell>
          <cell r="F208">
            <v>2705.6797999999999</v>
          </cell>
          <cell r="G208">
            <v>3852.88042</v>
          </cell>
          <cell r="I208">
            <v>2705.6797999999999</v>
          </cell>
        </row>
        <row r="209">
          <cell r="A209">
            <v>834</v>
          </cell>
          <cell r="B209" t="str">
            <v>United Republic of Tanzania</v>
          </cell>
          <cell r="C209">
            <v>17932.376920000002</v>
          </cell>
          <cell r="D209">
            <v>14726.82574</v>
          </cell>
          <cell r="E209">
            <v>1277</v>
          </cell>
          <cell r="F209">
            <v>16003.82574</v>
          </cell>
          <cell r="G209">
            <v>33936.202660000003</v>
          </cell>
          <cell r="H209">
            <v>1277</v>
          </cell>
          <cell r="I209">
            <v>14726.82574</v>
          </cell>
        </row>
        <row r="210">
          <cell r="A210">
            <v>840</v>
          </cell>
          <cell r="B210" t="str">
            <v xml:space="preserve">United States 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</row>
        <row r="211">
          <cell r="A211">
            <v>858</v>
          </cell>
          <cell r="B211" t="str">
            <v>Uruguay</v>
          </cell>
          <cell r="C211">
            <v>532.92025999999998</v>
          </cell>
          <cell r="D211">
            <v>1088.8676799999998</v>
          </cell>
          <cell r="E211">
            <v>0</v>
          </cell>
          <cell r="F211">
            <v>1088.8676799999998</v>
          </cell>
          <cell r="G211">
            <v>1621.7879399999997</v>
          </cell>
          <cell r="I211">
            <v>1088.8676799999998</v>
          </cell>
        </row>
        <row r="212">
          <cell r="A212">
            <v>860</v>
          </cell>
          <cell r="B212" t="str">
            <v>Uzbekistan</v>
          </cell>
          <cell r="C212">
            <v>2969.86859</v>
          </cell>
          <cell r="D212">
            <v>1687.4382499999999</v>
          </cell>
          <cell r="E212">
            <v>107</v>
          </cell>
          <cell r="F212">
            <v>1794.4382499999999</v>
          </cell>
          <cell r="G212">
            <v>4764.3068400000002</v>
          </cell>
          <cell r="H212">
            <v>107</v>
          </cell>
          <cell r="I212">
            <v>1687.4382499999999</v>
          </cell>
        </row>
        <row r="213">
          <cell r="A213">
            <v>548</v>
          </cell>
          <cell r="B213" t="str">
            <v>Vanuatu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</row>
        <row r="214">
          <cell r="A214">
            <v>862</v>
          </cell>
          <cell r="B214" t="str">
            <v>Venezuela, Bolivarian Republic of…</v>
          </cell>
          <cell r="C214">
            <v>977.48824999999999</v>
          </cell>
          <cell r="D214">
            <v>1697.8619799999999</v>
          </cell>
          <cell r="E214">
            <v>-2</v>
          </cell>
          <cell r="F214">
            <v>1695.8619799999999</v>
          </cell>
          <cell r="G214">
            <v>2673.35023</v>
          </cell>
          <cell r="H214">
            <v>-2</v>
          </cell>
          <cell r="I214">
            <v>1695.8619799999999</v>
          </cell>
        </row>
        <row r="215">
          <cell r="A215">
            <v>704</v>
          </cell>
          <cell r="B215" t="str">
            <v>Viet Nam</v>
          </cell>
          <cell r="C215">
            <v>4084.8475899999999</v>
          </cell>
          <cell r="D215">
            <v>12866.75685</v>
          </cell>
          <cell r="E215">
            <v>0</v>
          </cell>
          <cell r="F215">
            <v>12866.75685</v>
          </cell>
          <cell r="G215">
            <v>16951.604439999999</v>
          </cell>
          <cell r="I215">
            <v>12866.75685</v>
          </cell>
        </row>
        <row r="216">
          <cell r="A216">
            <v>895</v>
          </cell>
          <cell r="B216" t="str">
            <v>West Bank and Gaza</v>
          </cell>
          <cell r="C216">
            <v>3674.2885799999999</v>
          </cell>
          <cell r="D216">
            <v>4304.4446499999976</v>
          </cell>
          <cell r="E216">
            <v>12991</v>
          </cell>
          <cell r="F216">
            <v>17295.444649999998</v>
          </cell>
          <cell r="G216">
            <v>20969.733229999998</v>
          </cell>
          <cell r="H216">
            <v>12991</v>
          </cell>
          <cell r="I216">
            <v>4304.4446499999976</v>
          </cell>
        </row>
        <row r="217">
          <cell r="A217">
            <v>887</v>
          </cell>
          <cell r="B217" t="str">
            <v>Yemen</v>
          </cell>
          <cell r="C217">
            <v>10276.97885</v>
          </cell>
          <cell r="D217">
            <v>3668.4633900000008</v>
          </cell>
          <cell r="E217">
            <v>1285</v>
          </cell>
          <cell r="F217">
            <v>4953.4633900000008</v>
          </cell>
          <cell r="G217">
            <v>15230.44224</v>
          </cell>
          <cell r="H217">
            <v>1285</v>
          </cell>
          <cell r="I217">
            <v>3668.4633900000008</v>
          </cell>
        </row>
        <row r="218">
          <cell r="A218">
            <v>894</v>
          </cell>
          <cell r="B218" t="str">
            <v>Zambia</v>
          </cell>
          <cell r="C218">
            <v>8813.7958300000009</v>
          </cell>
          <cell r="D218">
            <v>6587.7982100000008</v>
          </cell>
          <cell r="E218">
            <v>3099</v>
          </cell>
          <cell r="F218">
            <v>9686.7982100000008</v>
          </cell>
          <cell r="G218">
            <v>18500.594040000004</v>
          </cell>
          <cell r="H218">
            <v>3099</v>
          </cell>
          <cell r="I218">
            <v>6587.7982100000008</v>
          </cell>
        </row>
        <row r="219">
          <cell r="A219">
            <v>716</v>
          </cell>
          <cell r="B219" t="str">
            <v>Zimbabwe</v>
          </cell>
          <cell r="C219">
            <v>4556.9358400000001</v>
          </cell>
          <cell r="D219">
            <v>38009.993569999991</v>
          </cell>
          <cell r="E219">
            <v>29378</v>
          </cell>
          <cell r="F219">
            <v>67387.993569999991</v>
          </cell>
          <cell r="G219">
            <v>71944.929409999997</v>
          </cell>
          <cell r="H219">
            <v>29378</v>
          </cell>
          <cell r="I219">
            <v>38009.993569999991</v>
          </cell>
        </row>
        <row r="221">
          <cell r="B221" t="str">
            <v>Total Member States</v>
          </cell>
          <cell r="C221">
            <v>716283.66429000022</v>
          </cell>
          <cell r="D221">
            <v>1193926.4151599999</v>
          </cell>
          <cell r="E221">
            <v>728604</v>
          </cell>
          <cell r="F221">
            <v>1922530.4151599999</v>
          </cell>
          <cell r="G221">
            <v>2638814.0794499982</v>
          </cell>
          <cell r="H221">
            <v>728604</v>
          </cell>
        </row>
        <row r="223">
          <cell r="B223" t="str">
            <v>Non-Member States or areas</v>
          </cell>
        </row>
        <row r="225">
          <cell r="A225">
            <v>660</v>
          </cell>
          <cell r="B225" t="str">
            <v>Anguilla</v>
          </cell>
          <cell r="F225">
            <v>0</v>
          </cell>
          <cell r="G225">
            <v>0</v>
          </cell>
        </row>
        <row r="226">
          <cell r="A226">
            <v>533</v>
          </cell>
          <cell r="B226" t="str">
            <v>Aruba</v>
          </cell>
          <cell r="F226">
            <v>0</v>
          </cell>
          <cell r="G226">
            <v>0</v>
          </cell>
        </row>
        <row r="227">
          <cell r="A227">
            <v>60</v>
          </cell>
          <cell r="B227" t="str">
            <v>Bermuda</v>
          </cell>
          <cell r="F227">
            <v>0</v>
          </cell>
          <cell r="G227">
            <v>0</v>
          </cell>
        </row>
        <row r="228">
          <cell r="A228">
            <v>92</v>
          </cell>
          <cell r="B228" t="str">
            <v>British Virgin Islands</v>
          </cell>
          <cell r="F228">
            <v>0</v>
          </cell>
          <cell r="G228">
            <v>0</v>
          </cell>
        </row>
        <row r="229">
          <cell r="A229">
            <v>136</v>
          </cell>
          <cell r="B229" t="str">
            <v>Cayman Islands</v>
          </cell>
          <cell r="F229">
            <v>0</v>
          </cell>
          <cell r="G229">
            <v>0</v>
          </cell>
        </row>
        <row r="230">
          <cell r="A230">
            <v>184</v>
          </cell>
          <cell r="B230" t="str">
            <v>Cook Islands</v>
          </cell>
          <cell r="F230">
            <v>0</v>
          </cell>
          <cell r="G230">
            <v>0</v>
          </cell>
        </row>
        <row r="231">
          <cell r="A231">
            <v>234</v>
          </cell>
          <cell r="B231" t="str">
            <v>Faroe Islands</v>
          </cell>
          <cell r="F231">
            <v>0</v>
          </cell>
          <cell r="G231">
            <v>0</v>
          </cell>
        </row>
        <row r="232">
          <cell r="A232">
            <v>254</v>
          </cell>
          <cell r="B232" t="str">
            <v>French Guiana</v>
          </cell>
          <cell r="F232">
            <v>0</v>
          </cell>
          <cell r="G232">
            <v>0</v>
          </cell>
        </row>
        <row r="233">
          <cell r="A233">
            <v>258</v>
          </cell>
          <cell r="B233" t="str">
            <v>French Polynesia</v>
          </cell>
          <cell r="F233">
            <v>0</v>
          </cell>
          <cell r="G233">
            <v>0</v>
          </cell>
        </row>
        <row r="234">
          <cell r="A234">
            <v>312</v>
          </cell>
          <cell r="B234" t="str">
            <v>Guadeloupe</v>
          </cell>
          <cell r="F234">
            <v>0</v>
          </cell>
          <cell r="G234">
            <v>0</v>
          </cell>
        </row>
        <row r="235">
          <cell r="A235">
            <v>316</v>
          </cell>
          <cell r="B235" t="str">
            <v>Guam</v>
          </cell>
          <cell r="F235">
            <v>0</v>
          </cell>
          <cell r="G235">
            <v>0</v>
          </cell>
        </row>
        <row r="236">
          <cell r="A236">
            <v>336</v>
          </cell>
          <cell r="B236" t="str">
            <v>Holy See</v>
          </cell>
          <cell r="F236">
            <v>0</v>
          </cell>
          <cell r="G236">
            <v>0</v>
          </cell>
        </row>
        <row r="237">
          <cell r="A237">
            <v>344</v>
          </cell>
          <cell r="B237" t="str">
            <v>Hong Kong, China</v>
          </cell>
          <cell r="F237">
            <v>0</v>
          </cell>
          <cell r="G237">
            <v>0</v>
          </cell>
        </row>
        <row r="238">
          <cell r="A238">
            <v>446</v>
          </cell>
          <cell r="B238" t="str">
            <v>Macau, China</v>
          </cell>
          <cell r="F238">
            <v>0</v>
          </cell>
          <cell r="G238">
            <v>0</v>
          </cell>
        </row>
        <row r="239">
          <cell r="A239">
            <v>474</v>
          </cell>
          <cell r="B239" t="str">
            <v>Martinique</v>
          </cell>
          <cell r="F239">
            <v>0</v>
          </cell>
          <cell r="G239">
            <v>0</v>
          </cell>
        </row>
        <row r="240">
          <cell r="A240">
            <v>500</v>
          </cell>
          <cell r="B240" t="str">
            <v>Montserrat</v>
          </cell>
          <cell r="F240">
            <v>0</v>
          </cell>
          <cell r="G240">
            <v>0</v>
          </cell>
        </row>
        <row r="241">
          <cell r="A241">
            <v>530</v>
          </cell>
          <cell r="B241" t="str">
            <v>Netherlands Antilles</v>
          </cell>
          <cell r="F241">
            <v>0</v>
          </cell>
          <cell r="G241">
            <v>0</v>
          </cell>
        </row>
        <row r="242">
          <cell r="A242">
            <v>570</v>
          </cell>
          <cell r="B242" t="str">
            <v>Niue</v>
          </cell>
          <cell r="F242">
            <v>0</v>
          </cell>
          <cell r="G242">
            <v>0</v>
          </cell>
        </row>
        <row r="243">
          <cell r="A243">
            <v>638</v>
          </cell>
          <cell r="B243" t="str">
            <v>Reunion</v>
          </cell>
          <cell r="F243">
            <v>0</v>
          </cell>
          <cell r="G243">
            <v>0</v>
          </cell>
        </row>
        <row r="244">
          <cell r="A244">
            <v>654</v>
          </cell>
          <cell r="B244" t="str">
            <v>St. Helena</v>
          </cell>
          <cell r="F244">
            <v>0</v>
          </cell>
          <cell r="G244">
            <v>0</v>
          </cell>
        </row>
        <row r="245">
          <cell r="A245">
            <v>772</v>
          </cell>
          <cell r="B245" t="str">
            <v>Tokelau</v>
          </cell>
          <cell r="F245">
            <v>0</v>
          </cell>
          <cell r="G245">
            <v>0</v>
          </cell>
        </row>
        <row r="246">
          <cell r="A246">
            <v>796</v>
          </cell>
          <cell r="B246" t="str">
            <v>Turks and Caicos Islands</v>
          </cell>
          <cell r="F246">
            <v>0</v>
          </cell>
          <cell r="G246">
            <v>0</v>
          </cell>
        </row>
        <row r="247">
          <cell r="A247">
            <v>901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 non-members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1">
          <cell r="B251" t="str">
            <v>Total countries/areas</v>
          </cell>
          <cell r="C251">
            <v>716283.66429000022</v>
          </cell>
          <cell r="D251">
            <v>1193926.4151599999</v>
          </cell>
          <cell r="E251">
            <v>728604</v>
          </cell>
          <cell r="F251">
            <v>1922530.4151599999</v>
          </cell>
          <cell r="G251">
            <v>2638814.0794499982</v>
          </cell>
          <cell r="H251">
            <v>728604</v>
          </cell>
        </row>
        <row r="253">
          <cell r="A253">
            <v>711</v>
          </cell>
          <cell r="B253" t="str">
            <v>Sub-Saharan Africa</v>
          </cell>
          <cell r="C253">
            <v>2170.6685500000003</v>
          </cell>
          <cell r="D253">
            <v>17313.498939999998</v>
          </cell>
          <cell r="E253">
            <v>1661</v>
          </cell>
          <cell r="F253">
            <v>18974.498939999998</v>
          </cell>
          <cell r="G253">
            <v>21145.16749</v>
          </cell>
          <cell r="H253">
            <v>1661</v>
          </cell>
          <cell r="I253">
            <v>17313.498939999998</v>
          </cell>
          <cell r="J253">
            <v>711</v>
          </cell>
          <cell r="K253" t="str">
            <v>Sub-Saharan Africa</v>
          </cell>
          <cell r="L253">
            <v>2170.6685500000003</v>
          </cell>
          <cell r="M253">
            <v>18974.498939999998</v>
          </cell>
        </row>
        <row r="254">
          <cell r="A254">
            <v>15</v>
          </cell>
          <cell r="B254" t="str">
            <v>Northern Africa &amp; Middle East</v>
          </cell>
          <cell r="F254">
            <v>0</v>
          </cell>
          <cell r="G254">
            <v>0</v>
          </cell>
          <cell r="H254">
            <v>232</v>
          </cell>
          <cell r="I254">
            <v>1984.88499</v>
          </cell>
          <cell r="J254">
            <v>15</v>
          </cell>
          <cell r="K254" t="str">
            <v>Northern Africa &amp; Middle East</v>
          </cell>
          <cell r="L254">
            <v>532.5575</v>
          </cell>
          <cell r="M254">
            <v>2216.88499</v>
          </cell>
        </row>
        <row r="255">
          <cell r="A255">
            <v>141</v>
          </cell>
          <cell r="B255" t="str">
            <v>Asia and the Pacific</v>
          </cell>
          <cell r="C255">
            <v>6417.4578499999998</v>
          </cell>
          <cell r="D255">
            <v>15634.48516</v>
          </cell>
          <cell r="E255">
            <v>2026</v>
          </cell>
          <cell r="F255">
            <v>17660.48516</v>
          </cell>
          <cell r="G255">
            <v>24077.943009999999</v>
          </cell>
          <cell r="H255">
            <v>2026</v>
          </cell>
          <cell r="I255">
            <v>8850.5851600000005</v>
          </cell>
          <cell r="J255">
            <v>141</v>
          </cell>
          <cell r="K255" t="str">
            <v>Asia and the Pacific</v>
          </cell>
          <cell r="L255">
            <v>6417.4578499999998</v>
          </cell>
          <cell r="M255">
            <v>17660.48516</v>
          </cell>
        </row>
        <row r="256">
          <cell r="A256">
            <v>19</v>
          </cell>
          <cell r="B256" t="str">
            <v>Americas</v>
          </cell>
          <cell r="C256">
            <v>3459.2837100000002</v>
          </cell>
          <cell r="D256">
            <v>8506.5591899999999</v>
          </cell>
          <cell r="E256">
            <v>279</v>
          </cell>
          <cell r="F256">
            <v>8785.5591899999999</v>
          </cell>
          <cell r="G256">
            <v>12244.8429</v>
          </cell>
          <cell r="H256">
            <v>279</v>
          </cell>
          <cell r="I256">
            <v>5531.2891899999995</v>
          </cell>
          <cell r="J256">
            <v>19</v>
          </cell>
          <cell r="K256" t="str">
            <v>Americas</v>
          </cell>
          <cell r="L256">
            <v>3459.2837100000002</v>
          </cell>
          <cell r="M256">
            <v>8785.5591899999999</v>
          </cell>
        </row>
        <row r="257">
          <cell r="A257">
            <v>146</v>
          </cell>
          <cell r="B257" t="str">
            <v>Western Asia</v>
          </cell>
          <cell r="C257">
            <v>532.5575</v>
          </cell>
          <cell r="D257">
            <v>1984.88499</v>
          </cell>
          <cell r="E257">
            <v>232</v>
          </cell>
          <cell r="F257">
            <v>2216.88499</v>
          </cell>
          <cell r="G257">
            <v>2749.4424899999999</v>
          </cell>
          <cell r="H257">
            <v>0</v>
          </cell>
          <cell r="I257">
            <v>0</v>
          </cell>
          <cell r="J257">
            <v>146</v>
          </cell>
          <cell r="K257" t="str">
            <v>Western Asia</v>
          </cell>
        </row>
        <row r="258">
          <cell r="A258">
            <v>150</v>
          </cell>
          <cell r="B258" t="str">
            <v>Europe</v>
          </cell>
          <cell r="C258">
            <v>735.58465000000001</v>
          </cell>
          <cell r="D258">
            <v>3612.0240400000002</v>
          </cell>
          <cell r="E258">
            <v>0</v>
          </cell>
          <cell r="F258">
            <v>3612.0240400000002</v>
          </cell>
          <cell r="G258">
            <v>4347.60869</v>
          </cell>
          <cell r="I258">
            <v>3612.0240400000002</v>
          </cell>
          <cell r="J258">
            <v>150</v>
          </cell>
          <cell r="K258" t="str">
            <v>Europe</v>
          </cell>
          <cell r="L258">
            <v>735.58465000000001</v>
          </cell>
          <cell r="M258">
            <v>3612.0240400000002</v>
          </cell>
        </row>
        <row r="259">
          <cell r="A259">
            <v>1020</v>
          </cell>
          <cell r="B259" t="str">
            <v>Global/interregional</v>
          </cell>
          <cell r="C259">
            <v>16976.224200000001</v>
          </cell>
          <cell r="D259">
            <v>79048.130879999997</v>
          </cell>
          <cell r="E259">
            <v>8927</v>
          </cell>
          <cell r="F259">
            <v>87975.130879999997</v>
          </cell>
          <cell r="G259">
            <v>104951.35507999999</v>
          </cell>
          <cell r="H259">
            <v>8927</v>
          </cell>
          <cell r="I259">
            <v>79048.130879999997</v>
          </cell>
          <cell r="J259">
            <v>1020</v>
          </cell>
          <cell r="K259" t="str">
            <v>Global/interregional</v>
          </cell>
          <cell r="L259">
            <v>16976.224200000001</v>
          </cell>
          <cell r="M259">
            <v>87975.130879999997</v>
          </cell>
        </row>
        <row r="260">
          <cell r="A260">
            <v>1021</v>
          </cell>
          <cell r="B260" t="str">
            <v>Other (please specify, using Excel's Insert Row commany if necessary)</v>
          </cell>
          <cell r="F260">
            <v>0</v>
          </cell>
          <cell r="G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</row>
        <row r="262">
          <cell r="B262" t="str">
            <v>Total, Regional</v>
          </cell>
          <cell r="C262">
            <v>30291.776460000001</v>
          </cell>
          <cell r="D262">
            <v>126099.58319999999</v>
          </cell>
          <cell r="E262">
            <v>13125</v>
          </cell>
          <cell r="F262">
            <v>139224.58319999999</v>
          </cell>
          <cell r="G262">
            <v>169516.35965999999</v>
          </cell>
          <cell r="H262">
            <v>13125</v>
          </cell>
          <cell r="I262">
            <v>4490</v>
          </cell>
        </row>
        <row r="264">
          <cell r="A264">
            <v>2401</v>
          </cell>
          <cell r="B264" t="str">
            <v>Not elsewhere classified (from table 3c)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I265">
            <v>1315545</v>
          </cell>
        </row>
        <row r="266">
          <cell r="B266" t="str">
            <v>Total</v>
          </cell>
          <cell r="C266">
            <v>746575.44075000018</v>
          </cell>
          <cell r="D266">
            <v>1320025.9983599999</v>
          </cell>
          <cell r="E266">
            <v>741729</v>
          </cell>
          <cell r="F266">
            <v>2061754.9983599999</v>
          </cell>
          <cell r="G266">
            <v>2808330.4391099983</v>
          </cell>
          <cell r="H266">
            <v>741729</v>
          </cell>
          <cell r="I266">
            <v>746219</v>
          </cell>
        </row>
        <row r="267">
          <cell r="I267">
            <v>2061764</v>
          </cell>
        </row>
        <row r="268">
          <cell r="H268">
            <v>2066601.4391099983</v>
          </cell>
        </row>
      </sheetData>
      <sheetData sheetId="1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3341.8652999999999</v>
          </cell>
          <cell r="D12">
            <v>201498.77796000015</v>
          </cell>
          <cell r="F12">
            <v>201498.77796000015</v>
          </cell>
          <cell r="G12">
            <v>204840.64326000016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5965.2971600000001</v>
          </cell>
          <cell r="D14">
            <v>16810.576190000007</v>
          </cell>
          <cell r="F14">
            <v>16810.576190000007</v>
          </cell>
          <cell r="G14">
            <v>22775.873350000009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525.80881999999997</v>
          </cell>
          <cell r="D16">
            <v>3042.2717299999999</v>
          </cell>
          <cell r="E16">
            <v>-64.883440000000007</v>
          </cell>
          <cell r="F16">
            <v>2977.3882899999999</v>
          </cell>
          <cell r="G16">
            <v>3503.1971100000001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C19">
            <v>830.01122999999995</v>
          </cell>
          <cell r="D19">
            <v>2994.4319100000002</v>
          </cell>
          <cell r="F19">
            <v>2994.4319100000002</v>
          </cell>
          <cell r="G19">
            <v>3824.4431400000003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1190.5297700000001</v>
          </cell>
          <cell r="D22">
            <v>282.52840000000003</v>
          </cell>
          <cell r="F22">
            <v>282.52840000000003</v>
          </cell>
          <cell r="G22">
            <v>1473.0581700000002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6119.6794500000024</v>
          </cell>
          <cell r="D25">
            <v>82302.928369999951</v>
          </cell>
          <cell r="E25">
            <v>6514.9834599999995</v>
          </cell>
          <cell r="F25">
            <v>88817.911829999954</v>
          </cell>
          <cell r="G25">
            <v>94937.59127999995</v>
          </cell>
        </row>
        <row r="26">
          <cell r="A26">
            <v>52</v>
          </cell>
          <cell r="B26" t="str">
            <v>Barbados</v>
          </cell>
          <cell r="C26">
            <v>84.238910000000004</v>
          </cell>
          <cell r="D26">
            <v>1.8402700000000001</v>
          </cell>
          <cell r="F26">
            <v>1.8402700000000001</v>
          </cell>
          <cell r="G26">
            <v>86.079180000000008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13.2158</v>
          </cell>
          <cell r="D29">
            <v>36.346489999999996</v>
          </cell>
          <cell r="F29">
            <v>36.346489999999996</v>
          </cell>
          <cell r="G29">
            <v>49.562289999999997</v>
          </cell>
        </row>
        <row r="30">
          <cell r="A30">
            <v>204</v>
          </cell>
          <cell r="B30" t="str">
            <v>Benin</v>
          </cell>
          <cell r="C30">
            <v>2032.8064299999999</v>
          </cell>
          <cell r="D30">
            <v>2594.50452</v>
          </cell>
          <cell r="F30">
            <v>2594.50452</v>
          </cell>
          <cell r="G30">
            <v>4627.31095</v>
          </cell>
        </row>
        <row r="31">
          <cell r="A31">
            <v>64</v>
          </cell>
          <cell r="B31" t="str">
            <v>Bhutan</v>
          </cell>
          <cell r="C31">
            <v>1295.13697</v>
          </cell>
          <cell r="D31">
            <v>915.36032999999998</v>
          </cell>
          <cell r="F31">
            <v>915.36032999999998</v>
          </cell>
          <cell r="G31">
            <v>2210.4973</v>
          </cell>
        </row>
        <row r="32">
          <cell r="A32">
            <v>68</v>
          </cell>
          <cell r="B32" t="str">
            <v>Bolivia</v>
          </cell>
          <cell r="C32">
            <v>4155.36157</v>
          </cell>
          <cell r="D32">
            <v>7235.6393300000027</v>
          </cell>
          <cell r="F32">
            <v>7235.6393300000027</v>
          </cell>
          <cell r="G32">
            <v>11391.000900000003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2723.0600299999996</v>
          </cell>
          <cell r="D38">
            <v>11458.469399999994</v>
          </cell>
          <cell r="E38">
            <v>0.24391000000000349</v>
          </cell>
          <cell r="F38">
            <v>11458.713309999994</v>
          </cell>
          <cell r="G38">
            <v>14181.773339999992</v>
          </cell>
        </row>
        <row r="39">
          <cell r="A39">
            <v>108</v>
          </cell>
          <cell r="B39" t="str">
            <v>Burundi</v>
          </cell>
          <cell r="C39">
            <v>1497.4506899999999</v>
          </cell>
          <cell r="D39">
            <v>30347.612850000005</v>
          </cell>
          <cell r="F39">
            <v>30347.612850000005</v>
          </cell>
          <cell r="G39">
            <v>31845.063540000006</v>
          </cell>
        </row>
        <row r="40">
          <cell r="A40">
            <v>116</v>
          </cell>
          <cell r="B40" t="str">
            <v>Cambodia</v>
          </cell>
          <cell r="C40">
            <v>5650.4614299999994</v>
          </cell>
          <cell r="D40">
            <v>12538.934840000002</v>
          </cell>
          <cell r="E40">
            <v>1998.0506799999998</v>
          </cell>
          <cell r="F40">
            <v>14536.985520000002</v>
          </cell>
          <cell r="G40">
            <v>20187.446950000001</v>
          </cell>
        </row>
        <row r="41">
          <cell r="A41">
            <v>120</v>
          </cell>
          <cell r="B41" t="str">
            <v>Cameroon</v>
          </cell>
          <cell r="C41">
            <v>3653.59121</v>
          </cell>
          <cell r="D41">
            <v>5060.0139900000004</v>
          </cell>
          <cell r="E41">
            <v>38.700000000000003</v>
          </cell>
          <cell r="F41">
            <v>5098.7139900000002</v>
          </cell>
          <cell r="G41">
            <v>8752.3052000000007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197.68745000000001</v>
          </cell>
          <cell r="D43">
            <v>406.91715000000005</v>
          </cell>
          <cell r="E43">
            <v>67.999139999999997</v>
          </cell>
          <cell r="F43">
            <v>474.91629000000006</v>
          </cell>
          <cell r="G43">
            <v>672.60374000000002</v>
          </cell>
        </row>
        <row r="44">
          <cell r="A44">
            <v>140</v>
          </cell>
          <cell r="B44" t="str">
            <v>Central African Rep.</v>
          </cell>
          <cell r="C44">
            <v>5868.0798800000039</v>
          </cell>
          <cell r="D44">
            <v>30291.574450000018</v>
          </cell>
          <cell r="F44">
            <v>30291.574450000018</v>
          </cell>
          <cell r="G44">
            <v>36159.654330000019</v>
          </cell>
        </row>
        <row r="45">
          <cell r="A45">
            <v>148</v>
          </cell>
          <cell r="B45" t="str">
            <v>Chad</v>
          </cell>
          <cell r="C45">
            <v>3096.9369500000003</v>
          </cell>
          <cell r="D45">
            <v>91617.27749000008</v>
          </cell>
          <cell r="F45">
            <v>91617.27749000008</v>
          </cell>
          <cell r="G45">
            <v>94714.214440000083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-1.0000000000000001E-5</v>
          </cell>
          <cell r="D47">
            <v>402.49781000000002</v>
          </cell>
          <cell r="F47">
            <v>402.49781000000002</v>
          </cell>
          <cell r="G47">
            <v>402.49780000000004</v>
          </cell>
        </row>
        <row r="48">
          <cell r="A48">
            <v>170</v>
          </cell>
          <cell r="B48" t="str">
            <v>Colombia</v>
          </cell>
          <cell r="C48">
            <v>1556.2140099999999</v>
          </cell>
          <cell r="D48">
            <v>17384.003139999986</v>
          </cell>
          <cell r="E48">
            <v>717.58231999999998</v>
          </cell>
          <cell r="F48">
            <v>18101.585459999988</v>
          </cell>
          <cell r="G48">
            <v>19657.799469999987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640.99325999999996</v>
          </cell>
          <cell r="D50">
            <v>2560.9364399999999</v>
          </cell>
          <cell r="E50">
            <v>208.76942000000003</v>
          </cell>
          <cell r="F50">
            <v>2769.70586</v>
          </cell>
          <cell r="G50">
            <v>3410.6991200000002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C52">
            <v>8055.9411599999976</v>
          </cell>
          <cell r="D52">
            <v>8486.8641699999989</v>
          </cell>
          <cell r="F52">
            <v>8486.8641699999989</v>
          </cell>
          <cell r="G52">
            <v>16542.805329999996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1127.21633</v>
          </cell>
          <cell r="D54">
            <v>3006.5352499999999</v>
          </cell>
          <cell r="F54">
            <v>3006.5352499999999</v>
          </cell>
          <cell r="G54">
            <v>4133.7515800000001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5126.7300599999999</v>
          </cell>
          <cell r="D57">
            <v>67899.733489999926</v>
          </cell>
          <cell r="F57">
            <v>67899.733489999926</v>
          </cell>
          <cell r="G57">
            <v>73026.463549999928</v>
          </cell>
        </row>
        <row r="58">
          <cell r="A58">
            <v>180</v>
          </cell>
          <cell r="B58" t="str">
            <v>Dem Rep of the Congo</v>
          </cell>
          <cell r="C58">
            <v>37.339029999999212</v>
          </cell>
          <cell r="D58">
            <v>101286.11253999999</v>
          </cell>
          <cell r="F58">
            <v>101286.11253999999</v>
          </cell>
          <cell r="G58">
            <v>101323.45156999999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2271.2611400000001</v>
          </cell>
          <cell r="D60">
            <v>5955.7712399999991</v>
          </cell>
          <cell r="F60">
            <v>5955.7712399999991</v>
          </cell>
          <cell r="G60">
            <v>8227.0323799999987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1242.12426</v>
          </cell>
          <cell r="D62">
            <v>1815.3287700000001</v>
          </cell>
          <cell r="F62">
            <v>1815.3287700000001</v>
          </cell>
          <cell r="G62">
            <v>3057.4530300000001</v>
          </cell>
        </row>
        <row r="63">
          <cell r="A63">
            <v>218</v>
          </cell>
          <cell r="B63" t="str">
            <v>Ecuador</v>
          </cell>
          <cell r="C63">
            <v>434.65352000000001</v>
          </cell>
          <cell r="D63">
            <v>78849.630260000093</v>
          </cell>
          <cell r="F63">
            <v>78849.630260000093</v>
          </cell>
          <cell r="G63">
            <v>79284.2837800001</v>
          </cell>
        </row>
        <row r="64">
          <cell r="A64">
            <v>818</v>
          </cell>
          <cell r="B64" t="str">
            <v>Egypt</v>
          </cell>
          <cell r="C64">
            <v>532.45249999999999</v>
          </cell>
          <cell r="D64">
            <v>3819.5393899999999</v>
          </cell>
          <cell r="E64">
            <v>183.66989999999998</v>
          </cell>
          <cell r="F64">
            <v>4003.2092899999998</v>
          </cell>
          <cell r="G64">
            <v>4535.6617900000001</v>
          </cell>
        </row>
        <row r="65">
          <cell r="A65">
            <v>222</v>
          </cell>
          <cell r="B65" t="str">
            <v>El Salvador</v>
          </cell>
          <cell r="C65">
            <v>93.09585000000007</v>
          </cell>
          <cell r="D65">
            <v>3744.1876099999999</v>
          </cell>
          <cell r="F65">
            <v>3744.1876099999999</v>
          </cell>
          <cell r="G65">
            <v>3837.2834600000001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136.64794000000001</v>
          </cell>
          <cell r="F67">
            <v>136.64794000000001</v>
          </cell>
          <cell r="G67">
            <v>136.64794000000001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25938.29663999999</v>
          </cell>
          <cell r="D69">
            <v>261465.56845625007</v>
          </cell>
          <cell r="F69">
            <v>261465.56845625007</v>
          </cell>
          <cell r="G69">
            <v>287403.86509625008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1417.1083799999999</v>
          </cell>
          <cell r="D75">
            <v>2431.6098999999999</v>
          </cell>
          <cell r="F75">
            <v>2431.6098999999999</v>
          </cell>
          <cell r="G75">
            <v>3848.71828</v>
          </cell>
        </row>
        <row r="76">
          <cell r="A76">
            <v>268</v>
          </cell>
          <cell r="B76" t="str">
            <v>Georgia</v>
          </cell>
          <cell r="C76">
            <v>2826.7015000000001</v>
          </cell>
          <cell r="D76">
            <v>6683.7891599999948</v>
          </cell>
          <cell r="F76">
            <v>6683.7891599999948</v>
          </cell>
          <cell r="G76">
            <v>9510.4906599999958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4320.5684499999998</v>
          </cell>
          <cell r="D78">
            <v>4833.1629000000003</v>
          </cell>
          <cell r="E78">
            <v>55.282139999999998</v>
          </cell>
          <cell r="F78">
            <v>4888.4450400000005</v>
          </cell>
          <cell r="G78">
            <v>9209.0134900000012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2264.35815</v>
          </cell>
          <cell r="D81">
            <v>5900.5970300000017</v>
          </cell>
          <cell r="F81">
            <v>5900.5970300000017</v>
          </cell>
          <cell r="G81">
            <v>8164.9551800000017</v>
          </cell>
        </row>
        <row r="82">
          <cell r="A82">
            <v>324</v>
          </cell>
          <cell r="B82" t="str">
            <v>Guinea</v>
          </cell>
          <cell r="C82">
            <v>5867.9030499999972</v>
          </cell>
          <cell r="D82">
            <v>13833.439129999992</v>
          </cell>
          <cell r="E82">
            <v>31.31324</v>
          </cell>
          <cell r="F82">
            <v>13864.752369999991</v>
          </cell>
          <cell r="G82">
            <v>19732.655419999988</v>
          </cell>
        </row>
        <row r="83">
          <cell r="A83">
            <v>624</v>
          </cell>
          <cell r="B83" t="str">
            <v>Guinea-Bissau</v>
          </cell>
          <cell r="C83">
            <v>1984.3822700000001</v>
          </cell>
          <cell r="D83">
            <v>1331.99505</v>
          </cell>
          <cell r="F83">
            <v>1331.99505</v>
          </cell>
          <cell r="G83">
            <v>3316.3773200000001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5899.2479600000006</v>
          </cell>
          <cell r="D85">
            <v>53568.82557000003</v>
          </cell>
          <cell r="E85">
            <v>55.234819999999999</v>
          </cell>
          <cell r="F85">
            <v>53624.060390000028</v>
          </cell>
          <cell r="G85">
            <v>59523.308350000028</v>
          </cell>
        </row>
        <row r="86">
          <cell r="A86">
            <v>340</v>
          </cell>
          <cell r="B86" t="str">
            <v>Honduras</v>
          </cell>
          <cell r="C86">
            <v>700.78017</v>
          </cell>
          <cell r="D86">
            <v>-1828.7631399999998</v>
          </cell>
          <cell r="E86">
            <v>144.70356000000001</v>
          </cell>
          <cell r="F86">
            <v>-1684.0595799999999</v>
          </cell>
          <cell r="G86">
            <v>-983.27940999999987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5261.8894099999998</v>
          </cell>
          <cell r="D89">
            <v>10987.194669999993</v>
          </cell>
          <cell r="E89">
            <v>2879.11456</v>
          </cell>
          <cell r="F89">
            <v>13866.309229999993</v>
          </cell>
          <cell r="G89">
            <v>19128.198639999995</v>
          </cell>
        </row>
        <row r="90">
          <cell r="A90">
            <v>360</v>
          </cell>
          <cell r="B90" t="str">
            <v>Indonesia</v>
          </cell>
          <cell r="C90">
            <v>-57519.422169999991</v>
          </cell>
          <cell r="D90">
            <v>78277.489140000078</v>
          </cell>
          <cell r="E90">
            <v>5267.1864299999997</v>
          </cell>
          <cell r="F90">
            <v>83544.675570000079</v>
          </cell>
          <cell r="G90">
            <v>26025.253400000089</v>
          </cell>
        </row>
        <row r="91">
          <cell r="A91">
            <v>364</v>
          </cell>
          <cell r="B91" t="str">
            <v>Iran, Islamic Republic</v>
          </cell>
          <cell r="C91">
            <v>1053.73443</v>
          </cell>
          <cell r="D91">
            <v>184.73464000000001</v>
          </cell>
          <cell r="F91">
            <v>184.73464000000001</v>
          </cell>
          <cell r="G91">
            <v>1238.4690700000001</v>
          </cell>
        </row>
        <row r="92">
          <cell r="A92">
            <v>368</v>
          </cell>
          <cell r="B92" t="str">
            <v>Iraq</v>
          </cell>
          <cell r="C92">
            <v>9823.3569500000012</v>
          </cell>
          <cell r="D92">
            <v>31708.552489999998</v>
          </cell>
          <cell r="E92">
            <v>3855.9752200000003</v>
          </cell>
          <cell r="F92">
            <v>35564.527709999995</v>
          </cell>
          <cell r="G92">
            <v>45387.884659999996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-4.0623399999999998</v>
          </cell>
          <cell r="D96">
            <v>4.8623100000000008</v>
          </cell>
          <cell r="F96">
            <v>4.8623100000000008</v>
          </cell>
          <cell r="G96">
            <v>0.79997000000000096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10.498200000000001</v>
          </cell>
          <cell r="D98">
            <v>34.621319999999997</v>
          </cell>
          <cell r="E98">
            <v>93.323899999999995</v>
          </cell>
          <cell r="F98">
            <v>127.94521999999999</v>
          </cell>
          <cell r="G98">
            <v>138.44342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20152.832399999992</v>
          </cell>
          <cell r="D100">
            <v>138481.95701000001</v>
          </cell>
          <cell r="E100">
            <v>3657.76557</v>
          </cell>
          <cell r="F100">
            <v>142139.72258</v>
          </cell>
          <cell r="G100">
            <v>162292.55497999999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68.88373</v>
          </cell>
          <cell r="F103">
            <v>0</v>
          </cell>
          <cell r="G103">
            <v>68.88373</v>
          </cell>
        </row>
        <row r="104">
          <cell r="A104">
            <v>418</v>
          </cell>
          <cell r="B104" t="str">
            <v>Lao People's Dem Republic</v>
          </cell>
          <cell r="C104">
            <v>4859.7249800000009</v>
          </cell>
          <cell r="D104">
            <v>4576.6195499999994</v>
          </cell>
          <cell r="F104">
            <v>4576.6195499999994</v>
          </cell>
          <cell r="G104">
            <v>9436.3445300000003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1539.9686000000002</v>
          </cell>
          <cell r="D107">
            <v>8850.7760200000012</v>
          </cell>
          <cell r="E107">
            <v>536.47210999999993</v>
          </cell>
          <cell r="F107">
            <v>9387.2481300000018</v>
          </cell>
          <cell r="G107">
            <v>10927.216730000002</v>
          </cell>
        </row>
        <row r="108">
          <cell r="A108">
            <v>430</v>
          </cell>
          <cell r="B108" t="str">
            <v>Liberia</v>
          </cell>
          <cell r="C108">
            <v>18228.750349999995</v>
          </cell>
          <cell r="D108">
            <v>13751.172509999999</v>
          </cell>
          <cell r="F108">
            <v>13751.172509999999</v>
          </cell>
          <cell r="G108">
            <v>31979.922859999991</v>
          </cell>
        </row>
        <row r="109">
          <cell r="A109">
            <v>434</v>
          </cell>
          <cell r="B109" t="str">
            <v>Libyan Arab Jamahiriya</v>
          </cell>
          <cell r="C109">
            <v>186.97201999999999</v>
          </cell>
          <cell r="D109">
            <v>7.3450500000000005</v>
          </cell>
          <cell r="F109">
            <v>7.3450500000000005</v>
          </cell>
          <cell r="G109">
            <v>194.31707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2938.5350899999999</v>
          </cell>
          <cell r="D113">
            <v>8839.5538700000016</v>
          </cell>
          <cell r="E113">
            <v>1341.9319800000001</v>
          </cell>
          <cell r="F113">
            <v>10181.485850000001</v>
          </cell>
          <cell r="G113">
            <v>13120.02094</v>
          </cell>
        </row>
        <row r="114">
          <cell r="A114">
            <v>454</v>
          </cell>
          <cell r="B114" t="str">
            <v>Malawi</v>
          </cell>
          <cell r="C114">
            <v>6987.4924600000004</v>
          </cell>
          <cell r="D114">
            <v>20050.232139999967</v>
          </cell>
          <cell r="E114">
            <v>1819.8719199999998</v>
          </cell>
          <cell r="F114">
            <v>21870.104059999969</v>
          </cell>
          <cell r="G114">
            <v>28857.59651999997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1048.05798</v>
          </cell>
          <cell r="D117">
            <v>12432.583449999993</v>
          </cell>
          <cell r="E117">
            <v>96.852800000000002</v>
          </cell>
          <cell r="F117">
            <v>12529.436249999993</v>
          </cell>
          <cell r="G117">
            <v>13577.494229999993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8841.2023199999985</v>
          </cell>
          <cell r="D120">
            <v>17190.296229999993</v>
          </cell>
          <cell r="E120">
            <v>1627.4203500000001</v>
          </cell>
          <cell r="F120">
            <v>18817.716579999993</v>
          </cell>
          <cell r="G120">
            <v>27658.91889999999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290.94094000000001</v>
          </cell>
          <cell r="D122">
            <v>23.364000000000001</v>
          </cell>
          <cell r="F122">
            <v>23.364000000000001</v>
          </cell>
          <cell r="G122">
            <v>314.30493999999999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12342.410189999993</v>
          </cell>
          <cell r="D127">
            <v>29616.685170000008</v>
          </cell>
          <cell r="E127">
            <v>95.54401</v>
          </cell>
          <cell r="F127">
            <v>29712.229180000009</v>
          </cell>
          <cell r="G127">
            <v>42054.639370000004</v>
          </cell>
        </row>
        <row r="128">
          <cell r="A128">
            <v>104</v>
          </cell>
          <cell r="B128" t="str">
            <v>Myanmar</v>
          </cell>
          <cell r="C128">
            <v>1665.2530099999999</v>
          </cell>
          <cell r="D128">
            <v>79499.617920000004</v>
          </cell>
          <cell r="F128">
            <v>79499.617920000004</v>
          </cell>
          <cell r="G128">
            <v>81164.870930000005</v>
          </cell>
        </row>
        <row r="129">
          <cell r="A129">
            <v>516</v>
          </cell>
          <cell r="B129" t="str">
            <v>Namibia</v>
          </cell>
          <cell r="C129">
            <v>1336.1119199999998</v>
          </cell>
          <cell r="D129">
            <v>1977.1896499999998</v>
          </cell>
          <cell r="F129">
            <v>1977.1896499999998</v>
          </cell>
          <cell r="G129">
            <v>3313.3015699999996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11585.641589999999</v>
          </cell>
          <cell r="D131">
            <v>32602.571849999949</v>
          </cell>
          <cell r="E131">
            <v>199.30295000000001</v>
          </cell>
          <cell r="F131">
            <v>32801.874799999947</v>
          </cell>
          <cell r="G131">
            <v>44387.516389999946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252.94582</v>
          </cell>
          <cell r="D134">
            <v>15636.422419999995</v>
          </cell>
          <cell r="E134">
            <v>4.0211800000000002</v>
          </cell>
          <cell r="F134">
            <v>15640.443599999995</v>
          </cell>
          <cell r="G134">
            <v>15893.389419999996</v>
          </cell>
        </row>
        <row r="135">
          <cell r="A135">
            <v>562</v>
          </cell>
          <cell r="B135" t="str">
            <v>Niger</v>
          </cell>
          <cell r="C135">
            <v>8728.1867600000005</v>
          </cell>
          <cell r="D135">
            <v>22653.464080000002</v>
          </cell>
          <cell r="F135">
            <v>22653.464080000002</v>
          </cell>
          <cell r="G135">
            <v>31381.650840000002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11835.416600000004</v>
          </cell>
          <cell r="D139">
            <v>28945.624740000003</v>
          </cell>
          <cell r="E139">
            <v>6010.4610599999996</v>
          </cell>
          <cell r="F139">
            <v>34956.085800000001</v>
          </cell>
          <cell r="G139">
            <v>46791.502400000005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62.236460000000001</v>
          </cell>
          <cell r="D141">
            <v>-7.1597200000000001</v>
          </cell>
          <cell r="F141">
            <v>-7.1597200000000001</v>
          </cell>
          <cell r="G141">
            <v>55.076740000000001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C144">
            <v>2978.6983799999998</v>
          </cell>
          <cell r="D144">
            <v>49396.692610000013</v>
          </cell>
          <cell r="F144">
            <v>49396.692610000013</v>
          </cell>
          <cell r="G144">
            <v>52375.390990000014</v>
          </cell>
        </row>
        <row r="145">
          <cell r="A145">
            <v>608</v>
          </cell>
          <cell r="B145" t="str">
            <v>Philippines</v>
          </cell>
          <cell r="C145">
            <v>5695.0549499999997</v>
          </cell>
          <cell r="D145">
            <v>2632.3878399999999</v>
          </cell>
          <cell r="F145">
            <v>2632.3878399999999</v>
          </cell>
          <cell r="G145">
            <v>8327.4427899999991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3058.6230499999997</v>
          </cell>
          <cell r="D152">
            <v>3126.6116400000001</v>
          </cell>
          <cell r="F152">
            <v>3126.6116400000001</v>
          </cell>
          <cell r="G152">
            <v>6185.2346899999993</v>
          </cell>
        </row>
        <row r="153">
          <cell r="A153">
            <v>646</v>
          </cell>
          <cell r="B153" t="str">
            <v>Rwanda</v>
          </cell>
          <cell r="C153">
            <v>9266.3647300000011</v>
          </cell>
          <cell r="D153">
            <v>10076.136239999996</v>
          </cell>
          <cell r="F153">
            <v>10076.136239999996</v>
          </cell>
          <cell r="G153">
            <v>19342.500969999997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143.81313</v>
          </cell>
          <cell r="D156">
            <v>491.23278000000005</v>
          </cell>
          <cell r="F156">
            <v>491.23278000000005</v>
          </cell>
          <cell r="G156">
            <v>635.04591000000005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5684.1794000000018</v>
          </cell>
          <cell r="D158">
            <v>2874.6890600000002</v>
          </cell>
          <cell r="F158">
            <v>2874.6890600000002</v>
          </cell>
          <cell r="G158">
            <v>8558.8684600000015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6690.017649999998</v>
          </cell>
          <cell r="D161">
            <v>8112.8493999999982</v>
          </cell>
          <cell r="F161">
            <v>8112.8493999999982</v>
          </cell>
          <cell r="G161">
            <v>14802.867049999997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10250.819740000006</v>
          </cell>
          <cell r="D166">
            <v>168530.52052999992</v>
          </cell>
          <cell r="F166">
            <v>168530.52052999992</v>
          </cell>
          <cell r="G166">
            <v>178781.34026999993</v>
          </cell>
        </row>
        <row r="167">
          <cell r="A167">
            <v>710</v>
          </cell>
          <cell r="B167" t="str">
            <v>South Africa</v>
          </cell>
          <cell r="C167">
            <v>77.019859999999994</v>
          </cell>
          <cell r="E167">
            <v>-10.469580000000001</v>
          </cell>
          <cell r="F167">
            <v>-10.469580000000001</v>
          </cell>
          <cell r="G167">
            <v>66.550279999999987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5410.0084899999993</v>
          </cell>
          <cell r="D169">
            <v>46291.991440000005</v>
          </cell>
          <cell r="F169">
            <v>46291.991440000005</v>
          </cell>
          <cell r="G169">
            <v>51701.999930000005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79781.971420000002</v>
          </cell>
          <cell r="D173">
            <v>543864.7384500003</v>
          </cell>
          <cell r="E173">
            <v>11669.52061</v>
          </cell>
          <cell r="F173">
            <v>555534.2590600003</v>
          </cell>
          <cell r="G173">
            <v>635316.23048000026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543.62302</v>
          </cell>
          <cell r="D175">
            <v>8888.1808699999983</v>
          </cell>
          <cell r="F175">
            <v>8888.1808699999983</v>
          </cell>
          <cell r="G175">
            <v>9431.8038899999992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1255.4088000000002</v>
          </cell>
          <cell r="D178">
            <v>18336.020879999996</v>
          </cell>
          <cell r="E178">
            <v>161.62025</v>
          </cell>
          <cell r="F178">
            <v>18497.641129999996</v>
          </cell>
          <cell r="G178">
            <v>19753.049929999997</v>
          </cell>
        </row>
        <row r="179">
          <cell r="A179">
            <v>762</v>
          </cell>
          <cell r="B179" t="str">
            <v>Tajikstan</v>
          </cell>
          <cell r="C179">
            <v>7087.4918199999993</v>
          </cell>
          <cell r="D179">
            <v>9597.1879600000066</v>
          </cell>
          <cell r="F179">
            <v>9597.1879600000066</v>
          </cell>
          <cell r="G179">
            <v>16684.679780000006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1479.63402</v>
          </cell>
          <cell r="D182">
            <v>6643.271999999999</v>
          </cell>
          <cell r="F182">
            <v>6643.271999999999</v>
          </cell>
          <cell r="G182">
            <v>8122.9060199999985</v>
          </cell>
        </row>
        <row r="183">
          <cell r="A183">
            <v>768</v>
          </cell>
          <cell r="B183" t="str">
            <v>Togo</v>
          </cell>
          <cell r="C183">
            <v>1956.56692</v>
          </cell>
          <cell r="D183">
            <v>2077.3082899999999</v>
          </cell>
          <cell r="F183">
            <v>2077.3082899999999</v>
          </cell>
          <cell r="G183">
            <v>4033.8752100000002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7181.7105499999989</v>
          </cell>
          <cell r="D190">
            <v>110642.11220999996</v>
          </cell>
          <cell r="E190">
            <v>2.98386</v>
          </cell>
          <cell r="F190">
            <v>110645.09606999996</v>
          </cell>
          <cell r="G190">
            <v>117826.80661999996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4887.1011799999997</v>
          </cell>
          <cell r="D194">
            <v>24346.322529999998</v>
          </cell>
          <cell r="F194">
            <v>24346.322529999998</v>
          </cell>
          <cell r="G194">
            <v>29233.423709999995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7023.5416900000009</v>
          </cell>
          <cell r="D201">
            <v>5817.990670000001</v>
          </cell>
          <cell r="F201">
            <v>5817.990670000001</v>
          </cell>
          <cell r="G201">
            <v>12841.532360000001</v>
          </cell>
        </row>
        <row r="202">
          <cell r="A202">
            <v>894</v>
          </cell>
          <cell r="B202" t="str">
            <v>Zambia</v>
          </cell>
          <cell r="C202">
            <v>8798.2973300000012</v>
          </cell>
          <cell r="D202">
            <v>13644.961770000007</v>
          </cell>
          <cell r="E202">
            <v>4086.0946099999996</v>
          </cell>
          <cell r="F202">
            <v>17731.056380000005</v>
          </cell>
          <cell r="G202">
            <v>26529.353710000007</v>
          </cell>
        </row>
        <row r="203">
          <cell r="A203">
            <v>716</v>
          </cell>
          <cell r="B203" t="str">
            <v>Zimbabwe</v>
          </cell>
          <cell r="C203">
            <v>4944.1808300000002</v>
          </cell>
          <cell r="D203">
            <v>150665.77995000003</v>
          </cell>
          <cell r="F203">
            <v>150665.77995000003</v>
          </cell>
          <cell r="G203">
            <v>155609.96078000002</v>
          </cell>
        </row>
        <row r="205">
          <cell r="B205" t="str">
            <v>Total Member States</v>
          </cell>
          <cell r="C205">
            <v>366350.27138999995</v>
          </cell>
          <cell r="D205">
            <v>2885386.7754062498</v>
          </cell>
          <cell r="E205">
            <v>53346.642940000005</v>
          </cell>
          <cell r="F205">
            <v>2938733.41834625</v>
          </cell>
          <cell r="G205">
            <v>3305083.6897362508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3468.88537</v>
          </cell>
          <cell r="D228">
            <v>48774.808630000036</v>
          </cell>
          <cell r="F228">
            <v>48774.808630000036</v>
          </cell>
          <cell r="G228">
            <v>52243.694000000032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3468.88537</v>
          </cell>
          <cell r="D235">
            <v>48774.808630000036</v>
          </cell>
          <cell r="E235">
            <v>0</v>
          </cell>
          <cell r="F235">
            <v>48774.808630000036</v>
          </cell>
          <cell r="G235">
            <v>52243.694000000032</v>
          </cell>
        </row>
        <row r="237">
          <cell r="B237" t="str">
            <v>Total countries/areas</v>
          </cell>
          <cell r="C237">
            <v>369819.15675999993</v>
          </cell>
          <cell r="D237">
            <v>2934161.5840362497</v>
          </cell>
          <cell r="E237">
            <v>53346.642940000005</v>
          </cell>
          <cell r="F237">
            <v>2987508.2269762498</v>
          </cell>
          <cell r="G237">
            <v>3357327.3837362509</v>
          </cell>
        </row>
        <row r="239">
          <cell r="A239">
            <v>711</v>
          </cell>
          <cell r="B239" t="str">
            <v>Sub-Saharan Africa</v>
          </cell>
          <cell r="C239">
            <v>175.82802000000001</v>
          </cell>
          <cell r="D239">
            <v>1130.7921799999999</v>
          </cell>
          <cell r="F239">
            <v>1130.7921799999999</v>
          </cell>
          <cell r="G239">
            <v>1306.6201999999998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44.844360000000002</v>
          </cell>
          <cell r="D241">
            <v>10.591209999999998</v>
          </cell>
          <cell r="F241">
            <v>10.591209999999998</v>
          </cell>
          <cell r="G241">
            <v>55.435569999999998</v>
          </cell>
        </row>
        <row r="242">
          <cell r="A242">
            <v>19</v>
          </cell>
          <cell r="B242" t="str">
            <v>Americas</v>
          </cell>
          <cell r="C242">
            <v>968.81100000000004</v>
          </cell>
          <cell r="D242">
            <v>881.93636000000004</v>
          </cell>
          <cell r="F242">
            <v>881.93636000000004</v>
          </cell>
          <cell r="G242">
            <v>1850.7473600000001</v>
          </cell>
        </row>
        <row r="243">
          <cell r="A243">
            <v>146</v>
          </cell>
          <cell r="B243" t="str">
            <v>Western Asia</v>
          </cell>
          <cell r="D243">
            <v>20.88</v>
          </cell>
          <cell r="F243">
            <v>20.88</v>
          </cell>
          <cell r="G243">
            <v>20.88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1189.4833800000001</v>
          </cell>
          <cell r="D248">
            <v>2044.1997500000002</v>
          </cell>
          <cell r="E248">
            <v>0</v>
          </cell>
          <cell r="F248">
            <v>2044.1997500000002</v>
          </cell>
          <cell r="G248">
            <v>3233.6831300000003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145690.80417000002</v>
          </cell>
          <cell r="D250">
            <v>29493.754263749979</v>
          </cell>
          <cell r="E250">
            <v>0</v>
          </cell>
          <cell r="F250">
            <v>29493.754263749979</v>
          </cell>
          <cell r="G250">
            <v>175184.55843375</v>
          </cell>
        </row>
        <row r="252">
          <cell r="B252" t="str">
            <v>Total</v>
          </cell>
          <cell r="C252">
            <v>516699.44430999993</v>
          </cell>
          <cell r="D252">
            <v>2965699.5380499996</v>
          </cell>
          <cell r="E252">
            <v>53346.642940000005</v>
          </cell>
          <cell r="F252">
            <v>3019046.1809899998</v>
          </cell>
          <cell r="G252">
            <v>3535745.6253000009</v>
          </cell>
        </row>
      </sheetData>
      <sheetData sheetId="14"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C15">
            <v>74514.399849999987</v>
          </cell>
          <cell r="D15">
            <v>0</v>
          </cell>
          <cell r="F15">
            <v>0</v>
          </cell>
          <cell r="G15">
            <v>74514.399849999987</v>
          </cell>
        </row>
        <row r="16">
          <cell r="A16">
            <v>8</v>
          </cell>
          <cell r="B16" t="str">
            <v>Albania</v>
          </cell>
          <cell r="C16">
            <v>728.30451000000005</v>
          </cell>
          <cell r="D16">
            <v>0</v>
          </cell>
          <cell r="F16">
            <v>0</v>
          </cell>
          <cell r="G16">
            <v>728.30451000000005</v>
          </cell>
        </row>
        <row r="17">
          <cell r="A17">
            <v>12</v>
          </cell>
          <cell r="B17" t="str">
            <v>Algeria</v>
          </cell>
          <cell r="C17">
            <v>7407.7439299999996</v>
          </cell>
          <cell r="D17">
            <v>2152.4022599999998</v>
          </cell>
          <cell r="F17">
            <v>2152.4022599999998</v>
          </cell>
          <cell r="G17">
            <v>9560.1461899999995</v>
          </cell>
        </row>
        <row r="18">
          <cell r="A18">
            <v>20</v>
          </cell>
          <cell r="B18" t="str">
            <v>Andorra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C19">
            <v>4570.2188399999995</v>
          </cell>
          <cell r="D19">
            <v>0</v>
          </cell>
          <cell r="F19">
            <v>0</v>
          </cell>
          <cell r="G19">
            <v>4570.2188399999995</v>
          </cell>
        </row>
        <row r="20">
          <cell r="A20">
            <v>28</v>
          </cell>
          <cell r="B20" t="str">
            <v>Antigua and Barbuda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C21">
            <v>3378.24703</v>
          </cell>
          <cell r="D21">
            <v>623.37954000000002</v>
          </cell>
          <cell r="F21">
            <v>623.37954000000002</v>
          </cell>
          <cell r="G21">
            <v>4001.6265699999999</v>
          </cell>
        </row>
        <row r="22">
          <cell r="A22">
            <v>51</v>
          </cell>
          <cell r="B22" t="str">
            <v>Armenia</v>
          </cell>
          <cell r="C22">
            <v>1616.84654</v>
          </cell>
          <cell r="D22">
            <v>938.91029000000003</v>
          </cell>
          <cell r="F22">
            <v>938.91029000000003</v>
          </cell>
          <cell r="G22">
            <v>2555.7568300000003</v>
          </cell>
        </row>
        <row r="23">
          <cell r="A23">
            <v>36</v>
          </cell>
          <cell r="B23" t="str">
            <v>Australia</v>
          </cell>
          <cell r="C23">
            <v>1093.3512499999999</v>
          </cell>
          <cell r="D23">
            <v>0</v>
          </cell>
          <cell r="F23">
            <v>0</v>
          </cell>
          <cell r="G23">
            <v>1093.3512499999999</v>
          </cell>
        </row>
        <row r="24">
          <cell r="A24">
            <v>40</v>
          </cell>
          <cell r="B24" t="str">
            <v>Austria</v>
          </cell>
          <cell r="C24">
            <v>984.35292000000004</v>
          </cell>
          <cell r="D24">
            <v>0</v>
          </cell>
          <cell r="F24">
            <v>0</v>
          </cell>
          <cell r="G24">
            <v>984.35292000000004</v>
          </cell>
        </row>
        <row r="25">
          <cell r="A25">
            <v>31</v>
          </cell>
          <cell r="B25" t="str">
            <v>Azerbaijan</v>
          </cell>
          <cell r="C25">
            <v>3773.27675</v>
          </cell>
          <cell r="D25">
            <v>0</v>
          </cell>
          <cell r="F25">
            <v>0</v>
          </cell>
          <cell r="G25">
            <v>3773.27675</v>
          </cell>
        </row>
        <row r="26">
          <cell r="A26">
            <v>44</v>
          </cell>
          <cell r="B26" t="str">
            <v>Bahamas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C28">
            <v>6657.07636</v>
          </cell>
          <cell r="D28">
            <v>205.69848999999999</v>
          </cell>
          <cell r="F28">
            <v>205.69848999999999</v>
          </cell>
          <cell r="G28">
            <v>6862.7748499999998</v>
          </cell>
        </row>
        <row r="29">
          <cell r="A29">
            <v>52</v>
          </cell>
          <cell r="B29" t="str">
            <v>Barbados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C30">
            <v>1332.8559399999999</v>
          </cell>
          <cell r="D30">
            <v>0</v>
          </cell>
          <cell r="F30">
            <v>0</v>
          </cell>
          <cell r="G30">
            <v>1332.8559399999999</v>
          </cell>
        </row>
        <row r="31">
          <cell r="A31">
            <v>56</v>
          </cell>
          <cell r="B31" t="str">
            <v>Belgium</v>
          </cell>
          <cell r="C31">
            <v>3805.5575099999996</v>
          </cell>
          <cell r="D31">
            <v>0</v>
          </cell>
          <cell r="F31">
            <v>0</v>
          </cell>
          <cell r="G31">
            <v>3805.5575099999996</v>
          </cell>
        </row>
        <row r="32">
          <cell r="A32">
            <v>84</v>
          </cell>
          <cell r="B32" t="str">
            <v>Belize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C33">
            <v>1529.4194299999999</v>
          </cell>
          <cell r="D33">
            <v>0</v>
          </cell>
          <cell r="F33">
            <v>0</v>
          </cell>
          <cell r="G33">
            <v>1529.4194299999999</v>
          </cell>
        </row>
        <row r="34">
          <cell r="A34">
            <v>64</v>
          </cell>
          <cell r="B34" t="str">
            <v>Bhutan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70</v>
          </cell>
          <cell r="B36" t="str">
            <v>Bosnia and Herzegovina</v>
          </cell>
          <cell r="C36">
            <v>6129.8601400000007</v>
          </cell>
          <cell r="D36">
            <v>0</v>
          </cell>
          <cell r="F36">
            <v>0</v>
          </cell>
          <cell r="G36">
            <v>6129.8601400000007</v>
          </cell>
        </row>
        <row r="37">
          <cell r="A37">
            <v>72</v>
          </cell>
          <cell r="B37" t="str">
            <v>Botswana</v>
          </cell>
          <cell r="C37">
            <v>2252.83698</v>
          </cell>
          <cell r="D37">
            <v>573.81279000000006</v>
          </cell>
          <cell r="F37">
            <v>573.81279000000006</v>
          </cell>
          <cell r="G37">
            <v>2826.64977</v>
          </cell>
        </row>
        <row r="38">
          <cell r="A38">
            <v>76</v>
          </cell>
          <cell r="B38" t="str">
            <v>Brazil</v>
          </cell>
          <cell r="C38">
            <v>2785.7804700000002</v>
          </cell>
          <cell r="D38">
            <v>999.71162000000004</v>
          </cell>
          <cell r="F38">
            <v>999.71162000000004</v>
          </cell>
          <cell r="G38">
            <v>3785.4920900000002</v>
          </cell>
        </row>
        <row r="39">
          <cell r="A39">
            <v>96</v>
          </cell>
          <cell r="B39" t="str">
            <v>Brunei Darussalam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C40">
            <v>893.11863000000005</v>
          </cell>
          <cell r="D40">
            <v>0</v>
          </cell>
          <cell r="F40">
            <v>0</v>
          </cell>
          <cell r="G40">
            <v>893.11863000000005</v>
          </cell>
        </row>
        <row r="41">
          <cell r="A41">
            <v>854</v>
          </cell>
          <cell r="B41" t="str">
            <v>Burkina Faso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108</v>
          </cell>
          <cell r="B42" t="str">
            <v>Burundi</v>
          </cell>
          <cell r="C42">
            <v>30028.742039999997</v>
          </cell>
          <cell r="D42">
            <v>4717.8461399999997</v>
          </cell>
          <cell r="F42">
            <v>4717.8461399999997</v>
          </cell>
          <cell r="G42">
            <v>34746.588179999999</v>
          </cell>
        </row>
        <row r="43">
          <cell r="A43">
            <v>116</v>
          </cell>
          <cell r="B43" t="str">
            <v>Cambodia</v>
          </cell>
          <cell r="C43">
            <v>1222.3626999999999</v>
          </cell>
          <cell r="D43">
            <v>0</v>
          </cell>
          <cell r="F43">
            <v>0</v>
          </cell>
          <cell r="G43">
            <v>1222.3626999999999</v>
          </cell>
        </row>
        <row r="44">
          <cell r="A44">
            <v>120</v>
          </cell>
          <cell r="B44" t="str">
            <v>Cameroon</v>
          </cell>
          <cell r="C44">
            <v>10230.359548999999</v>
          </cell>
          <cell r="D44">
            <v>442.33330999999998</v>
          </cell>
          <cell r="F44">
            <v>442.33330999999998</v>
          </cell>
          <cell r="G44">
            <v>10672.692858999999</v>
          </cell>
        </row>
        <row r="45">
          <cell r="A45">
            <v>124</v>
          </cell>
          <cell r="B45" t="str">
            <v>Canada</v>
          </cell>
          <cell r="C45">
            <v>1583.67417</v>
          </cell>
          <cell r="D45">
            <v>0</v>
          </cell>
          <cell r="F45">
            <v>0</v>
          </cell>
          <cell r="G45">
            <v>1583.67417</v>
          </cell>
        </row>
        <row r="46">
          <cell r="A46">
            <v>132</v>
          </cell>
          <cell r="B46" t="str">
            <v>Cape Verde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C47">
            <v>2582.9145400000002</v>
          </cell>
          <cell r="D47">
            <v>1983.24775</v>
          </cell>
          <cell r="F47">
            <v>1983.24775</v>
          </cell>
          <cell r="G47">
            <v>4566.1622900000002</v>
          </cell>
        </row>
        <row r="48">
          <cell r="A48">
            <v>148</v>
          </cell>
          <cell r="B48" t="str">
            <v>Chad</v>
          </cell>
          <cell r="C48">
            <v>81883.972370999996</v>
          </cell>
          <cell r="D48">
            <v>11329.959913999995</v>
          </cell>
          <cell r="F48">
            <v>11329.959913999995</v>
          </cell>
          <cell r="G48">
            <v>93213.932284999988</v>
          </cell>
        </row>
        <row r="49">
          <cell r="A49">
            <v>152</v>
          </cell>
          <cell r="B49" t="str">
            <v>Chile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156</v>
          </cell>
          <cell r="B50" t="str">
            <v>China</v>
          </cell>
          <cell r="C50">
            <v>4405.3163399999994</v>
          </cell>
          <cell r="D50">
            <v>3366</v>
          </cell>
          <cell r="F50">
            <v>3366</v>
          </cell>
          <cell r="G50">
            <v>7771.3163399999994</v>
          </cell>
        </row>
        <row r="51">
          <cell r="A51">
            <v>170</v>
          </cell>
          <cell r="B51" t="str">
            <v>Colombia</v>
          </cell>
          <cell r="C51">
            <v>717.36145999999997</v>
          </cell>
          <cell r="D51">
            <v>16239.244300000002</v>
          </cell>
          <cell r="F51">
            <v>16239.244300000002</v>
          </cell>
          <cell r="G51">
            <v>16956.605760000002</v>
          </cell>
        </row>
        <row r="52">
          <cell r="A52">
            <v>174</v>
          </cell>
          <cell r="B52" t="str">
            <v>Comoros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C53">
            <v>6014.0397699999994</v>
          </cell>
          <cell r="D53">
            <v>0</v>
          </cell>
          <cell r="F53">
            <v>0</v>
          </cell>
          <cell r="G53">
            <v>6014.0397699999994</v>
          </cell>
        </row>
        <row r="54">
          <cell r="A54">
            <v>188</v>
          </cell>
          <cell r="B54" t="str">
            <v>Costa Rica</v>
          </cell>
          <cell r="C54">
            <v>3148.51316</v>
          </cell>
          <cell r="D54">
            <v>0</v>
          </cell>
          <cell r="F54">
            <v>0</v>
          </cell>
          <cell r="G54">
            <v>3148.51316</v>
          </cell>
        </row>
        <row r="55">
          <cell r="A55">
            <v>384</v>
          </cell>
          <cell r="B55" t="str">
            <v>Cote d'Ivoire</v>
          </cell>
          <cell r="C55">
            <v>6794.1549100000002</v>
          </cell>
          <cell r="D55">
            <v>1581.7366999999999</v>
          </cell>
          <cell r="F55">
            <v>1581.7366999999999</v>
          </cell>
          <cell r="G55">
            <v>8375.8916100000006</v>
          </cell>
        </row>
        <row r="56">
          <cell r="A56">
            <v>191</v>
          </cell>
          <cell r="B56" t="str">
            <v>Croatia</v>
          </cell>
          <cell r="C56">
            <v>3513.2790399999999</v>
          </cell>
          <cell r="D56">
            <v>0</v>
          </cell>
          <cell r="F56">
            <v>0</v>
          </cell>
          <cell r="G56">
            <v>3513.2790399999999</v>
          </cell>
        </row>
        <row r="57">
          <cell r="A57">
            <v>192</v>
          </cell>
          <cell r="B57" t="str">
            <v>Cuba</v>
          </cell>
          <cell r="C57">
            <v>277.75803999999999</v>
          </cell>
          <cell r="D57">
            <v>0</v>
          </cell>
          <cell r="F57">
            <v>0</v>
          </cell>
          <cell r="G57">
            <v>277.75803999999999</v>
          </cell>
        </row>
        <row r="58">
          <cell r="A58">
            <v>196</v>
          </cell>
          <cell r="B58" t="str">
            <v>Cyprus</v>
          </cell>
          <cell r="C58">
            <v>861.66142000000002</v>
          </cell>
          <cell r="D58">
            <v>0</v>
          </cell>
          <cell r="F58">
            <v>0</v>
          </cell>
          <cell r="G58">
            <v>861.66142000000002</v>
          </cell>
        </row>
        <row r="59">
          <cell r="A59">
            <v>203</v>
          </cell>
          <cell r="B59" t="str">
            <v>Czech Republic</v>
          </cell>
          <cell r="C59">
            <v>427.08527000000004</v>
          </cell>
          <cell r="D59">
            <v>0</v>
          </cell>
          <cell r="F59">
            <v>0</v>
          </cell>
          <cell r="G59">
            <v>427.08527000000004</v>
          </cell>
        </row>
        <row r="60">
          <cell r="A60">
            <v>408</v>
          </cell>
          <cell r="B60" t="str">
            <v>Dem People's Rep of Korea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C61">
            <v>37141.663890000003</v>
          </cell>
          <cell r="D61">
            <v>25231.377660000002</v>
          </cell>
          <cell r="F61">
            <v>25231.377660000002</v>
          </cell>
          <cell r="G61">
            <v>62373.041550000009</v>
          </cell>
        </row>
        <row r="62">
          <cell r="A62">
            <v>208</v>
          </cell>
          <cell r="B62" t="str">
            <v>Denmark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C63">
            <v>3485.2372999999998</v>
          </cell>
          <cell r="D63">
            <v>960.54966999999999</v>
          </cell>
          <cell r="F63">
            <v>960.54966999999999</v>
          </cell>
          <cell r="G63">
            <v>4445.7869700000001</v>
          </cell>
        </row>
        <row r="64">
          <cell r="A64">
            <v>212</v>
          </cell>
          <cell r="B64" t="str">
            <v>Dominica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214</v>
          </cell>
          <cell r="B65" t="str">
            <v>Dominican Republic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C66">
            <v>7252.3740800000005</v>
          </cell>
          <cell r="D66">
            <v>0</v>
          </cell>
          <cell r="F66">
            <v>0</v>
          </cell>
          <cell r="G66">
            <v>7252.3740800000005</v>
          </cell>
        </row>
        <row r="67">
          <cell r="A67">
            <v>818</v>
          </cell>
          <cell r="B67" t="str">
            <v>Egypt</v>
          </cell>
          <cell r="C67">
            <v>4991.6692000000003</v>
          </cell>
          <cell r="D67">
            <v>5522.6986699999998</v>
          </cell>
          <cell r="F67">
            <v>5522.6986699999998</v>
          </cell>
          <cell r="G67">
            <v>10514.36787</v>
          </cell>
        </row>
        <row r="68">
          <cell r="A68">
            <v>222</v>
          </cell>
          <cell r="B68" t="str">
            <v>El Salvador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226</v>
          </cell>
          <cell r="B69" t="str">
            <v>Equatorial Guinea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C70">
            <v>4495.6221949999999</v>
          </cell>
          <cell r="D70">
            <v>0</v>
          </cell>
          <cell r="F70">
            <v>0</v>
          </cell>
          <cell r="G70">
            <v>4495.6221949999999</v>
          </cell>
        </row>
        <row r="71">
          <cell r="A71">
            <v>233</v>
          </cell>
          <cell r="B71" t="str">
            <v>Estonia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C72">
            <v>26594.583230000004</v>
          </cell>
          <cell r="D72">
            <v>10695.056923999997</v>
          </cell>
          <cell r="F72">
            <v>10695.056923999997</v>
          </cell>
          <cell r="G72">
            <v>37289.640154000001</v>
          </cell>
        </row>
        <row r="73">
          <cell r="A73">
            <v>583</v>
          </cell>
          <cell r="B73" t="str">
            <v>Fed States of Micronesia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246</v>
          </cell>
          <cell r="B75" t="str">
            <v>Finland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C76">
            <v>2804.8009400000001</v>
          </cell>
          <cell r="D76">
            <v>0</v>
          </cell>
          <cell r="F76">
            <v>0</v>
          </cell>
          <cell r="G76">
            <v>2804.8009400000001</v>
          </cell>
        </row>
        <row r="77">
          <cell r="A77">
            <v>266</v>
          </cell>
          <cell r="B77" t="str">
            <v>Gabon</v>
          </cell>
          <cell r="C77">
            <v>2232.9943800000001</v>
          </cell>
          <cell r="D77">
            <v>0</v>
          </cell>
          <cell r="F77">
            <v>0</v>
          </cell>
          <cell r="G77">
            <v>2232.9943800000001</v>
          </cell>
        </row>
        <row r="78">
          <cell r="A78">
            <v>270</v>
          </cell>
          <cell r="B78" t="str">
            <v>Gambia</v>
          </cell>
          <cell r="C78">
            <v>75.455010000000001</v>
          </cell>
          <cell r="D78">
            <v>0</v>
          </cell>
          <cell r="F78">
            <v>0</v>
          </cell>
          <cell r="G78">
            <v>75.455010000000001</v>
          </cell>
        </row>
        <row r="79">
          <cell r="A79">
            <v>268</v>
          </cell>
          <cell r="B79" t="str">
            <v>Georgia</v>
          </cell>
          <cell r="C79">
            <v>6163.6887999999999</v>
          </cell>
          <cell r="D79">
            <v>15542.42325</v>
          </cell>
          <cell r="F79">
            <v>15542.42325</v>
          </cell>
          <cell r="G79">
            <v>21706.11205</v>
          </cell>
        </row>
        <row r="80">
          <cell r="A80">
            <v>276</v>
          </cell>
          <cell r="B80" t="str">
            <v>Germany</v>
          </cell>
          <cell r="C80">
            <v>2467.0819100000003</v>
          </cell>
          <cell r="D80">
            <v>0</v>
          </cell>
          <cell r="F80">
            <v>0</v>
          </cell>
          <cell r="G80">
            <v>2467.0819100000003</v>
          </cell>
        </row>
        <row r="81">
          <cell r="A81">
            <v>288</v>
          </cell>
          <cell r="B81" t="str">
            <v>Ghana</v>
          </cell>
          <cell r="C81">
            <v>6457.72901</v>
          </cell>
          <cell r="D81">
            <v>0</v>
          </cell>
          <cell r="F81">
            <v>0</v>
          </cell>
          <cell r="G81">
            <v>6457.72901</v>
          </cell>
        </row>
        <row r="82">
          <cell r="A82">
            <v>300</v>
          </cell>
          <cell r="B82" t="str">
            <v>Greece</v>
          </cell>
          <cell r="C82">
            <v>1155.8928100000001</v>
          </cell>
          <cell r="D82">
            <v>0</v>
          </cell>
          <cell r="F82">
            <v>0</v>
          </cell>
          <cell r="G82">
            <v>1155.8928100000001</v>
          </cell>
        </row>
        <row r="83">
          <cell r="A83">
            <v>308</v>
          </cell>
          <cell r="B83" t="str">
            <v>Grenada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C85">
            <v>7869.5435199999993</v>
          </cell>
          <cell r="D85">
            <v>0</v>
          </cell>
          <cell r="F85">
            <v>0</v>
          </cell>
          <cell r="G85">
            <v>7869.5435199999993</v>
          </cell>
        </row>
        <row r="86">
          <cell r="A86">
            <v>624</v>
          </cell>
          <cell r="B86" t="str">
            <v>Guinea-Bissau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C90">
            <v>2681.4836</v>
          </cell>
          <cell r="D90">
            <v>0</v>
          </cell>
          <cell r="F90">
            <v>0</v>
          </cell>
          <cell r="G90">
            <v>2681.4836</v>
          </cell>
        </row>
        <row r="91">
          <cell r="A91">
            <v>352</v>
          </cell>
          <cell r="B91" t="str">
            <v>Iceland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C92">
            <v>4204.1090800000002</v>
          </cell>
          <cell r="D92">
            <v>0</v>
          </cell>
          <cell r="F92">
            <v>0</v>
          </cell>
          <cell r="G92">
            <v>4204.1090800000002</v>
          </cell>
        </row>
        <row r="93">
          <cell r="A93">
            <v>360</v>
          </cell>
          <cell r="B93" t="str">
            <v>Indonesia</v>
          </cell>
          <cell r="C93">
            <v>2478.9739799999998</v>
          </cell>
          <cell r="D93">
            <v>0</v>
          </cell>
          <cell r="F93">
            <v>0</v>
          </cell>
          <cell r="G93">
            <v>2478.9739799999998</v>
          </cell>
        </row>
        <row r="94">
          <cell r="A94">
            <v>364</v>
          </cell>
          <cell r="B94" t="str">
            <v>Iran, Islamic Republic</v>
          </cell>
          <cell r="C94">
            <v>14857.755570000001</v>
          </cell>
          <cell r="D94">
            <v>705.46133999999995</v>
          </cell>
          <cell r="F94">
            <v>705.46133999999995</v>
          </cell>
          <cell r="G94">
            <v>15563.216910000001</v>
          </cell>
        </row>
        <row r="95">
          <cell r="A95">
            <v>368</v>
          </cell>
          <cell r="B95" t="str">
            <v>Iraq</v>
          </cell>
          <cell r="C95">
            <v>334.74367500000005</v>
          </cell>
          <cell r="D95">
            <v>50372.657285000008</v>
          </cell>
          <cell r="F95">
            <v>50372.657285000008</v>
          </cell>
          <cell r="G95">
            <v>50707.400960000006</v>
          </cell>
        </row>
        <row r="96">
          <cell r="A96">
            <v>372</v>
          </cell>
          <cell r="B96" t="str">
            <v>Ireland</v>
          </cell>
          <cell r="C96">
            <v>724.03751</v>
          </cell>
          <cell r="D96">
            <v>0</v>
          </cell>
          <cell r="F96">
            <v>0</v>
          </cell>
          <cell r="G96">
            <v>724.03751</v>
          </cell>
        </row>
        <row r="97">
          <cell r="A97">
            <v>376</v>
          </cell>
          <cell r="B97" t="str">
            <v>Israel</v>
          </cell>
          <cell r="C97">
            <v>1753.2011</v>
          </cell>
          <cell r="D97">
            <v>0</v>
          </cell>
          <cell r="F97">
            <v>0</v>
          </cell>
          <cell r="G97">
            <v>1753.2011</v>
          </cell>
        </row>
        <row r="98">
          <cell r="A98">
            <v>380</v>
          </cell>
          <cell r="B98" t="str">
            <v>Italy</v>
          </cell>
          <cell r="C98">
            <v>3914.86184</v>
          </cell>
          <cell r="D98">
            <v>0</v>
          </cell>
          <cell r="F98">
            <v>0</v>
          </cell>
          <cell r="G98">
            <v>3914.86184</v>
          </cell>
        </row>
        <row r="99">
          <cell r="A99">
            <v>388</v>
          </cell>
          <cell r="B99" t="str">
            <v>Jamaica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C100">
            <v>2895.2588900000001</v>
          </cell>
          <cell r="D100">
            <v>0</v>
          </cell>
          <cell r="F100">
            <v>0</v>
          </cell>
          <cell r="G100">
            <v>2895.2588900000001</v>
          </cell>
        </row>
        <row r="101">
          <cell r="A101">
            <v>400</v>
          </cell>
          <cell r="B101" t="str">
            <v>Jordan</v>
          </cell>
          <cell r="C101">
            <v>1066.5434750000002</v>
          </cell>
          <cell r="D101">
            <v>44489.944395000006</v>
          </cell>
          <cell r="F101">
            <v>44489.944395000006</v>
          </cell>
          <cell r="G101">
            <v>45556.487870000004</v>
          </cell>
        </row>
        <row r="102">
          <cell r="A102">
            <v>398</v>
          </cell>
          <cell r="B102" t="str">
            <v>Kazakhstan</v>
          </cell>
          <cell r="C102">
            <v>2030.44489</v>
          </cell>
          <cell r="D102">
            <v>0</v>
          </cell>
          <cell r="F102">
            <v>0</v>
          </cell>
          <cell r="G102">
            <v>2030.44489</v>
          </cell>
        </row>
        <row r="103">
          <cell r="A103">
            <v>404</v>
          </cell>
          <cell r="B103" t="str">
            <v>Kenya</v>
          </cell>
          <cell r="C103">
            <v>53230.058730000004</v>
          </cell>
          <cell r="D103">
            <v>13231.673300000006</v>
          </cell>
          <cell r="F103">
            <v>13231.673300000006</v>
          </cell>
          <cell r="G103">
            <v>66461.732030000014</v>
          </cell>
        </row>
        <row r="104">
          <cell r="A104">
            <v>296</v>
          </cell>
          <cell r="B104" t="str">
            <v>Kiribati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C106">
            <v>1715.5975900000001</v>
          </cell>
          <cell r="D106">
            <v>0</v>
          </cell>
          <cell r="F106">
            <v>0</v>
          </cell>
          <cell r="G106">
            <v>1715.5975900000001</v>
          </cell>
        </row>
        <row r="107">
          <cell r="A107">
            <v>418</v>
          </cell>
          <cell r="B107" t="str">
            <v>Lao People's Dem Republic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C109">
            <v>2611.5923160000002</v>
          </cell>
          <cell r="D109">
            <v>6194.4811239999999</v>
          </cell>
          <cell r="F109">
            <v>6194.4811239999999</v>
          </cell>
          <cell r="G109">
            <v>8806.0734400000001</v>
          </cell>
        </row>
        <row r="110">
          <cell r="A110">
            <v>426</v>
          </cell>
          <cell r="B110" t="str">
            <v>Lesotho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C111">
            <v>23695.555379999998</v>
          </cell>
          <cell r="D111">
            <v>2859.82141</v>
          </cell>
          <cell r="F111">
            <v>2859.82141</v>
          </cell>
          <cell r="G111">
            <v>26555.376789999998</v>
          </cell>
        </row>
        <row r="112">
          <cell r="A112">
            <v>434</v>
          </cell>
          <cell r="B112" t="str">
            <v>Libyan Arab Jamahiriya</v>
          </cell>
          <cell r="C112">
            <v>1711.6659</v>
          </cell>
          <cell r="D112">
            <v>176.66543999999999</v>
          </cell>
          <cell r="F112">
            <v>176.66543999999999</v>
          </cell>
          <cell r="G112">
            <v>1888.33134</v>
          </cell>
        </row>
        <row r="113">
          <cell r="A113">
            <v>438</v>
          </cell>
          <cell r="B113" t="str">
            <v>Liechtenstein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C117">
            <v>2173.1024400000001</v>
          </cell>
          <cell r="D117">
            <v>68.124339999999989</v>
          </cell>
          <cell r="F117">
            <v>68.124339999999989</v>
          </cell>
          <cell r="G117">
            <v>2241.22678</v>
          </cell>
        </row>
        <row r="118">
          <cell r="A118">
            <v>458</v>
          </cell>
          <cell r="B118" t="str">
            <v>Malaysia</v>
          </cell>
          <cell r="C118">
            <v>5652.2584900000002</v>
          </cell>
          <cell r="D118">
            <v>0</v>
          </cell>
          <cell r="F118">
            <v>0</v>
          </cell>
          <cell r="G118">
            <v>5652.2584900000002</v>
          </cell>
        </row>
        <row r="119">
          <cell r="A119">
            <v>462</v>
          </cell>
          <cell r="B119" t="str">
            <v>Maldives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C120">
            <v>76.26091000000001</v>
          </cell>
          <cell r="D120">
            <v>0</v>
          </cell>
          <cell r="F120">
            <v>0</v>
          </cell>
          <cell r="G120">
            <v>76.26091000000001</v>
          </cell>
        </row>
        <row r="121">
          <cell r="A121">
            <v>470</v>
          </cell>
          <cell r="B121" t="str">
            <v>Malta</v>
          </cell>
          <cell r="C121">
            <v>112.01757000000001</v>
          </cell>
          <cell r="D121">
            <v>0</v>
          </cell>
          <cell r="F121">
            <v>0</v>
          </cell>
          <cell r="G121">
            <v>112.01757000000001</v>
          </cell>
        </row>
        <row r="122">
          <cell r="A122">
            <v>584</v>
          </cell>
          <cell r="B122" t="str">
            <v>Marshall Islands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C123">
            <v>1247.1254799999999</v>
          </cell>
          <cell r="D123">
            <v>7302.0710600000002</v>
          </cell>
          <cell r="F123">
            <v>7302.0710600000002</v>
          </cell>
          <cell r="G123">
            <v>8549.1965400000008</v>
          </cell>
        </row>
        <row r="124">
          <cell r="A124">
            <v>480</v>
          </cell>
          <cell r="B124" t="str">
            <v>Mauritius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C125">
            <v>2231.1718100000003</v>
          </cell>
          <cell r="D125">
            <v>0</v>
          </cell>
          <cell r="F125">
            <v>0</v>
          </cell>
          <cell r="G125">
            <v>2231.1718100000003</v>
          </cell>
        </row>
        <row r="126">
          <cell r="A126">
            <v>492</v>
          </cell>
          <cell r="B126" t="str">
            <v>Monaco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C127">
            <v>168.90371999999999</v>
          </cell>
          <cell r="D127">
            <v>0</v>
          </cell>
          <cell r="F127">
            <v>0</v>
          </cell>
          <cell r="G127">
            <v>168.90371999999999</v>
          </cell>
        </row>
        <row r="128">
          <cell r="A128">
            <v>499</v>
          </cell>
          <cell r="B128" t="str">
            <v>Montenegro</v>
          </cell>
          <cell r="C128">
            <v>2642.4550199999999</v>
          </cell>
          <cell r="D128">
            <v>0</v>
          </cell>
          <cell r="F128">
            <v>0</v>
          </cell>
          <cell r="G128">
            <v>2642.4550199999999</v>
          </cell>
        </row>
        <row r="129">
          <cell r="A129">
            <v>504</v>
          </cell>
          <cell r="B129" t="str">
            <v>Morocco</v>
          </cell>
          <cell r="C129">
            <v>1354.97585</v>
          </cell>
          <cell r="D129">
            <v>265.18016</v>
          </cell>
          <cell r="F129">
            <v>265.18016</v>
          </cell>
          <cell r="G129">
            <v>1620.1560100000002</v>
          </cell>
        </row>
        <row r="130">
          <cell r="A130">
            <v>508</v>
          </cell>
          <cell r="B130" t="str">
            <v>Mozambique</v>
          </cell>
          <cell r="C130">
            <v>2860.3163599999998</v>
          </cell>
          <cell r="D130">
            <v>550.82745</v>
          </cell>
          <cell r="F130">
            <v>550.82745</v>
          </cell>
          <cell r="G130">
            <v>3411.1438099999996</v>
          </cell>
        </row>
        <row r="131">
          <cell r="A131">
            <v>104</v>
          </cell>
          <cell r="B131" t="str">
            <v>Myanmar</v>
          </cell>
          <cell r="C131">
            <v>7011.56315</v>
          </cell>
          <cell r="D131">
            <v>6730.29097</v>
          </cell>
          <cell r="F131">
            <v>6730.29097</v>
          </cell>
          <cell r="G131">
            <v>13741.85412</v>
          </cell>
        </row>
        <row r="132">
          <cell r="A132">
            <v>516</v>
          </cell>
          <cell r="B132" t="str">
            <v>Namibia</v>
          </cell>
          <cell r="C132">
            <v>2515.6929799999998</v>
          </cell>
          <cell r="D132">
            <v>0</v>
          </cell>
          <cell r="F132">
            <v>0</v>
          </cell>
          <cell r="G132">
            <v>2515.6929799999998</v>
          </cell>
        </row>
        <row r="133">
          <cell r="A133">
            <v>520</v>
          </cell>
          <cell r="B133" t="str">
            <v>Nauru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C134">
            <v>10849.6963</v>
          </cell>
          <cell r="D134">
            <v>108.52280999999999</v>
          </cell>
          <cell r="F134">
            <v>108.52280999999999</v>
          </cell>
          <cell r="G134">
            <v>10958.21911</v>
          </cell>
        </row>
        <row r="135">
          <cell r="A135">
            <v>528</v>
          </cell>
          <cell r="B135" t="str">
            <v>Netherlands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C139">
            <v>3229.5291000000002</v>
          </cell>
          <cell r="D139">
            <v>0</v>
          </cell>
          <cell r="F139">
            <v>0</v>
          </cell>
          <cell r="G139">
            <v>3229.5291000000002</v>
          </cell>
        </row>
        <row r="140">
          <cell r="A140">
            <v>578</v>
          </cell>
          <cell r="B140" t="str">
            <v>Norway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C142">
            <v>21976.51267</v>
          </cell>
          <cell r="D142">
            <v>10011.574200000001</v>
          </cell>
          <cell r="F142">
            <v>10011.574200000001</v>
          </cell>
          <cell r="G142">
            <v>31988.086869999999</v>
          </cell>
        </row>
        <row r="143">
          <cell r="A143">
            <v>585</v>
          </cell>
          <cell r="B143" t="str">
            <v xml:space="preserve">Palau 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C144">
            <v>1233.11609</v>
          </cell>
          <cell r="D144">
            <v>0</v>
          </cell>
          <cell r="F144">
            <v>0</v>
          </cell>
          <cell r="G144">
            <v>1233.11609</v>
          </cell>
        </row>
        <row r="145">
          <cell r="A145">
            <v>598</v>
          </cell>
          <cell r="B145" t="str">
            <v>Papua New Guinea</v>
          </cell>
          <cell r="C145">
            <v>913.30534999999998</v>
          </cell>
          <cell r="D145">
            <v>0</v>
          </cell>
          <cell r="F145">
            <v>0</v>
          </cell>
          <cell r="G145">
            <v>913.30534999999998</v>
          </cell>
        </row>
        <row r="146">
          <cell r="A146">
            <v>600</v>
          </cell>
          <cell r="B146" t="str">
            <v>Paraguay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C148">
            <v>212.52339000000001</v>
          </cell>
          <cell r="D148">
            <v>0</v>
          </cell>
          <cell r="F148">
            <v>0</v>
          </cell>
          <cell r="G148">
            <v>212.52339000000001</v>
          </cell>
        </row>
        <row r="149">
          <cell r="A149">
            <v>616</v>
          </cell>
          <cell r="B149" t="str">
            <v>Poland</v>
          </cell>
          <cell r="C149">
            <v>872.66045999999994</v>
          </cell>
          <cell r="D149">
            <v>0</v>
          </cell>
          <cell r="F149">
            <v>0</v>
          </cell>
          <cell r="G149">
            <v>872.66045999999994</v>
          </cell>
        </row>
        <row r="150">
          <cell r="A150">
            <v>620</v>
          </cell>
          <cell r="B150" t="str">
            <v>Portugal</v>
          </cell>
          <cell r="C150">
            <v>86.036429999999996</v>
          </cell>
          <cell r="D150">
            <v>0</v>
          </cell>
          <cell r="F150">
            <v>0</v>
          </cell>
          <cell r="G150">
            <v>86.036429999999996</v>
          </cell>
        </row>
        <row r="151">
          <cell r="A151">
            <v>634</v>
          </cell>
          <cell r="B151" t="str">
            <v>Qatar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C152">
            <v>748.70326999999997</v>
          </cell>
          <cell r="D152">
            <v>0</v>
          </cell>
          <cell r="F152">
            <v>0</v>
          </cell>
          <cell r="G152">
            <v>748.70326999999997</v>
          </cell>
        </row>
        <row r="153">
          <cell r="A153">
            <v>498</v>
          </cell>
          <cell r="B153" t="str">
            <v>Rep of Moldova</v>
          </cell>
          <cell r="C153">
            <v>703.32084999999995</v>
          </cell>
          <cell r="D153">
            <v>0</v>
          </cell>
          <cell r="F153">
            <v>0</v>
          </cell>
          <cell r="G153">
            <v>703.32084999999995</v>
          </cell>
        </row>
        <row r="154">
          <cell r="A154">
            <v>642</v>
          </cell>
          <cell r="B154" t="str">
            <v>Romania</v>
          </cell>
          <cell r="C154">
            <v>953.97166000000004</v>
          </cell>
          <cell r="D154">
            <v>0</v>
          </cell>
          <cell r="F154">
            <v>0</v>
          </cell>
          <cell r="G154">
            <v>953.97166000000004</v>
          </cell>
        </row>
        <row r="155">
          <cell r="A155">
            <v>643</v>
          </cell>
          <cell r="B155" t="str">
            <v>Russian Federation</v>
          </cell>
          <cell r="C155">
            <v>14453.367880000002</v>
          </cell>
          <cell r="D155">
            <v>387.13589000000002</v>
          </cell>
          <cell r="F155">
            <v>387.13589000000002</v>
          </cell>
          <cell r="G155">
            <v>14840.503770000001</v>
          </cell>
        </row>
        <row r="156">
          <cell r="A156">
            <v>646</v>
          </cell>
          <cell r="B156" t="str">
            <v>Rwanda</v>
          </cell>
          <cell r="C156">
            <v>8608.2069400000019</v>
          </cell>
          <cell r="D156">
            <v>170.49239</v>
          </cell>
          <cell r="F156">
            <v>170.49239</v>
          </cell>
          <cell r="G156">
            <v>8778.6993300000013</v>
          </cell>
        </row>
        <row r="157">
          <cell r="A157">
            <v>882</v>
          </cell>
          <cell r="B157" t="str">
            <v>Samoa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C160">
            <v>2761.0540499999997</v>
          </cell>
          <cell r="D160">
            <v>394.19056</v>
          </cell>
          <cell r="F160">
            <v>394.19056</v>
          </cell>
          <cell r="G160">
            <v>3155.2446099999997</v>
          </cell>
        </row>
        <row r="161">
          <cell r="A161">
            <v>686</v>
          </cell>
          <cell r="B161" t="str">
            <v>Senegal</v>
          </cell>
          <cell r="C161">
            <v>11562.17051</v>
          </cell>
          <cell r="D161">
            <v>1810.30396</v>
          </cell>
          <cell r="F161">
            <v>1810.30396</v>
          </cell>
          <cell r="G161">
            <v>13372.474469999999</v>
          </cell>
        </row>
        <row r="162">
          <cell r="A162">
            <v>688</v>
          </cell>
          <cell r="B162" t="str">
            <v>Serbia</v>
          </cell>
          <cell r="C162">
            <v>23393.309779999996</v>
          </cell>
          <cell r="D162">
            <v>0</v>
          </cell>
          <cell r="F162">
            <v>0</v>
          </cell>
          <cell r="G162">
            <v>23393.309779999996</v>
          </cell>
        </row>
        <row r="163">
          <cell r="A163">
            <v>690</v>
          </cell>
          <cell r="B163" t="str">
            <v>Seychelles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C164">
            <v>6472.2686599999997</v>
          </cell>
          <cell r="D164">
            <v>147.97297</v>
          </cell>
          <cell r="F164">
            <v>147.97297</v>
          </cell>
          <cell r="G164">
            <v>6620.2416299999995</v>
          </cell>
        </row>
        <row r="165">
          <cell r="A165">
            <v>702</v>
          </cell>
          <cell r="B165" t="str">
            <v>Singapore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C166">
            <v>443.30339000000004</v>
          </cell>
          <cell r="D166">
            <v>0</v>
          </cell>
          <cell r="F166">
            <v>0</v>
          </cell>
          <cell r="G166">
            <v>443.30339000000004</v>
          </cell>
        </row>
        <row r="167">
          <cell r="A167">
            <v>705</v>
          </cell>
          <cell r="B167" t="str">
            <v>Slovenia</v>
          </cell>
          <cell r="C167">
            <v>97.893910000000005</v>
          </cell>
          <cell r="D167">
            <v>0</v>
          </cell>
          <cell r="F167">
            <v>0</v>
          </cell>
          <cell r="G167">
            <v>97.893910000000005</v>
          </cell>
        </row>
        <row r="168">
          <cell r="A168">
            <v>90</v>
          </cell>
          <cell r="B168" t="str">
            <v>Solomon Islands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C169">
            <v>6181.6386800000009</v>
          </cell>
          <cell r="D169">
            <v>14063.271719999999</v>
          </cell>
          <cell r="F169">
            <v>14063.271719999999</v>
          </cell>
          <cell r="G169">
            <v>20244.910400000001</v>
          </cell>
        </row>
        <row r="170">
          <cell r="A170">
            <v>710</v>
          </cell>
          <cell r="B170" t="str">
            <v>South Africa</v>
          </cell>
          <cell r="C170">
            <v>9288.9509600000001</v>
          </cell>
          <cell r="D170">
            <v>3154.5462599999996</v>
          </cell>
          <cell r="F170">
            <v>3154.5462599999996</v>
          </cell>
          <cell r="G170">
            <v>12443.497219999999</v>
          </cell>
        </row>
        <row r="171">
          <cell r="A171">
            <v>724</v>
          </cell>
          <cell r="B171" t="str">
            <v>Spain</v>
          </cell>
          <cell r="C171">
            <v>1355.6888000000001</v>
          </cell>
          <cell r="D171">
            <v>0</v>
          </cell>
          <cell r="F171">
            <v>0</v>
          </cell>
          <cell r="G171">
            <v>1355.6888000000001</v>
          </cell>
        </row>
        <row r="172">
          <cell r="A172">
            <v>144</v>
          </cell>
          <cell r="B172" t="str">
            <v>Sri Lanka</v>
          </cell>
          <cell r="C172">
            <v>19600.639059999998</v>
          </cell>
          <cell r="D172">
            <v>523.08038999999997</v>
          </cell>
          <cell r="F172">
            <v>523.08038999999997</v>
          </cell>
          <cell r="G172">
            <v>20123.719449999997</v>
          </cell>
        </row>
        <row r="173">
          <cell r="A173">
            <v>659</v>
          </cell>
          <cell r="B173" t="str">
            <v>St. Kitts and Nevis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C176">
            <v>19203.085642000002</v>
          </cell>
          <cell r="D176">
            <v>70793.340297999908</v>
          </cell>
          <cell r="F176">
            <v>70793.340297999908</v>
          </cell>
          <cell r="G176">
            <v>89996.425939999914</v>
          </cell>
        </row>
        <row r="177">
          <cell r="A177">
            <v>740</v>
          </cell>
          <cell r="B177" t="str">
            <v>Suriname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C179">
            <v>1629.7892400000001</v>
          </cell>
          <cell r="D179">
            <v>0</v>
          </cell>
          <cell r="F179">
            <v>0</v>
          </cell>
          <cell r="G179">
            <v>1629.7892400000001</v>
          </cell>
        </row>
        <row r="180">
          <cell r="A180">
            <v>756</v>
          </cell>
          <cell r="B180" t="str">
            <v>Switzerland</v>
          </cell>
          <cell r="C180">
            <v>675.23004000000003</v>
          </cell>
          <cell r="D180">
            <v>0</v>
          </cell>
          <cell r="F180">
            <v>0</v>
          </cell>
          <cell r="G180">
            <v>675.23004000000003</v>
          </cell>
        </row>
        <row r="181">
          <cell r="A181">
            <v>760</v>
          </cell>
          <cell r="B181" t="str">
            <v>Syrian Arab Republic</v>
          </cell>
          <cell r="C181">
            <v>1103.581952</v>
          </cell>
          <cell r="D181">
            <v>107019.04655799997</v>
          </cell>
          <cell r="F181">
            <v>107019.04655799997</v>
          </cell>
          <cell r="G181">
            <v>108122.62850999997</v>
          </cell>
        </row>
        <row r="182">
          <cell r="A182">
            <v>762</v>
          </cell>
          <cell r="B182" t="str">
            <v>Tajikstan</v>
          </cell>
          <cell r="C182">
            <v>904.77643999999998</v>
          </cell>
          <cell r="D182">
            <v>0</v>
          </cell>
          <cell r="F182">
            <v>0</v>
          </cell>
          <cell r="G182">
            <v>904.77643999999998</v>
          </cell>
        </row>
        <row r="183">
          <cell r="A183">
            <v>764</v>
          </cell>
          <cell r="B183" t="str">
            <v>Thailand</v>
          </cell>
          <cell r="C183">
            <v>13930.6618</v>
          </cell>
          <cell r="D183">
            <v>49.145820000000001</v>
          </cell>
          <cell r="F183">
            <v>49.145820000000001</v>
          </cell>
          <cell r="G183">
            <v>13979.80762</v>
          </cell>
        </row>
        <row r="184">
          <cell r="A184">
            <v>807</v>
          </cell>
          <cell r="B184" t="str">
            <v>The Former YR of Macedonia</v>
          </cell>
          <cell r="C184">
            <v>3064.3370399999999</v>
          </cell>
          <cell r="D184">
            <v>0</v>
          </cell>
          <cell r="F184">
            <v>0</v>
          </cell>
          <cell r="G184">
            <v>3064.3370399999999</v>
          </cell>
        </row>
        <row r="185">
          <cell r="A185">
            <v>626</v>
          </cell>
          <cell r="B185" t="str">
            <v>Timor-Leste</v>
          </cell>
          <cell r="C185">
            <v>214.10842000000002</v>
          </cell>
          <cell r="D185">
            <v>0</v>
          </cell>
          <cell r="F185">
            <v>0</v>
          </cell>
          <cell r="G185">
            <v>214.10842000000002</v>
          </cell>
        </row>
        <row r="186">
          <cell r="A186">
            <v>768</v>
          </cell>
          <cell r="B186" t="str">
            <v>Togo</v>
          </cell>
          <cell r="C186">
            <v>379.30828000000002</v>
          </cell>
          <cell r="D186">
            <v>0</v>
          </cell>
          <cell r="F186">
            <v>0</v>
          </cell>
          <cell r="G186">
            <v>379.30828000000002</v>
          </cell>
        </row>
        <row r="187">
          <cell r="A187">
            <v>776</v>
          </cell>
          <cell r="B187" t="str">
            <v xml:space="preserve">Tonga 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C189">
            <v>483.16998000000001</v>
          </cell>
          <cell r="D189">
            <v>156.11821</v>
          </cell>
          <cell r="F189">
            <v>156.11821</v>
          </cell>
          <cell r="G189">
            <v>639.28818999999999</v>
          </cell>
        </row>
        <row r="190">
          <cell r="A190">
            <v>792</v>
          </cell>
          <cell r="B190" t="str">
            <v>Turkey</v>
          </cell>
          <cell r="C190">
            <v>6275.213279999999</v>
          </cell>
          <cell r="D190">
            <v>2104.7857100000001</v>
          </cell>
          <cell r="F190">
            <v>2104.7857100000001</v>
          </cell>
          <cell r="G190">
            <v>8379.99899</v>
          </cell>
        </row>
        <row r="191">
          <cell r="A191">
            <v>795</v>
          </cell>
          <cell r="B191" t="str">
            <v>Turkmenistan</v>
          </cell>
          <cell r="C191">
            <v>899.10752000000002</v>
          </cell>
          <cell r="D191">
            <v>0</v>
          </cell>
          <cell r="F191">
            <v>0</v>
          </cell>
          <cell r="G191">
            <v>899.10752000000002</v>
          </cell>
        </row>
        <row r="192">
          <cell r="A192">
            <v>798</v>
          </cell>
          <cell r="B192" t="str">
            <v>Tuvalu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C193">
            <v>19992.369608999998</v>
          </cell>
          <cell r="D193">
            <v>16837.503610999993</v>
          </cell>
          <cell r="F193">
            <v>16837.503610999993</v>
          </cell>
          <cell r="G193">
            <v>36829.873219999994</v>
          </cell>
        </row>
        <row r="194">
          <cell r="A194">
            <v>804</v>
          </cell>
          <cell r="B194" t="str">
            <v>Ukraine</v>
          </cell>
          <cell r="C194">
            <v>2937.8195499999997</v>
          </cell>
          <cell r="D194">
            <v>0</v>
          </cell>
          <cell r="F194">
            <v>0</v>
          </cell>
          <cell r="G194">
            <v>2937.8195499999997</v>
          </cell>
        </row>
        <row r="195">
          <cell r="A195">
            <v>784</v>
          </cell>
          <cell r="B195" t="str">
            <v>United Arab Emirates</v>
          </cell>
          <cell r="C195">
            <v>2133.2197500000002</v>
          </cell>
          <cell r="D195">
            <v>0</v>
          </cell>
          <cell r="F195">
            <v>0</v>
          </cell>
          <cell r="G195">
            <v>2133.2197500000002</v>
          </cell>
        </row>
        <row r="196">
          <cell r="A196">
            <v>826</v>
          </cell>
          <cell r="B196" t="str">
            <v>United Kingdom</v>
          </cell>
          <cell r="C196">
            <v>1741.9016999999999</v>
          </cell>
          <cell r="D196">
            <v>0</v>
          </cell>
          <cell r="F196">
            <v>0</v>
          </cell>
          <cell r="G196">
            <v>1741.9016999999999</v>
          </cell>
        </row>
        <row r="197">
          <cell r="A197">
            <v>834</v>
          </cell>
          <cell r="B197" t="str">
            <v>United Rep of Tanzania</v>
          </cell>
          <cell r="C197">
            <v>36172.787941000002</v>
          </cell>
          <cell r="D197">
            <v>14708.532659</v>
          </cell>
          <cell r="F197">
            <v>14708.532659</v>
          </cell>
          <cell r="G197">
            <v>50881.320600000006</v>
          </cell>
        </row>
        <row r="198">
          <cell r="A198">
            <v>840</v>
          </cell>
          <cell r="B198" t="str">
            <v xml:space="preserve">United States </v>
          </cell>
          <cell r="C198">
            <v>3423.9345800000001</v>
          </cell>
          <cell r="D198">
            <v>0</v>
          </cell>
          <cell r="F198">
            <v>0</v>
          </cell>
          <cell r="G198">
            <v>3423.9345800000001</v>
          </cell>
        </row>
        <row r="199">
          <cell r="A199">
            <v>858</v>
          </cell>
          <cell r="B199" t="str">
            <v>Uruguay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C200">
            <v>135.81845000000001</v>
          </cell>
          <cell r="D200">
            <v>0</v>
          </cell>
          <cell r="F200">
            <v>0</v>
          </cell>
          <cell r="G200">
            <v>135.81845000000001</v>
          </cell>
        </row>
        <row r="201">
          <cell r="A201">
            <v>548</v>
          </cell>
          <cell r="B201" t="str">
            <v>Vanuatu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C202">
            <v>3575.2987599999997</v>
          </cell>
          <cell r="D202">
            <v>0</v>
          </cell>
          <cell r="F202">
            <v>0</v>
          </cell>
          <cell r="G202">
            <v>3575.2987599999997</v>
          </cell>
        </row>
        <row r="203">
          <cell r="A203">
            <v>704</v>
          </cell>
          <cell r="B203" t="str">
            <v>Vietnam</v>
          </cell>
          <cell r="C203">
            <v>855.00220999999999</v>
          </cell>
          <cell r="D203">
            <v>0</v>
          </cell>
          <cell r="F203">
            <v>0</v>
          </cell>
          <cell r="G203">
            <v>855.00220999999999</v>
          </cell>
        </row>
        <row r="204">
          <cell r="A204">
            <v>887</v>
          </cell>
          <cell r="B204" t="str">
            <v>Yemen</v>
          </cell>
          <cell r="C204">
            <v>10860.23228</v>
          </cell>
          <cell r="D204">
            <v>4810.5792599999995</v>
          </cell>
          <cell r="F204">
            <v>4810.5792599999995</v>
          </cell>
          <cell r="G204">
            <v>15670.811539999999</v>
          </cell>
        </row>
        <row r="205">
          <cell r="A205">
            <v>894</v>
          </cell>
          <cell r="B205" t="str">
            <v>Zambia</v>
          </cell>
          <cell r="C205">
            <v>10671.169980000001</v>
          </cell>
          <cell r="D205">
            <v>844.26616999999999</v>
          </cell>
          <cell r="F205">
            <v>844.26616999999999</v>
          </cell>
          <cell r="G205">
            <v>11515.436150000001</v>
          </cell>
        </row>
        <row r="206">
          <cell r="A206">
            <v>716</v>
          </cell>
          <cell r="B206" t="str">
            <v>Zimbabwe</v>
          </cell>
          <cell r="C206">
            <v>2427.9703999999997</v>
          </cell>
          <cell r="D206">
            <v>276.25024999999999</v>
          </cell>
          <cell r="F206">
            <v>276.25024999999999</v>
          </cell>
          <cell r="G206">
            <v>2704.2206499999998</v>
          </cell>
        </row>
        <row r="208">
          <cell r="B208" t="str">
            <v>Total Member States</v>
          </cell>
          <cell r="C208">
            <v>827972.26847500016</v>
          </cell>
          <cell r="D208">
            <v>484424.24724799988</v>
          </cell>
          <cell r="E208">
            <v>0</v>
          </cell>
          <cell r="F208">
            <v>484424.24724799988</v>
          </cell>
          <cell r="G208">
            <v>1312396.5157229996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F231">
            <v>0</v>
          </cell>
          <cell r="G231">
            <v>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40">
          <cell r="B240" t="str">
            <v>Total countries/areas</v>
          </cell>
          <cell r="C240">
            <v>827972.26847500016</v>
          </cell>
          <cell r="D240">
            <v>484424.24724799988</v>
          </cell>
          <cell r="E240">
            <v>0</v>
          </cell>
          <cell r="F240">
            <v>484424.24724799988</v>
          </cell>
          <cell r="G240">
            <v>1312396.5157229996</v>
          </cell>
        </row>
        <row r="242">
          <cell r="A242">
            <v>711</v>
          </cell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141</v>
          </cell>
          <cell r="B244" t="str">
            <v>Asia and the Pacific</v>
          </cell>
          <cell r="F244">
            <v>0</v>
          </cell>
          <cell r="G244">
            <v>0</v>
          </cell>
        </row>
        <row r="245">
          <cell r="A245">
            <v>19</v>
          </cell>
          <cell r="B245" t="str">
            <v>Americas</v>
          </cell>
          <cell r="F245">
            <v>0</v>
          </cell>
          <cell r="G245">
            <v>0</v>
          </cell>
        </row>
        <row r="246">
          <cell r="A246">
            <v>146</v>
          </cell>
          <cell r="B246" t="str">
            <v>Western Asia</v>
          </cell>
          <cell r="F246">
            <v>0</v>
          </cell>
          <cell r="G246">
            <v>0</v>
          </cell>
        </row>
        <row r="247">
          <cell r="A247">
            <v>150</v>
          </cell>
          <cell r="B247" t="str">
            <v>Europe</v>
          </cell>
          <cell r="F247">
            <v>0</v>
          </cell>
          <cell r="G247">
            <v>0</v>
          </cell>
        </row>
        <row r="248">
          <cell r="A248">
            <v>1020</v>
          </cell>
          <cell r="B248" t="str">
            <v>Global/interregional</v>
          </cell>
          <cell r="F248">
            <v>0</v>
          </cell>
          <cell r="G248">
            <v>0</v>
          </cell>
        </row>
        <row r="249">
          <cell r="A249">
            <v>1021</v>
          </cell>
          <cell r="B249" t="str">
            <v>Other (please specify, using Excel's Insert Row commany if necessary)</v>
          </cell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B251" t="str">
            <v>Total, Regional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3">
          <cell r="A253">
            <v>2401</v>
          </cell>
          <cell r="B253" t="str">
            <v>Not elsewhere classified (from table 3b)</v>
          </cell>
          <cell r="C253">
            <v>265492.71213</v>
          </cell>
          <cell r="D253">
            <v>19584.058000000001</v>
          </cell>
          <cell r="E253">
            <v>0</v>
          </cell>
          <cell r="F253">
            <v>19584.058000000001</v>
          </cell>
          <cell r="G253">
            <v>285076.77013000002</v>
          </cell>
        </row>
        <row r="255">
          <cell r="B255" t="str">
            <v>Total</v>
          </cell>
          <cell r="C255">
            <v>1093464.9806050002</v>
          </cell>
          <cell r="D255">
            <v>504008.3052479999</v>
          </cell>
          <cell r="E255">
            <v>0</v>
          </cell>
          <cell r="F255">
            <v>504008.3052479999</v>
          </cell>
          <cell r="G255">
            <v>1597473.2858529997</v>
          </cell>
        </row>
      </sheetData>
      <sheetData sheetId="1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J11" t="str">
            <v>Loans</v>
          </cell>
          <cell r="K11" t="str">
            <v>Grants</v>
          </cell>
          <cell r="M11" t="str">
            <v>TOTAL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  <cell r="J12">
            <v>0</v>
          </cell>
          <cell r="M12">
            <v>0</v>
          </cell>
        </row>
        <row r="13">
          <cell r="A13">
            <v>8</v>
          </cell>
          <cell r="B13" t="str">
            <v>Albania</v>
          </cell>
          <cell r="D13">
            <v>2146.64732</v>
          </cell>
          <cell r="F13">
            <v>2146.64732</v>
          </cell>
          <cell r="G13">
            <v>2146.64732</v>
          </cell>
          <cell r="J13">
            <v>2146.64732</v>
          </cell>
          <cell r="M13">
            <v>2146.64732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  <cell r="J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D16">
            <v>531.08069</v>
          </cell>
          <cell r="F16">
            <v>531.08069</v>
          </cell>
          <cell r="G16">
            <v>531.08069</v>
          </cell>
          <cell r="J16">
            <v>474.08069</v>
          </cell>
          <cell r="K16">
            <v>57</v>
          </cell>
          <cell r="M16">
            <v>531.08069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D18">
            <v>3064.58221</v>
          </cell>
          <cell r="F18">
            <v>3064.58221</v>
          </cell>
          <cell r="G18">
            <v>3064.58221</v>
          </cell>
          <cell r="J18">
            <v>3064.58221</v>
          </cell>
          <cell r="M18">
            <v>3064.58221</v>
          </cell>
        </row>
        <row r="19">
          <cell r="A19">
            <v>51</v>
          </cell>
          <cell r="B19" t="str">
            <v>Armenia</v>
          </cell>
          <cell r="D19">
            <v>4281.4128899999996</v>
          </cell>
          <cell r="F19">
            <v>4281.4128899999996</v>
          </cell>
          <cell r="G19">
            <v>4281.4128899999996</v>
          </cell>
          <cell r="J19">
            <v>4248.4128899999996</v>
          </cell>
          <cell r="K19">
            <v>33</v>
          </cell>
          <cell r="M19">
            <v>4281.4128899999996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J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J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D22">
            <v>4253.6756299999997</v>
          </cell>
          <cell r="F22">
            <v>4253.6756299999997</v>
          </cell>
          <cell r="G22">
            <v>4253.6756299999997</v>
          </cell>
          <cell r="J22">
            <v>4253.6756299999997</v>
          </cell>
          <cell r="M22">
            <v>4253.6756299999997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J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D25">
            <v>13411.149030000002</v>
          </cell>
          <cell r="F25">
            <v>13411.149030000002</v>
          </cell>
          <cell r="G25">
            <v>13411.149030000002</v>
          </cell>
          <cell r="J25">
            <v>13411.149030000002</v>
          </cell>
          <cell r="M25">
            <v>13411.149030000002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J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J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D30">
            <v>2633.1188100000004</v>
          </cell>
          <cell r="F30">
            <v>2633.1188100000004</v>
          </cell>
          <cell r="G30">
            <v>2633.1188100000004</v>
          </cell>
          <cell r="J30">
            <v>2552.1188100000004</v>
          </cell>
          <cell r="K30">
            <v>81</v>
          </cell>
          <cell r="M30">
            <v>2633.1188100000004</v>
          </cell>
        </row>
        <row r="31">
          <cell r="A31">
            <v>64</v>
          </cell>
          <cell r="B31" t="str">
            <v>Bhutan</v>
          </cell>
          <cell r="D31">
            <v>1840.4851200000001</v>
          </cell>
          <cell r="F31">
            <v>1840.4851200000001</v>
          </cell>
          <cell r="G31">
            <v>1840.4851200000001</v>
          </cell>
          <cell r="J31">
            <v>1840.4851200000001</v>
          </cell>
          <cell r="M31">
            <v>1840.4851200000001</v>
          </cell>
        </row>
        <row r="32">
          <cell r="A32">
            <v>68</v>
          </cell>
          <cell r="B32" t="str">
            <v>Bolivia</v>
          </cell>
          <cell r="D32">
            <v>3500.1442299999999</v>
          </cell>
          <cell r="F32">
            <v>3500.1442299999999</v>
          </cell>
          <cell r="G32">
            <v>3500.1442299999999</v>
          </cell>
          <cell r="J32">
            <v>3500.1442299999999</v>
          </cell>
          <cell r="M32">
            <v>3500.1442299999999</v>
          </cell>
        </row>
        <row r="33">
          <cell r="A33">
            <v>70</v>
          </cell>
          <cell r="B33" t="str">
            <v>Bosnia and Herzegovina</v>
          </cell>
          <cell r="D33">
            <v>2353.2373600000001</v>
          </cell>
          <cell r="F33">
            <v>2353.2373600000001</v>
          </cell>
          <cell r="G33">
            <v>2353.2373600000001</v>
          </cell>
          <cell r="J33">
            <v>2353.2373600000001</v>
          </cell>
          <cell r="M33">
            <v>2353.2373600000001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J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D35">
            <v>12056.226900000001</v>
          </cell>
          <cell r="F35">
            <v>12056.226900000001</v>
          </cell>
          <cell r="G35">
            <v>12056.226900000001</v>
          </cell>
          <cell r="J35">
            <v>12056.226900000001</v>
          </cell>
          <cell r="M35">
            <v>12056.226900000001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J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D38">
            <v>7924.3813599999994</v>
          </cell>
          <cell r="F38">
            <v>7924.3813599999994</v>
          </cell>
          <cell r="G38">
            <v>7924.3813599999994</v>
          </cell>
          <cell r="J38">
            <v>7791.3813599999994</v>
          </cell>
          <cell r="K38">
            <v>133</v>
          </cell>
          <cell r="M38">
            <v>7924.3813599999994</v>
          </cell>
        </row>
        <row r="39">
          <cell r="A39">
            <v>108</v>
          </cell>
          <cell r="B39" t="str">
            <v>Burundi</v>
          </cell>
          <cell r="D39">
            <v>6299.6929900000005</v>
          </cell>
          <cell r="F39">
            <v>6299.6929900000005</v>
          </cell>
          <cell r="G39">
            <v>6299.6929900000005</v>
          </cell>
          <cell r="J39">
            <v>6299.6929900000005</v>
          </cell>
          <cell r="M39">
            <v>6299.6929900000005</v>
          </cell>
        </row>
        <row r="40">
          <cell r="A40">
            <v>116</v>
          </cell>
          <cell r="B40" t="str">
            <v>Cambodia</v>
          </cell>
          <cell r="D40">
            <v>4146.1780899999994</v>
          </cell>
          <cell r="F40">
            <v>4146.1780899999994</v>
          </cell>
          <cell r="G40">
            <v>4146.1780899999994</v>
          </cell>
          <cell r="J40">
            <v>2772.1780899999999</v>
          </cell>
          <cell r="K40">
            <v>1374</v>
          </cell>
          <cell r="M40">
            <v>4146.1780899999994</v>
          </cell>
        </row>
        <row r="41">
          <cell r="A41">
            <v>120</v>
          </cell>
          <cell r="B41" t="str">
            <v>Cameroon</v>
          </cell>
          <cell r="D41">
            <v>3204.83176</v>
          </cell>
          <cell r="F41">
            <v>3204.83176</v>
          </cell>
          <cell r="G41">
            <v>3204.83176</v>
          </cell>
          <cell r="J41">
            <v>3204.83176</v>
          </cell>
          <cell r="M41">
            <v>3204.83176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J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D43">
            <v>1025.8956700000001</v>
          </cell>
          <cell r="F43">
            <v>1025.8956700000001</v>
          </cell>
          <cell r="G43">
            <v>1025.8956700000001</v>
          </cell>
          <cell r="J43">
            <v>1025.8956700000001</v>
          </cell>
          <cell r="M43">
            <v>1025.8956700000001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J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D45">
            <v>3609.3154</v>
          </cell>
          <cell r="F45">
            <v>3609.3154</v>
          </cell>
          <cell r="G45">
            <v>3609.3154</v>
          </cell>
          <cell r="J45">
            <v>3609.3154</v>
          </cell>
          <cell r="M45">
            <v>3609.3154</v>
          </cell>
        </row>
        <row r="46">
          <cell r="A46">
            <v>152</v>
          </cell>
          <cell r="B46" t="str">
            <v>Chile</v>
          </cell>
          <cell r="D46">
            <v>78</v>
          </cell>
          <cell r="F46">
            <v>20772.418769999997</v>
          </cell>
          <cell r="G46">
            <v>20772.418769999997</v>
          </cell>
          <cell r="J46">
            <v>0</v>
          </cell>
          <cell r="K46">
            <v>78</v>
          </cell>
          <cell r="M46">
            <v>78</v>
          </cell>
        </row>
        <row r="47">
          <cell r="A47">
            <v>156</v>
          </cell>
          <cell r="B47" t="str">
            <v>China</v>
          </cell>
          <cell r="D47">
            <v>20772.418769999997</v>
          </cell>
          <cell r="F47">
            <v>5686.3850999999995</v>
          </cell>
          <cell r="G47">
            <v>5686.3850999999995</v>
          </cell>
          <cell r="J47">
            <v>20269.418769999997</v>
          </cell>
          <cell r="K47">
            <v>503</v>
          </cell>
          <cell r="M47">
            <v>20772.418769999997</v>
          </cell>
        </row>
        <row r="48">
          <cell r="A48">
            <v>170</v>
          </cell>
          <cell r="B48" t="str">
            <v>Colombia</v>
          </cell>
          <cell r="D48">
            <v>5686.3850999999995</v>
          </cell>
          <cell r="F48">
            <v>90</v>
          </cell>
          <cell r="G48">
            <v>90</v>
          </cell>
          <cell r="J48">
            <v>4893.3850999999995</v>
          </cell>
          <cell r="K48">
            <v>793</v>
          </cell>
          <cell r="M48">
            <v>5686.3850999999995</v>
          </cell>
        </row>
        <row r="49">
          <cell r="A49">
            <v>174</v>
          </cell>
          <cell r="B49" t="str">
            <v>Comoros</v>
          </cell>
          <cell r="D49">
            <v>90</v>
          </cell>
          <cell r="F49">
            <v>90</v>
          </cell>
          <cell r="G49">
            <v>90</v>
          </cell>
          <cell r="J49">
            <v>0</v>
          </cell>
          <cell r="K49">
            <v>90</v>
          </cell>
          <cell r="M49">
            <v>90</v>
          </cell>
        </row>
        <row r="50">
          <cell r="A50">
            <v>178</v>
          </cell>
          <cell r="B50" t="str">
            <v>Congo</v>
          </cell>
          <cell r="D50">
            <v>2798.4989800000003</v>
          </cell>
          <cell r="F50">
            <v>2798.4989800000003</v>
          </cell>
          <cell r="G50">
            <v>2798.4989800000003</v>
          </cell>
          <cell r="J50">
            <v>2798.4989800000003</v>
          </cell>
          <cell r="M50">
            <v>2798.4989800000003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J51">
            <v>0</v>
          </cell>
          <cell r="M51">
            <v>0</v>
          </cell>
        </row>
        <row r="52">
          <cell r="A52">
            <v>384</v>
          </cell>
          <cell r="B52" t="str">
            <v>Cote d'Ivoire</v>
          </cell>
          <cell r="D52">
            <v>1055.8846000000001</v>
          </cell>
          <cell r="F52">
            <v>1055.8846000000001</v>
          </cell>
          <cell r="G52">
            <v>1055.8846000000001</v>
          </cell>
          <cell r="J52">
            <v>1055.8846000000001</v>
          </cell>
          <cell r="M52">
            <v>1055.8846000000001</v>
          </cell>
        </row>
        <row r="53">
          <cell r="A53">
            <v>191</v>
          </cell>
          <cell r="B53" t="str">
            <v>Croatia</v>
          </cell>
          <cell r="D53">
            <v>439</v>
          </cell>
          <cell r="F53">
            <v>439</v>
          </cell>
          <cell r="G53">
            <v>439</v>
          </cell>
          <cell r="J53">
            <v>0</v>
          </cell>
          <cell r="K53">
            <v>439</v>
          </cell>
          <cell r="M53">
            <v>439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J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2289.8312599999999</v>
          </cell>
          <cell r="F57">
            <v>2289.8312599999999</v>
          </cell>
          <cell r="G57">
            <v>2289.8312599999999</v>
          </cell>
          <cell r="J57">
            <v>2289.8312599999999</v>
          </cell>
          <cell r="M57">
            <v>2289.8312599999999</v>
          </cell>
        </row>
        <row r="58">
          <cell r="A58">
            <v>180</v>
          </cell>
          <cell r="B58" t="str">
            <v>Dem Rep of the Congo</v>
          </cell>
          <cell r="D58">
            <v>2361.3022499999997</v>
          </cell>
          <cell r="F58">
            <v>2361.3022499999997</v>
          </cell>
          <cell r="G58">
            <v>2361.3022499999997</v>
          </cell>
          <cell r="J58">
            <v>2361.3022499999997</v>
          </cell>
          <cell r="M58">
            <v>2361.3022499999997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J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D60">
            <v>827.72428000000002</v>
          </cell>
          <cell r="F60">
            <v>827.72428000000002</v>
          </cell>
          <cell r="G60">
            <v>827.72428000000002</v>
          </cell>
          <cell r="J60">
            <v>827.72428000000002</v>
          </cell>
          <cell r="M60">
            <v>827.72428000000002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106.16255</v>
          </cell>
          <cell r="F62">
            <v>106.16255</v>
          </cell>
          <cell r="G62">
            <v>106.16255</v>
          </cell>
          <cell r="J62">
            <v>106.16255</v>
          </cell>
          <cell r="M62">
            <v>106.16255</v>
          </cell>
        </row>
        <row r="63">
          <cell r="A63">
            <v>218</v>
          </cell>
          <cell r="B63" t="str">
            <v>Ecuador</v>
          </cell>
          <cell r="D63">
            <v>542.97850000000005</v>
          </cell>
          <cell r="F63">
            <v>542.97850000000005</v>
          </cell>
          <cell r="G63">
            <v>542.97850000000005</v>
          </cell>
          <cell r="J63">
            <v>542.97850000000005</v>
          </cell>
          <cell r="M63">
            <v>542.97850000000005</v>
          </cell>
        </row>
        <row r="64">
          <cell r="A64">
            <v>818</v>
          </cell>
          <cell r="B64" t="str">
            <v>Egypt</v>
          </cell>
          <cell r="D64">
            <v>12816.76672</v>
          </cell>
          <cell r="F64">
            <v>12816.76672</v>
          </cell>
          <cell r="G64">
            <v>12816.76672</v>
          </cell>
          <cell r="J64">
            <v>12703.76672</v>
          </cell>
          <cell r="K64">
            <v>113</v>
          </cell>
          <cell r="M64">
            <v>12816.76672</v>
          </cell>
        </row>
        <row r="65">
          <cell r="A65">
            <v>222</v>
          </cell>
          <cell r="B65" t="str">
            <v>El Salvador</v>
          </cell>
          <cell r="D65">
            <v>4904.5748599999997</v>
          </cell>
          <cell r="F65">
            <v>4904.5748599999997</v>
          </cell>
          <cell r="G65">
            <v>4904.5748599999997</v>
          </cell>
          <cell r="J65">
            <v>4904.5748599999997</v>
          </cell>
          <cell r="M65">
            <v>4904.5748599999997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J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D67">
            <v>2771.0558500000002</v>
          </cell>
          <cell r="F67">
            <v>2771.0558500000002</v>
          </cell>
          <cell r="G67">
            <v>2771.0558500000002</v>
          </cell>
          <cell r="J67">
            <v>2771.0558500000002</v>
          </cell>
          <cell r="M67">
            <v>2771.0558500000002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D69">
            <v>6573.4533599999995</v>
          </cell>
          <cell r="F69">
            <v>6573.4533599999995</v>
          </cell>
          <cell r="G69">
            <v>6573.4533599999995</v>
          </cell>
          <cell r="J69">
            <v>6572.4533599999995</v>
          </cell>
          <cell r="K69">
            <v>1</v>
          </cell>
          <cell r="M69">
            <v>6573.4533599999995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J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J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J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D75">
            <v>2731.1883500000004</v>
          </cell>
          <cell r="F75">
            <v>2731.1883500000004</v>
          </cell>
          <cell r="G75">
            <v>2731.1883500000004</v>
          </cell>
          <cell r="J75">
            <v>2731.1883500000004</v>
          </cell>
          <cell r="M75">
            <v>2731.1883500000004</v>
          </cell>
        </row>
        <row r="76">
          <cell r="A76">
            <v>268</v>
          </cell>
          <cell r="B76" t="str">
            <v>Georgia</v>
          </cell>
          <cell r="D76">
            <v>2882.8468499999999</v>
          </cell>
          <cell r="F76">
            <v>2882.8468499999999</v>
          </cell>
          <cell r="G76">
            <v>2882.8468499999999</v>
          </cell>
          <cell r="J76">
            <v>2882.8468499999999</v>
          </cell>
          <cell r="M76">
            <v>2882.8468499999999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J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D78">
            <v>5930.3346199999987</v>
          </cell>
          <cell r="F78">
            <v>5930.3346199999987</v>
          </cell>
          <cell r="G78">
            <v>5930.3346199999987</v>
          </cell>
          <cell r="J78">
            <v>5930.3346199999987</v>
          </cell>
          <cell r="M78">
            <v>5930.3346199999987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D80">
            <v>698.99592000000007</v>
          </cell>
          <cell r="F80">
            <v>698.99592000000007</v>
          </cell>
          <cell r="G80">
            <v>698.99592000000007</v>
          </cell>
          <cell r="J80">
            <v>698.99592000000007</v>
          </cell>
          <cell r="M80">
            <v>698.99592000000007</v>
          </cell>
        </row>
        <row r="81">
          <cell r="A81">
            <v>320</v>
          </cell>
          <cell r="B81" t="str">
            <v>Guatemala</v>
          </cell>
          <cell r="D81">
            <v>4755.8909600000006</v>
          </cell>
          <cell r="F81">
            <v>4755.8909600000006</v>
          </cell>
          <cell r="G81">
            <v>4755.8909600000006</v>
          </cell>
          <cell r="J81">
            <v>4735.8909600000006</v>
          </cell>
          <cell r="K81">
            <v>20</v>
          </cell>
          <cell r="M81">
            <v>4755.8909600000006</v>
          </cell>
        </row>
        <row r="82">
          <cell r="A82">
            <v>324</v>
          </cell>
          <cell r="B82" t="str">
            <v>Guinea</v>
          </cell>
          <cell r="D82">
            <v>4000.1523799999995</v>
          </cell>
          <cell r="F82">
            <v>4000.1523799999995</v>
          </cell>
          <cell r="G82">
            <v>4000.1523799999995</v>
          </cell>
          <cell r="J82">
            <v>3921.1523799999995</v>
          </cell>
          <cell r="K82">
            <v>79</v>
          </cell>
          <cell r="M82">
            <v>4000.1523799999995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D84">
            <v>364.66616999999997</v>
          </cell>
          <cell r="F84">
            <v>364.66616999999997</v>
          </cell>
          <cell r="G84">
            <v>364.66616999999997</v>
          </cell>
          <cell r="J84">
            <v>364.66616999999997</v>
          </cell>
          <cell r="M84">
            <v>364.66616999999997</v>
          </cell>
        </row>
        <row r="85">
          <cell r="A85">
            <v>332</v>
          </cell>
          <cell r="B85" t="str">
            <v>Haiti</v>
          </cell>
          <cell r="D85">
            <v>9501.8582999999999</v>
          </cell>
          <cell r="F85">
            <v>9501.8582999999999</v>
          </cell>
          <cell r="G85">
            <v>9501.8582999999999</v>
          </cell>
          <cell r="J85">
            <v>9501.8582999999999</v>
          </cell>
          <cell r="M85">
            <v>9501.8582999999999</v>
          </cell>
        </row>
        <row r="86">
          <cell r="A86">
            <v>340</v>
          </cell>
          <cell r="B86" t="str">
            <v>Honduras</v>
          </cell>
          <cell r="D86">
            <v>7047.0742899999996</v>
          </cell>
          <cell r="F86">
            <v>7047.0742899999996</v>
          </cell>
          <cell r="G86">
            <v>7047.0742899999996</v>
          </cell>
          <cell r="J86">
            <v>7047.0742899999996</v>
          </cell>
          <cell r="M86">
            <v>7047.0742899999996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D89">
            <v>15890.077900000002</v>
          </cell>
          <cell r="F89">
            <v>15890.077900000002</v>
          </cell>
          <cell r="G89">
            <v>15890.077900000002</v>
          </cell>
          <cell r="J89">
            <v>14257.077900000002</v>
          </cell>
          <cell r="K89">
            <v>1633</v>
          </cell>
          <cell r="M89">
            <v>15890.077900000002</v>
          </cell>
        </row>
        <row r="90">
          <cell r="A90">
            <v>360</v>
          </cell>
          <cell r="B90" t="str">
            <v>Indonesia</v>
          </cell>
          <cell r="D90">
            <v>4868.4001699999999</v>
          </cell>
          <cell r="F90">
            <v>4868.4001699999999</v>
          </cell>
          <cell r="G90">
            <v>4868.4001699999999</v>
          </cell>
          <cell r="J90">
            <v>4599.4001699999999</v>
          </cell>
          <cell r="K90">
            <v>269</v>
          </cell>
          <cell r="M90">
            <v>4868.4001699999999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J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  <cell r="J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J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J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D98">
            <v>6661.9563399999988</v>
          </cell>
          <cell r="F98">
            <v>6661.9563399999988</v>
          </cell>
          <cell r="G98">
            <v>6661.9563399999988</v>
          </cell>
          <cell r="J98">
            <v>6587.9563399999988</v>
          </cell>
          <cell r="K98">
            <v>74</v>
          </cell>
          <cell r="M98">
            <v>6661.9563399999988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J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D100">
            <v>11170.195239999999</v>
          </cell>
          <cell r="F100">
            <v>11170.195239999999</v>
          </cell>
          <cell r="G100">
            <v>11170.195239999999</v>
          </cell>
          <cell r="J100">
            <v>9576.1952399999991</v>
          </cell>
          <cell r="K100">
            <v>1594</v>
          </cell>
          <cell r="M100">
            <v>11170.195239999999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J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5148.6007399999999</v>
          </cell>
          <cell r="F104">
            <v>5148.6007399999999</v>
          </cell>
          <cell r="G104">
            <v>5148.6007399999999</v>
          </cell>
          <cell r="J104">
            <v>5148.6007399999999</v>
          </cell>
          <cell r="M104">
            <v>5148.6007399999999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D106">
            <v>7</v>
          </cell>
          <cell r="F106">
            <v>7</v>
          </cell>
          <cell r="G106">
            <v>7</v>
          </cell>
          <cell r="J106">
            <v>0</v>
          </cell>
          <cell r="K106">
            <v>7</v>
          </cell>
          <cell r="M106">
            <v>7</v>
          </cell>
        </row>
        <row r="107">
          <cell r="A107">
            <v>426</v>
          </cell>
          <cell r="B107" t="str">
            <v>Lesotho</v>
          </cell>
          <cell r="D107">
            <v>1620.7149899999999</v>
          </cell>
          <cell r="F107">
            <v>1620.7149899999999</v>
          </cell>
          <cell r="G107">
            <v>1620.7149899999999</v>
          </cell>
          <cell r="J107">
            <v>1613.7149899999999</v>
          </cell>
          <cell r="K107">
            <v>7</v>
          </cell>
          <cell r="M107">
            <v>1620.7149899999999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J108">
            <v>0</v>
          </cell>
          <cell r="M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D113">
            <v>6368.4938199999997</v>
          </cell>
          <cell r="F113">
            <v>6368.4938199999997</v>
          </cell>
          <cell r="G113">
            <v>6368.4938199999997</v>
          </cell>
          <cell r="J113">
            <v>6368.4938199999997</v>
          </cell>
          <cell r="M113">
            <v>6368.4938199999997</v>
          </cell>
        </row>
        <row r="114">
          <cell r="A114">
            <v>454</v>
          </cell>
          <cell r="B114" t="str">
            <v>Malawi</v>
          </cell>
          <cell r="D114">
            <v>3465.0479599999999</v>
          </cell>
          <cell r="F114">
            <v>3465.0479599999999</v>
          </cell>
          <cell r="G114">
            <v>3465.0479599999999</v>
          </cell>
          <cell r="J114">
            <v>3465.0479599999999</v>
          </cell>
          <cell r="M114">
            <v>3465.0479599999999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A117">
            <v>466</v>
          </cell>
          <cell r="B117" t="str">
            <v>Mali</v>
          </cell>
          <cell r="D117">
            <v>5265.6881400000002</v>
          </cell>
          <cell r="F117">
            <v>5265.6881400000002</v>
          </cell>
          <cell r="G117">
            <v>5265.6881400000002</v>
          </cell>
          <cell r="J117">
            <v>4624.6881400000002</v>
          </cell>
          <cell r="K117">
            <v>641</v>
          </cell>
          <cell r="M117">
            <v>5265.6881400000002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D120">
            <v>5980.1410299999998</v>
          </cell>
          <cell r="F120">
            <v>5980.1410299999998</v>
          </cell>
          <cell r="G120">
            <v>5980.1410299999998</v>
          </cell>
          <cell r="J120">
            <v>5980.1410299999998</v>
          </cell>
          <cell r="M120">
            <v>5980.1410299999998</v>
          </cell>
        </row>
        <row r="121">
          <cell r="A121">
            <v>480</v>
          </cell>
          <cell r="B121" t="str">
            <v>Mauritius</v>
          </cell>
          <cell r="D121">
            <v>30.97109</v>
          </cell>
          <cell r="F121">
            <v>30.97109</v>
          </cell>
          <cell r="G121">
            <v>30.97109</v>
          </cell>
          <cell r="J121">
            <v>30.97109</v>
          </cell>
          <cell r="M121">
            <v>30.97109</v>
          </cell>
        </row>
        <row r="122">
          <cell r="A122">
            <v>484</v>
          </cell>
          <cell r="B122" t="str">
            <v>Mexico</v>
          </cell>
          <cell r="D122">
            <v>6304.1596899999995</v>
          </cell>
          <cell r="F122">
            <v>6304.1596899999995</v>
          </cell>
          <cell r="G122">
            <v>6304.1596899999995</v>
          </cell>
          <cell r="J122">
            <v>5910.1596899999995</v>
          </cell>
          <cell r="K122">
            <v>394</v>
          </cell>
          <cell r="M122">
            <v>6304.1596899999995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J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D124">
            <v>2192.33365</v>
          </cell>
          <cell r="F124">
            <v>2192.33365</v>
          </cell>
          <cell r="G124">
            <v>2192.33365</v>
          </cell>
          <cell r="J124">
            <v>2192.33365</v>
          </cell>
          <cell r="M124">
            <v>2192.33365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9761.5697199999995</v>
          </cell>
          <cell r="F126">
            <v>9761.5697199999995</v>
          </cell>
          <cell r="G126">
            <v>9761.5697199999995</v>
          </cell>
          <cell r="J126">
            <v>9735.5697199999995</v>
          </cell>
          <cell r="K126">
            <v>26</v>
          </cell>
          <cell r="M126">
            <v>9761.5697199999995</v>
          </cell>
        </row>
        <row r="127">
          <cell r="A127">
            <v>508</v>
          </cell>
          <cell r="B127" t="str">
            <v>Mozambique</v>
          </cell>
          <cell r="D127">
            <v>6604.3810400000002</v>
          </cell>
          <cell r="F127">
            <v>6604.3810400000002</v>
          </cell>
          <cell r="G127">
            <v>6604.3810400000002</v>
          </cell>
          <cell r="J127">
            <v>6604.3810400000002</v>
          </cell>
          <cell r="M127">
            <v>6604.3810400000002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  <cell r="J128">
            <v>0</v>
          </cell>
          <cell r="M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J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D131">
            <v>2467.3408200000003</v>
          </cell>
          <cell r="F131">
            <v>2467.3408200000003</v>
          </cell>
          <cell r="G131">
            <v>2467.3408200000003</v>
          </cell>
          <cell r="J131">
            <v>2273.3408200000003</v>
          </cell>
          <cell r="K131">
            <v>194</v>
          </cell>
          <cell r="M131">
            <v>2467.3408200000003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J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J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D134">
            <v>5607.5800300000001</v>
          </cell>
          <cell r="F134">
            <v>5607.5800300000001</v>
          </cell>
          <cell r="G134">
            <v>5607.5800300000001</v>
          </cell>
          <cell r="J134">
            <v>5607.5800300000001</v>
          </cell>
          <cell r="M134">
            <v>5607.5800300000001</v>
          </cell>
        </row>
        <row r="135">
          <cell r="A135">
            <v>562</v>
          </cell>
          <cell r="B135" t="str">
            <v>Niger</v>
          </cell>
          <cell r="D135">
            <v>2601.1791700000003</v>
          </cell>
          <cell r="F135">
            <v>2601.1791700000003</v>
          </cell>
          <cell r="G135">
            <v>2601.1791700000003</v>
          </cell>
          <cell r="J135">
            <v>2601.1791700000003</v>
          </cell>
          <cell r="M135">
            <v>2601.1791700000003</v>
          </cell>
        </row>
        <row r="136">
          <cell r="A136">
            <v>566</v>
          </cell>
          <cell r="B136" t="str">
            <v>Nigeria</v>
          </cell>
          <cell r="D136">
            <v>8881.3872800000008</v>
          </cell>
          <cell r="F136">
            <v>8881.3872800000008</v>
          </cell>
          <cell r="G136">
            <v>8881.3872800000008</v>
          </cell>
          <cell r="J136">
            <v>7611.3872800000008</v>
          </cell>
          <cell r="K136">
            <v>1270</v>
          </cell>
          <cell r="M136">
            <v>8881.3872800000008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J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J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D139">
            <v>11251.347300000001</v>
          </cell>
          <cell r="F139">
            <v>11251.347300000001</v>
          </cell>
          <cell r="G139">
            <v>11251.347300000001</v>
          </cell>
          <cell r="J139">
            <v>11251.347300000001</v>
          </cell>
          <cell r="M139">
            <v>11251.347300000001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D141">
            <v>3823.9324200000001</v>
          </cell>
          <cell r="F141">
            <v>3823.9324200000001</v>
          </cell>
          <cell r="G141">
            <v>3823.9324200000001</v>
          </cell>
          <cell r="J141">
            <v>3823.9324200000001</v>
          </cell>
          <cell r="M141">
            <v>3823.9324200000001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J142">
            <v>0</v>
          </cell>
          <cell r="M142">
            <v>0</v>
          </cell>
        </row>
        <row r="143">
          <cell r="A143">
            <v>600</v>
          </cell>
          <cell r="B143" t="str">
            <v>Paraguay</v>
          </cell>
          <cell r="D143">
            <v>1024.1140799999998</v>
          </cell>
          <cell r="F143">
            <v>1024.1140799999998</v>
          </cell>
          <cell r="G143">
            <v>1024.1140799999998</v>
          </cell>
          <cell r="J143">
            <v>879.11407999999994</v>
          </cell>
          <cell r="K143">
            <v>145</v>
          </cell>
          <cell r="M143">
            <v>1024.1140799999998</v>
          </cell>
        </row>
        <row r="144">
          <cell r="A144">
            <v>604</v>
          </cell>
          <cell r="B144" t="str">
            <v>Peru</v>
          </cell>
          <cell r="D144">
            <v>5564.5376699999997</v>
          </cell>
          <cell r="F144">
            <v>5564.5376699999997</v>
          </cell>
          <cell r="G144">
            <v>5564.5376699999997</v>
          </cell>
          <cell r="J144">
            <v>5314.5376699999997</v>
          </cell>
          <cell r="K144">
            <v>250</v>
          </cell>
          <cell r="M144">
            <v>5564.5376699999997</v>
          </cell>
        </row>
        <row r="145">
          <cell r="A145">
            <v>608</v>
          </cell>
          <cell r="B145" t="str">
            <v>Philippines</v>
          </cell>
          <cell r="D145">
            <v>6056.4380600000004</v>
          </cell>
          <cell r="F145">
            <v>6056.4380600000004</v>
          </cell>
          <cell r="G145">
            <v>6056.4380600000004</v>
          </cell>
          <cell r="J145">
            <v>5342.4380600000004</v>
          </cell>
          <cell r="K145">
            <v>714</v>
          </cell>
          <cell r="M145">
            <v>6056.4380600000004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J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J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D150">
            <v>13139.298369999999</v>
          </cell>
          <cell r="F150">
            <v>13139.298369999999</v>
          </cell>
          <cell r="G150">
            <v>13139.298369999999</v>
          </cell>
          <cell r="J150">
            <v>13137.298369999999</v>
          </cell>
          <cell r="K150">
            <v>2</v>
          </cell>
          <cell r="M150">
            <v>13139.298369999999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J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J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D153">
            <v>9928.8141200000009</v>
          </cell>
          <cell r="F153">
            <v>9928.8141200000009</v>
          </cell>
          <cell r="G153">
            <v>9928.8141200000009</v>
          </cell>
          <cell r="J153">
            <v>9928.8141200000009</v>
          </cell>
          <cell r="M153">
            <v>9928.8141200000009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  <cell r="M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1025.2054599999999</v>
          </cell>
          <cell r="F156">
            <v>1025.2054599999999</v>
          </cell>
          <cell r="G156">
            <v>1025.2054599999999</v>
          </cell>
          <cell r="J156">
            <v>1025.2054599999999</v>
          </cell>
          <cell r="M156">
            <v>1025.2054599999999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D158">
            <v>7400.0007000000005</v>
          </cell>
          <cell r="F158">
            <v>7400.0007000000005</v>
          </cell>
          <cell r="G158">
            <v>7400.0007000000005</v>
          </cell>
          <cell r="J158">
            <v>6787.0007000000005</v>
          </cell>
          <cell r="K158">
            <v>613</v>
          </cell>
          <cell r="M158">
            <v>7400.0007000000005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J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J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D161">
            <v>653.56571999999994</v>
          </cell>
          <cell r="F161">
            <v>653.56571999999994</v>
          </cell>
          <cell r="G161">
            <v>653.56571999999994</v>
          </cell>
          <cell r="J161">
            <v>533.56571999999994</v>
          </cell>
          <cell r="K161">
            <v>120</v>
          </cell>
          <cell r="M161">
            <v>653.56571999999994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D166">
            <v>5</v>
          </cell>
          <cell r="F166">
            <v>5</v>
          </cell>
          <cell r="G166">
            <v>5</v>
          </cell>
          <cell r="J166">
            <v>0</v>
          </cell>
          <cell r="K166">
            <v>5</v>
          </cell>
          <cell r="M166">
            <v>5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  <cell r="J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J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D169">
            <v>5636.3773799999999</v>
          </cell>
          <cell r="F169">
            <v>5636.3773799999999</v>
          </cell>
          <cell r="G169">
            <v>5636.3773799999999</v>
          </cell>
          <cell r="J169">
            <v>5352.3773799999999</v>
          </cell>
          <cell r="K169">
            <v>284</v>
          </cell>
          <cell r="M169">
            <v>5636.3773799999999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D173">
            <v>13109.44851</v>
          </cell>
          <cell r="F173">
            <v>13109.44851</v>
          </cell>
          <cell r="G173">
            <v>13109.44851</v>
          </cell>
          <cell r="J173">
            <v>12929.44851</v>
          </cell>
          <cell r="K173">
            <v>180</v>
          </cell>
          <cell r="M173">
            <v>13109.44851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D175">
            <v>2216.5423999999998</v>
          </cell>
          <cell r="F175">
            <v>2216.5423999999998</v>
          </cell>
          <cell r="G175">
            <v>2216.5423999999998</v>
          </cell>
          <cell r="J175">
            <v>2216.5423999999998</v>
          </cell>
          <cell r="M175">
            <v>2216.5423999999998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J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J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6166.0086000000001</v>
          </cell>
          <cell r="F178">
            <v>6166.0086000000001</v>
          </cell>
          <cell r="G178">
            <v>6166.0086000000001</v>
          </cell>
          <cell r="J178">
            <v>5221.0086000000001</v>
          </cell>
          <cell r="K178">
            <v>945</v>
          </cell>
          <cell r="M178">
            <v>6166.0086000000001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J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D180">
            <v>292</v>
          </cell>
          <cell r="F180">
            <v>292</v>
          </cell>
          <cell r="G180">
            <v>292</v>
          </cell>
          <cell r="J180">
            <v>0</v>
          </cell>
          <cell r="K180">
            <v>292</v>
          </cell>
          <cell r="M180">
            <v>292</v>
          </cell>
        </row>
        <row r="181">
          <cell r="A181">
            <v>807</v>
          </cell>
          <cell r="B181" t="str">
            <v>The Former YR of Macedonia</v>
          </cell>
          <cell r="D181">
            <v>122.1841</v>
          </cell>
          <cell r="F181">
            <v>122.1841</v>
          </cell>
          <cell r="G181">
            <v>122.1841</v>
          </cell>
          <cell r="J181">
            <v>122.1841</v>
          </cell>
          <cell r="M181">
            <v>122.1841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J182">
            <v>0</v>
          </cell>
          <cell r="M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J183">
            <v>0</v>
          </cell>
          <cell r="M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  <cell r="M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D186">
            <v>8837.8012600000002</v>
          </cell>
          <cell r="F186">
            <v>8837.8012600000002</v>
          </cell>
          <cell r="G186">
            <v>8837.8012600000002</v>
          </cell>
          <cell r="J186">
            <v>8837.8012600000002</v>
          </cell>
          <cell r="M186">
            <v>8837.8012600000002</v>
          </cell>
        </row>
        <row r="187">
          <cell r="A187">
            <v>792</v>
          </cell>
          <cell r="B187" t="str">
            <v>Turkey</v>
          </cell>
          <cell r="D187">
            <v>6781.3672200000001</v>
          </cell>
          <cell r="F187">
            <v>6781.3672200000001</v>
          </cell>
          <cell r="G187">
            <v>6781.3672200000001</v>
          </cell>
          <cell r="J187">
            <v>6781.3672200000001</v>
          </cell>
          <cell r="M187">
            <v>6781.3672200000001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J188">
            <v>0</v>
          </cell>
          <cell r="M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D190">
            <v>12003.84434</v>
          </cell>
          <cell r="F190">
            <v>12003.84434</v>
          </cell>
          <cell r="G190">
            <v>12003.84434</v>
          </cell>
          <cell r="J190">
            <v>11594.84434</v>
          </cell>
          <cell r="K190">
            <v>409</v>
          </cell>
          <cell r="M190">
            <v>12003.84434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J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J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17000.07346</v>
          </cell>
          <cell r="F194">
            <v>17000.07346</v>
          </cell>
          <cell r="G194">
            <v>17000.07346</v>
          </cell>
          <cell r="J194">
            <v>17000.07346</v>
          </cell>
          <cell r="M194">
            <v>17000.07346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  <cell r="M195">
            <v>0</v>
          </cell>
        </row>
        <row r="196">
          <cell r="A196">
            <v>858</v>
          </cell>
          <cell r="B196" t="str">
            <v>Uruguay</v>
          </cell>
          <cell r="D196">
            <v>2137.5740000000001</v>
          </cell>
          <cell r="F196">
            <v>2137.5740000000001</v>
          </cell>
          <cell r="G196">
            <v>2137.5740000000001</v>
          </cell>
          <cell r="J196">
            <v>2137.5740000000001</v>
          </cell>
          <cell r="M196">
            <v>2137.5740000000001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J197">
            <v>0</v>
          </cell>
          <cell r="M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  <cell r="M198">
            <v>0</v>
          </cell>
        </row>
        <row r="199">
          <cell r="A199">
            <v>862</v>
          </cell>
          <cell r="B199" t="str">
            <v>Venezuela</v>
          </cell>
          <cell r="D199">
            <v>5696.6956300000002</v>
          </cell>
          <cell r="F199">
            <v>5696.6956300000002</v>
          </cell>
          <cell r="G199">
            <v>5696.6956300000002</v>
          </cell>
          <cell r="J199">
            <v>5696.6956300000002</v>
          </cell>
          <cell r="M199">
            <v>5696.6956300000002</v>
          </cell>
        </row>
        <row r="200">
          <cell r="A200">
            <v>704</v>
          </cell>
          <cell r="B200" t="str">
            <v>Vietnam</v>
          </cell>
          <cell r="D200">
            <v>11513.6242</v>
          </cell>
          <cell r="F200">
            <v>11513.6242</v>
          </cell>
          <cell r="G200">
            <v>11513.6242</v>
          </cell>
          <cell r="J200">
            <v>11513.6242</v>
          </cell>
          <cell r="M200">
            <v>11513.6242</v>
          </cell>
        </row>
        <row r="201">
          <cell r="A201">
            <v>887</v>
          </cell>
          <cell r="B201" t="str">
            <v>Yemen</v>
          </cell>
          <cell r="D201">
            <v>6239.4850500000002</v>
          </cell>
          <cell r="F201">
            <v>6239.4850500000002</v>
          </cell>
          <cell r="G201">
            <v>6239.4850500000002</v>
          </cell>
          <cell r="J201">
            <v>6185.4850500000002</v>
          </cell>
          <cell r="K201">
            <v>54</v>
          </cell>
          <cell r="M201">
            <v>6239.4850500000002</v>
          </cell>
        </row>
        <row r="202">
          <cell r="A202">
            <v>894</v>
          </cell>
          <cell r="B202" t="str">
            <v>Zambia</v>
          </cell>
          <cell r="D202">
            <v>3134.5213699999999</v>
          </cell>
          <cell r="F202">
            <v>3134.5213699999999</v>
          </cell>
          <cell r="G202">
            <v>3134.5213699999999</v>
          </cell>
          <cell r="J202">
            <v>3134.5213699999999</v>
          </cell>
          <cell r="M202">
            <v>3134.5213699999999</v>
          </cell>
        </row>
        <row r="203">
          <cell r="A203">
            <v>716</v>
          </cell>
          <cell r="B203" t="str">
            <v>Zimbabwe</v>
          </cell>
          <cell r="D203">
            <v>99</v>
          </cell>
          <cell r="F203">
            <v>99</v>
          </cell>
          <cell r="G203">
            <v>99</v>
          </cell>
          <cell r="J203">
            <v>0</v>
          </cell>
          <cell r="K203">
            <v>99</v>
          </cell>
          <cell r="M203">
            <v>99</v>
          </cell>
        </row>
        <row r="204">
          <cell r="C204">
            <v>0</v>
          </cell>
          <cell r="J204">
            <v>0</v>
          </cell>
          <cell r="M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450065.12062000012</v>
          </cell>
          <cell r="E205">
            <v>0</v>
          </cell>
          <cell r="F205">
            <v>450077.12062000012</v>
          </cell>
          <cell r="G205">
            <v>450077.12062000012</v>
          </cell>
          <cell r="J205">
            <v>436050.12062000018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450065.12062000012</v>
          </cell>
          <cell r="E237">
            <v>0</v>
          </cell>
          <cell r="F237">
            <v>450077.12062000012</v>
          </cell>
          <cell r="G237">
            <v>450077.12062000012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450065.12062000012</v>
          </cell>
          <cell r="E252">
            <v>0</v>
          </cell>
          <cell r="F252">
            <v>450077.12062000012</v>
          </cell>
          <cell r="G252">
            <v>450077.12062000012</v>
          </cell>
        </row>
      </sheetData>
      <sheetData sheetId="1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1564.3</v>
          </cell>
          <cell r="F25">
            <v>1564.3</v>
          </cell>
          <cell r="G25">
            <v>1564.3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681.8</v>
          </cell>
          <cell r="F31">
            <v>681.8</v>
          </cell>
          <cell r="G31">
            <v>681.8</v>
          </cell>
        </row>
        <row r="32">
          <cell r="A32">
            <v>68</v>
          </cell>
          <cell r="B32" t="str">
            <v>Bolivia</v>
          </cell>
          <cell r="D32">
            <v>11.21</v>
          </cell>
          <cell r="F32">
            <v>11.21</v>
          </cell>
          <cell r="G32">
            <v>11.21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65.099999999999994</v>
          </cell>
          <cell r="E35">
            <v>101.6</v>
          </cell>
          <cell r="F35">
            <v>166.7</v>
          </cell>
          <cell r="G35">
            <v>166.7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427.07</v>
          </cell>
          <cell r="F40">
            <v>427.07</v>
          </cell>
          <cell r="G40">
            <v>427.07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67.8</v>
          </cell>
          <cell r="F64">
            <v>67.8</v>
          </cell>
          <cell r="G64">
            <v>67.8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160.4</v>
          </cell>
          <cell r="F69">
            <v>160.4</v>
          </cell>
          <cell r="G69">
            <v>160.4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106.1</v>
          </cell>
          <cell r="F82">
            <v>106.1</v>
          </cell>
          <cell r="G82">
            <v>106.1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54.6</v>
          </cell>
          <cell r="F85">
            <v>54.6</v>
          </cell>
          <cell r="G85">
            <v>54.6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103.4</v>
          </cell>
          <cell r="F96">
            <v>103.4</v>
          </cell>
          <cell r="G96">
            <v>103.4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357.1</v>
          </cell>
          <cell r="F103">
            <v>357.1</v>
          </cell>
          <cell r="G103">
            <v>357.1</v>
          </cell>
        </row>
        <row r="104">
          <cell r="A104">
            <v>418</v>
          </cell>
          <cell r="B104" t="str">
            <v>Lao People's Dem Republic</v>
          </cell>
          <cell r="D104">
            <v>130.5</v>
          </cell>
          <cell r="F104">
            <v>130.5</v>
          </cell>
          <cell r="G104">
            <v>130.5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49.4</v>
          </cell>
          <cell r="F113">
            <v>49.4</v>
          </cell>
          <cell r="G113">
            <v>49.4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9</v>
          </cell>
          <cell r="E117">
            <v>28.5</v>
          </cell>
          <cell r="F117">
            <v>37.5</v>
          </cell>
          <cell r="G117">
            <v>37.5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E121">
            <v>201.6</v>
          </cell>
          <cell r="F121">
            <v>201.6</v>
          </cell>
          <cell r="G121">
            <v>201.6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214.8</v>
          </cell>
          <cell r="F127">
            <v>214.8</v>
          </cell>
          <cell r="G127">
            <v>214.8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19.399999999999999</v>
          </cell>
          <cell r="F150">
            <v>19.399999999999999</v>
          </cell>
          <cell r="G150">
            <v>19.399999999999999</v>
          </cell>
        </row>
        <row r="151">
          <cell r="A151">
            <v>642</v>
          </cell>
          <cell r="B151" t="str">
            <v>Romania</v>
          </cell>
          <cell r="D151">
            <v>282.10000000000002</v>
          </cell>
          <cell r="F151">
            <v>282.10000000000002</v>
          </cell>
          <cell r="G151">
            <v>282.10000000000002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52.7</v>
          </cell>
          <cell r="F158">
            <v>52.7</v>
          </cell>
          <cell r="G158">
            <v>52.7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208.3</v>
          </cell>
          <cell r="F161">
            <v>208.3</v>
          </cell>
          <cell r="G161">
            <v>208.3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144.69999999999999</v>
          </cell>
          <cell r="F169">
            <v>144.69999999999999</v>
          </cell>
          <cell r="G169">
            <v>144.69999999999999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38</v>
          </cell>
          <cell r="F178">
            <v>38</v>
          </cell>
          <cell r="G178">
            <v>38</v>
          </cell>
        </row>
        <row r="179">
          <cell r="A179">
            <v>762</v>
          </cell>
          <cell r="B179" t="str">
            <v>Tajikstan</v>
          </cell>
          <cell r="D179">
            <v>339.4</v>
          </cell>
          <cell r="F179">
            <v>339.4</v>
          </cell>
          <cell r="G179">
            <v>339.4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44.2</v>
          </cell>
          <cell r="F180">
            <v>44.2</v>
          </cell>
          <cell r="G180">
            <v>44.2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36.4</v>
          </cell>
          <cell r="F186">
            <v>36.4</v>
          </cell>
          <cell r="G186">
            <v>36.4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15.4</v>
          </cell>
          <cell r="F194">
            <v>15.4</v>
          </cell>
          <cell r="G194">
            <v>15.4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121.3</v>
          </cell>
          <cell r="F200">
            <v>121.3</v>
          </cell>
          <cell r="G200">
            <v>121.3</v>
          </cell>
        </row>
        <row r="201">
          <cell r="A201">
            <v>887</v>
          </cell>
          <cell r="B201" t="str">
            <v>Yemen</v>
          </cell>
          <cell r="D201">
            <v>12.6</v>
          </cell>
          <cell r="F201">
            <v>12.6</v>
          </cell>
          <cell r="G201">
            <v>12.6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5167.08</v>
          </cell>
          <cell r="E205">
            <v>481.7</v>
          </cell>
          <cell r="F205">
            <v>5648.78</v>
          </cell>
          <cell r="G205">
            <v>5648.78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5167.08</v>
          </cell>
          <cell r="E237">
            <v>481.7</v>
          </cell>
          <cell r="F237">
            <v>5648.78</v>
          </cell>
          <cell r="G237">
            <v>5648.78</v>
          </cell>
        </row>
        <row r="239">
          <cell r="A239">
            <v>711</v>
          </cell>
          <cell r="B239" t="str">
            <v>Sub-Saharan Africa</v>
          </cell>
          <cell r="D239">
            <v>1489.7</v>
          </cell>
          <cell r="F239">
            <v>1489.7</v>
          </cell>
          <cell r="G239">
            <v>1489.7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79.599999999999994</v>
          </cell>
          <cell r="F241">
            <v>79.599999999999994</v>
          </cell>
          <cell r="G241">
            <v>79.599999999999994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52.1</v>
          </cell>
          <cell r="E243">
            <v>0</v>
          </cell>
          <cell r="F243">
            <v>52.1</v>
          </cell>
          <cell r="G243">
            <v>52.1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25695.19</v>
          </cell>
          <cell r="E245">
            <v>0</v>
          </cell>
          <cell r="F245">
            <v>25695.19</v>
          </cell>
          <cell r="G245">
            <v>25695.19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27316.59</v>
          </cell>
          <cell r="E248">
            <v>0</v>
          </cell>
          <cell r="F248">
            <v>27316.59</v>
          </cell>
          <cell r="G248">
            <v>27316.59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15810</v>
          </cell>
          <cell r="E250">
            <v>0</v>
          </cell>
          <cell r="F250">
            <v>0</v>
          </cell>
          <cell r="G250">
            <v>15810</v>
          </cell>
        </row>
        <row r="252">
          <cell r="B252" t="str">
            <v>Total</v>
          </cell>
          <cell r="C252">
            <v>15810</v>
          </cell>
          <cell r="D252">
            <v>32483.67</v>
          </cell>
          <cell r="E252">
            <v>481.7</v>
          </cell>
          <cell r="F252">
            <v>32965.370000000003</v>
          </cell>
          <cell r="G252">
            <v>48775.37</v>
          </cell>
        </row>
      </sheetData>
      <sheetData sheetId="1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8</v>
          </cell>
          <cell r="B13" t="str">
            <v>Albania</v>
          </cell>
          <cell r="C13">
            <v>97.2</v>
          </cell>
          <cell r="D13">
            <v>0</v>
          </cell>
          <cell r="F13">
            <v>0</v>
          </cell>
          <cell r="G13">
            <v>97.2</v>
          </cell>
          <cell r="H13">
            <v>9.7200000000000009E-2</v>
          </cell>
          <cell r="I13">
            <v>0</v>
          </cell>
        </row>
        <row r="14">
          <cell r="A14">
            <v>12</v>
          </cell>
          <cell r="B14" t="str">
            <v>Algeria</v>
          </cell>
          <cell r="C14">
            <v>125.73699999999999</v>
          </cell>
          <cell r="D14">
            <v>0</v>
          </cell>
          <cell r="F14">
            <v>0</v>
          </cell>
          <cell r="G14">
            <v>125.73699999999999</v>
          </cell>
          <cell r="H14">
            <v>0.12573699999999999</v>
          </cell>
          <cell r="I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305.339</v>
          </cell>
          <cell r="D16">
            <v>0</v>
          </cell>
          <cell r="F16">
            <v>0</v>
          </cell>
          <cell r="G16">
            <v>305.339</v>
          </cell>
          <cell r="H16">
            <v>0.30533899999999997</v>
          </cell>
          <cell r="I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32</v>
          </cell>
          <cell r="B18" t="str">
            <v>Argentina</v>
          </cell>
          <cell r="C18">
            <v>761.06200000000001</v>
          </cell>
          <cell r="D18">
            <v>4.3659999999999997</v>
          </cell>
          <cell r="F18">
            <v>4.3659999999999997</v>
          </cell>
          <cell r="G18">
            <v>765.428</v>
          </cell>
          <cell r="H18">
            <v>0.76106200000000002</v>
          </cell>
          <cell r="I18">
            <v>4.3660000000000001E-3</v>
          </cell>
        </row>
        <row r="19">
          <cell r="A19">
            <v>51</v>
          </cell>
          <cell r="B19" t="str">
            <v>Armenia</v>
          </cell>
          <cell r="C19">
            <v>262.32600000000002</v>
          </cell>
          <cell r="D19">
            <v>0</v>
          </cell>
          <cell r="F19">
            <v>0</v>
          </cell>
          <cell r="G19">
            <v>262.32600000000002</v>
          </cell>
          <cell r="H19">
            <v>0.262326</v>
          </cell>
          <cell r="I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31</v>
          </cell>
          <cell r="B22" t="str">
            <v>Azerbaijan</v>
          </cell>
          <cell r="C22">
            <v>94.403000000000006</v>
          </cell>
          <cell r="D22">
            <v>0</v>
          </cell>
          <cell r="F22">
            <v>0</v>
          </cell>
          <cell r="G22">
            <v>94.403000000000006</v>
          </cell>
          <cell r="H22">
            <v>9.4403000000000001E-2</v>
          </cell>
          <cell r="I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50</v>
          </cell>
          <cell r="B25" t="str">
            <v>Bangladesh</v>
          </cell>
          <cell r="C25">
            <v>274.17899999999997</v>
          </cell>
          <cell r="D25">
            <v>0</v>
          </cell>
          <cell r="F25">
            <v>0</v>
          </cell>
          <cell r="G25">
            <v>274.17899999999997</v>
          </cell>
          <cell r="H25">
            <v>0.27417899999999995</v>
          </cell>
          <cell r="I25">
            <v>0</v>
          </cell>
        </row>
        <row r="26">
          <cell r="A26">
            <v>52</v>
          </cell>
          <cell r="B26" t="str">
            <v>Barbados</v>
          </cell>
          <cell r="C26">
            <v>273.029</v>
          </cell>
          <cell r="D26">
            <v>0</v>
          </cell>
          <cell r="F26">
            <v>0</v>
          </cell>
          <cell r="G26">
            <v>273.029</v>
          </cell>
          <cell r="H26">
            <v>0.27302900000000002</v>
          </cell>
          <cell r="I26">
            <v>0</v>
          </cell>
        </row>
        <row r="27">
          <cell r="A27">
            <v>112</v>
          </cell>
          <cell r="B27" t="str">
            <v>Belarus</v>
          </cell>
          <cell r="C27">
            <v>108.892</v>
          </cell>
          <cell r="D27">
            <v>0</v>
          </cell>
          <cell r="F27">
            <v>0</v>
          </cell>
          <cell r="G27">
            <v>108.892</v>
          </cell>
          <cell r="H27">
            <v>0.108892</v>
          </cell>
          <cell r="I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204</v>
          </cell>
          <cell r="B30" t="str">
            <v>Benin</v>
          </cell>
          <cell r="C30">
            <v>370.50599999999997</v>
          </cell>
          <cell r="D30">
            <v>0</v>
          </cell>
          <cell r="F30">
            <v>0</v>
          </cell>
          <cell r="G30">
            <v>370.50599999999997</v>
          </cell>
          <cell r="H30">
            <v>0.37050599999999995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72</v>
          </cell>
          <cell r="B34" t="str">
            <v>Botswana</v>
          </cell>
          <cell r="C34">
            <v>327.02600000000001</v>
          </cell>
          <cell r="D34">
            <v>50</v>
          </cell>
          <cell r="F34">
            <v>50</v>
          </cell>
          <cell r="G34">
            <v>377.02600000000001</v>
          </cell>
          <cell r="H34">
            <v>0.32702599999999998</v>
          </cell>
          <cell r="I34">
            <v>0.05</v>
          </cell>
        </row>
        <row r="35">
          <cell r="A35">
            <v>76</v>
          </cell>
          <cell r="B35" t="str">
            <v>Brazil</v>
          </cell>
          <cell r="C35">
            <v>311.00900000000001</v>
          </cell>
          <cell r="D35">
            <v>0</v>
          </cell>
          <cell r="F35">
            <v>0</v>
          </cell>
          <cell r="G35">
            <v>311.00900000000001</v>
          </cell>
          <cell r="H35">
            <v>0.31100900000000004</v>
          </cell>
          <cell r="I35">
            <v>0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100</v>
          </cell>
          <cell r="B37" t="str">
            <v>Bulgaria</v>
          </cell>
          <cell r="C37">
            <v>40.5</v>
          </cell>
          <cell r="D37">
            <v>0</v>
          </cell>
          <cell r="F37">
            <v>0</v>
          </cell>
          <cell r="G37">
            <v>40.5</v>
          </cell>
          <cell r="H37">
            <v>4.0500000000000001E-2</v>
          </cell>
          <cell r="I37">
            <v>0</v>
          </cell>
        </row>
        <row r="38">
          <cell r="A38">
            <v>854</v>
          </cell>
          <cell r="B38" t="str">
            <v>Burkina Faso</v>
          </cell>
          <cell r="C38">
            <v>200.227</v>
          </cell>
          <cell r="D38">
            <v>0</v>
          </cell>
          <cell r="F38">
            <v>0</v>
          </cell>
          <cell r="G38">
            <v>200.227</v>
          </cell>
          <cell r="H38">
            <v>0.20022700000000002</v>
          </cell>
          <cell r="I38">
            <v>0</v>
          </cell>
        </row>
        <row r="39">
          <cell r="A39">
            <v>108</v>
          </cell>
          <cell r="B39" t="str">
            <v>Burundi</v>
          </cell>
          <cell r="C39">
            <v>284.32400000000001</v>
          </cell>
          <cell r="D39">
            <v>0</v>
          </cell>
          <cell r="F39">
            <v>0</v>
          </cell>
          <cell r="G39">
            <v>284.32400000000001</v>
          </cell>
          <cell r="H39">
            <v>0.28432400000000002</v>
          </cell>
          <cell r="I39">
            <v>0</v>
          </cell>
        </row>
        <row r="40">
          <cell r="A40">
            <v>116</v>
          </cell>
          <cell r="B40" t="str">
            <v>Cambodia</v>
          </cell>
          <cell r="C40">
            <v>481.30700000000002</v>
          </cell>
          <cell r="D40">
            <v>0</v>
          </cell>
          <cell r="F40">
            <v>0</v>
          </cell>
          <cell r="G40">
            <v>481.30700000000002</v>
          </cell>
          <cell r="H40">
            <v>0.48130700000000004</v>
          </cell>
          <cell r="I40">
            <v>0</v>
          </cell>
        </row>
        <row r="41">
          <cell r="A41">
            <v>120</v>
          </cell>
          <cell r="B41" t="str">
            <v>Cameroon</v>
          </cell>
          <cell r="C41">
            <v>453.42200000000003</v>
          </cell>
          <cell r="D41">
            <v>0</v>
          </cell>
          <cell r="F41">
            <v>0</v>
          </cell>
          <cell r="G41">
            <v>453.42200000000003</v>
          </cell>
          <cell r="H41">
            <v>0.45342200000000005</v>
          </cell>
          <cell r="I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140</v>
          </cell>
          <cell r="B44" t="str">
            <v>Central African Rep.</v>
          </cell>
          <cell r="C44">
            <v>470.50599999999997</v>
          </cell>
          <cell r="D44">
            <v>0</v>
          </cell>
          <cell r="F44">
            <v>0</v>
          </cell>
          <cell r="G44">
            <v>470.50599999999997</v>
          </cell>
          <cell r="H44">
            <v>0.47050599999999998</v>
          </cell>
          <cell r="I44">
            <v>0</v>
          </cell>
        </row>
        <row r="45">
          <cell r="A45">
            <v>148</v>
          </cell>
          <cell r="B45" t="str">
            <v>Chad</v>
          </cell>
          <cell r="C45">
            <v>74.099000000000004</v>
          </cell>
          <cell r="D45">
            <v>0</v>
          </cell>
          <cell r="F45">
            <v>0</v>
          </cell>
          <cell r="G45">
            <v>74.099000000000004</v>
          </cell>
          <cell r="H45">
            <v>7.4098999999999998E-2</v>
          </cell>
          <cell r="I45">
            <v>0</v>
          </cell>
        </row>
        <row r="46">
          <cell r="A46">
            <v>152</v>
          </cell>
          <cell r="B46" t="str">
            <v>Chile</v>
          </cell>
          <cell r="C46">
            <v>101.69199999999999</v>
          </cell>
          <cell r="D46">
            <v>0</v>
          </cell>
          <cell r="F46">
            <v>0</v>
          </cell>
          <cell r="G46">
            <v>101.69199999999999</v>
          </cell>
          <cell r="H46">
            <v>0.10169199999999999</v>
          </cell>
          <cell r="I46">
            <v>0</v>
          </cell>
        </row>
        <row r="47">
          <cell r="A47">
            <v>156</v>
          </cell>
          <cell r="B47" t="str">
            <v>China</v>
          </cell>
          <cell r="C47">
            <v>998.17899999999997</v>
          </cell>
          <cell r="D47">
            <v>80.995999999999995</v>
          </cell>
          <cell r="F47">
            <v>80.995999999999995</v>
          </cell>
          <cell r="G47">
            <v>1079.175</v>
          </cell>
          <cell r="H47">
            <v>0.99817899999999993</v>
          </cell>
          <cell r="I47">
            <v>8.0995999999999999E-2</v>
          </cell>
        </row>
        <row r="48">
          <cell r="A48">
            <v>170</v>
          </cell>
          <cell r="B48" t="str">
            <v>Colombia</v>
          </cell>
          <cell r="C48">
            <v>99.587999999999994</v>
          </cell>
          <cell r="D48">
            <v>0</v>
          </cell>
          <cell r="F48">
            <v>0</v>
          </cell>
          <cell r="G48">
            <v>99.587999999999994</v>
          </cell>
          <cell r="H48">
            <v>9.9587999999999996E-2</v>
          </cell>
          <cell r="I48">
            <v>0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178</v>
          </cell>
          <cell r="B50" t="str">
            <v>Congo</v>
          </cell>
          <cell r="C50">
            <v>332.43099999999998</v>
          </cell>
          <cell r="D50">
            <v>0</v>
          </cell>
          <cell r="F50">
            <v>0</v>
          </cell>
          <cell r="G50">
            <v>332.43099999999998</v>
          </cell>
          <cell r="H50">
            <v>0.33243099999999998</v>
          </cell>
          <cell r="I50">
            <v>0</v>
          </cell>
        </row>
        <row r="51">
          <cell r="A51">
            <v>188</v>
          </cell>
          <cell r="B51" t="str">
            <v>Costa Rica</v>
          </cell>
          <cell r="C51">
            <v>86.04</v>
          </cell>
          <cell r="D51">
            <v>0</v>
          </cell>
          <cell r="F51">
            <v>0</v>
          </cell>
          <cell r="G51">
            <v>86.04</v>
          </cell>
          <cell r="H51">
            <v>8.6040000000000005E-2</v>
          </cell>
          <cell r="I51">
            <v>0</v>
          </cell>
        </row>
        <row r="52">
          <cell r="A52">
            <v>384</v>
          </cell>
          <cell r="B52" t="str">
            <v>Cote d'Ivoire</v>
          </cell>
          <cell r="C52">
            <v>620.52499999999998</v>
          </cell>
          <cell r="D52">
            <v>0</v>
          </cell>
          <cell r="F52">
            <v>0</v>
          </cell>
          <cell r="G52">
            <v>620.52499999999998</v>
          </cell>
          <cell r="H52">
            <v>0.62052499999999999</v>
          </cell>
          <cell r="I52">
            <v>0</v>
          </cell>
        </row>
        <row r="53">
          <cell r="A53">
            <v>191</v>
          </cell>
          <cell r="B53" t="str">
            <v>Croatia</v>
          </cell>
          <cell r="C53">
            <v>83.771000000000001</v>
          </cell>
          <cell r="D53">
            <v>0</v>
          </cell>
          <cell r="F53">
            <v>0</v>
          </cell>
          <cell r="G53">
            <v>83.771000000000001</v>
          </cell>
          <cell r="H53">
            <v>8.3770999999999998E-2</v>
          </cell>
          <cell r="I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180</v>
          </cell>
          <cell r="B58" t="str">
            <v>Dem Rep of the Congo</v>
          </cell>
          <cell r="C58">
            <v>530.63800000000003</v>
          </cell>
          <cell r="D58">
            <v>0</v>
          </cell>
          <cell r="F58">
            <v>0</v>
          </cell>
          <cell r="G58">
            <v>530.63800000000003</v>
          </cell>
          <cell r="H58">
            <v>0.53063800000000005</v>
          </cell>
          <cell r="I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214</v>
          </cell>
          <cell r="B62" t="str">
            <v>Dominican Republic</v>
          </cell>
          <cell r="C62">
            <v>212.06100000000001</v>
          </cell>
          <cell r="D62">
            <v>20.702000000000002</v>
          </cell>
          <cell r="F62">
            <v>20.702000000000002</v>
          </cell>
          <cell r="G62">
            <v>232.76300000000001</v>
          </cell>
          <cell r="H62">
            <v>0.212061</v>
          </cell>
          <cell r="I62">
            <v>2.0702000000000002E-2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818</v>
          </cell>
          <cell r="B64" t="str">
            <v>Egypt</v>
          </cell>
          <cell r="C64">
            <v>317.077</v>
          </cell>
          <cell r="D64">
            <v>0</v>
          </cell>
          <cell r="F64">
            <v>0</v>
          </cell>
          <cell r="G64">
            <v>317.077</v>
          </cell>
          <cell r="H64">
            <v>0.317077</v>
          </cell>
          <cell r="I64">
            <v>0</v>
          </cell>
        </row>
        <row r="65">
          <cell r="A65">
            <v>222</v>
          </cell>
          <cell r="B65" t="str">
            <v>El Salvador</v>
          </cell>
          <cell r="C65">
            <v>93.885000000000005</v>
          </cell>
          <cell r="D65">
            <v>0</v>
          </cell>
          <cell r="F65">
            <v>0</v>
          </cell>
          <cell r="G65">
            <v>93.885000000000005</v>
          </cell>
          <cell r="H65">
            <v>9.388500000000001E-2</v>
          </cell>
          <cell r="I65">
            <v>0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232</v>
          </cell>
          <cell r="B67" t="str">
            <v>Eritrea</v>
          </cell>
          <cell r="C67">
            <v>220.88399999999999</v>
          </cell>
          <cell r="D67">
            <v>0</v>
          </cell>
          <cell r="F67">
            <v>0</v>
          </cell>
          <cell r="G67">
            <v>220.88399999999999</v>
          </cell>
          <cell r="H67">
            <v>0.220884</v>
          </cell>
          <cell r="I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231</v>
          </cell>
          <cell r="B69" t="str">
            <v>Ethiopia</v>
          </cell>
          <cell r="C69">
            <v>1334.528</v>
          </cell>
          <cell r="D69">
            <v>472.63799999999998</v>
          </cell>
          <cell r="F69">
            <v>472.63799999999998</v>
          </cell>
          <cell r="G69">
            <v>1807.1659999999999</v>
          </cell>
          <cell r="H69">
            <v>1.3345279999999999</v>
          </cell>
          <cell r="I69">
            <v>0.472638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242</v>
          </cell>
          <cell r="B71" t="str">
            <v>Fiji</v>
          </cell>
          <cell r="C71">
            <v>314.05500000000001</v>
          </cell>
          <cell r="D71">
            <v>0</v>
          </cell>
          <cell r="F71">
            <v>0</v>
          </cell>
          <cell r="G71">
            <v>314.05500000000001</v>
          </cell>
          <cell r="H71">
            <v>0.31405500000000003</v>
          </cell>
          <cell r="I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266</v>
          </cell>
          <cell r="B74" t="str">
            <v>Gabon</v>
          </cell>
          <cell r="C74">
            <v>374.85500000000002</v>
          </cell>
          <cell r="D74">
            <v>0</v>
          </cell>
          <cell r="F74">
            <v>0</v>
          </cell>
          <cell r="G74">
            <v>374.85500000000002</v>
          </cell>
          <cell r="H74">
            <v>0.37485499999999999</v>
          </cell>
          <cell r="I74">
            <v>0</v>
          </cell>
        </row>
        <row r="75">
          <cell r="A75">
            <v>270</v>
          </cell>
          <cell r="B75" t="str">
            <v>Gambia</v>
          </cell>
          <cell r="C75">
            <v>100.55500000000001</v>
          </cell>
          <cell r="D75">
            <v>0</v>
          </cell>
          <cell r="F75">
            <v>0</v>
          </cell>
          <cell r="G75">
            <v>100.55500000000001</v>
          </cell>
          <cell r="H75">
            <v>0.10055500000000001</v>
          </cell>
          <cell r="I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288</v>
          </cell>
          <cell r="B78" t="str">
            <v>Ghana</v>
          </cell>
          <cell r="C78">
            <v>292.57900000000001</v>
          </cell>
          <cell r="D78">
            <v>0</v>
          </cell>
          <cell r="F78">
            <v>0</v>
          </cell>
          <cell r="G78">
            <v>292.57900000000001</v>
          </cell>
          <cell r="H78">
            <v>0.29257900000000003</v>
          </cell>
          <cell r="I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320</v>
          </cell>
          <cell r="B81" t="str">
            <v>Guatemala</v>
          </cell>
          <cell r="C81">
            <v>424.827</v>
          </cell>
          <cell r="D81">
            <v>0</v>
          </cell>
          <cell r="F81">
            <v>0</v>
          </cell>
          <cell r="G81">
            <v>424.827</v>
          </cell>
          <cell r="H81">
            <v>0.42482700000000001</v>
          </cell>
          <cell r="I81">
            <v>0</v>
          </cell>
        </row>
        <row r="82">
          <cell r="A82">
            <v>324</v>
          </cell>
          <cell r="B82" t="str">
            <v>Guinea</v>
          </cell>
          <cell r="C82">
            <v>420.30099999999999</v>
          </cell>
          <cell r="D82">
            <v>0</v>
          </cell>
          <cell r="F82">
            <v>0</v>
          </cell>
          <cell r="G82">
            <v>420.30099999999999</v>
          </cell>
          <cell r="H82">
            <v>0.42030099999999998</v>
          </cell>
          <cell r="I82">
            <v>0</v>
          </cell>
        </row>
        <row r="83">
          <cell r="A83">
            <v>624</v>
          </cell>
          <cell r="B83" t="str">
            <v>Guinea-Bissau</v>
          </cell>
          <cell r="C83">
            <v>75</v>
          </cell>
          <cell r="D83">
            <v>0</v>
          </cell>
          <cell r="F83">
            <v>0</v>
          </cell>
          <cell r="G83">
            <v>75</v>
          </cell>
          <cell r="H83">
            <v>7.4999999999999997E-2</v>
          </cell>
          <cell r="I83">
            <v>0</v>
          </cell>
        </row>
        <row r="84">
          <cell r="A84">
            <v>328</v>
          </cell>
          <cell r="B84" t="str">
            <v>Guyana</v>
          </cell>
          <cell r="C84">
            <v>314.58100000000002</v>
          </cell>
          <cell r="D84">
            <v>0</v>
          </cell>
          <cell r="F84">
            <v>0</v>
          </cell>
          <cell r="G84">
            <v>314.58100000000002</v>
          </cell>
          <cell r="H84">
            <v>0.314581</v>
          </cell>
          <cell r="I84">
            <v>0</v>
          </cell>
        </row>
        <row r="85">
          <cell r="A85">
            <v>332</v>
          </cell>
          <cell r="B85" t="str">
            <v>Haiti</v>
          </cell>
          <cell r="C85">
            <v>697.82799999999997</v>
          </cell>
          <cell r="D85">
            <v>30</v>
          </cell>
          <cell r="F85">
            <v>30</v>
          </cell>
          <cell r="G85">
            <v>727.82799999999997</v>
          </cell>
          <cell r="H85">
            <v>0.697828</v>
          </cell>
          <cell r="I85">
            <v>0.03</v>
          </cell>
        </row>
        <row r="86">
          <cell r="A86">
            <v>340</v>
          </cell>
          <cell r="B86" t="str">
            <v>Honduras</v>
          </cell>
          <cell r="C86">
            <v>477.67500000000001</v>
          </cell>
          <cell r="D86">
            <v>0</v>
          </cell>
          <cell r="F86">
            <v>0</v>
          </cell>
          <cell r="G86">
            <v>477.67500000000001</v>
          </cell>
          <cell r="H86">
            <v>0.47767500000000002</v>
          </cell>
          <cell r="I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356</v>
          </cell>
          <cell r="B89" t="str">
            <v>India</v>
          </cell>
          <cell r="C89">
            <v>516.07100000000003</v>
          </cell>
          <cell r="D89">
            <v>429.25799999999998</v>
          </cell>
          <cell r="F89">
            <v>429.25799999999998</v>
          </cell>
          <cell r="G89">
            <v>945.32899999999995</v>
          </cell>
          <cell r="H89">
            <v>0.51607100000000006</v>
          </cell>
          <cell r="I89">
            <v>0.42925799999999997</v>
          </cell>
        </row>
        <row r="90">
          <cell r="A90">
            <v>360</v>
          </cell>
          <cell r="B90" t="str">
            <v>Indonesia</v>
          </cell>
          <cell r="C90">
            <v>653.48400000000004</v>
          </cell>
          <cell r="D90">
            <v>0</v>
          </cell>
          <cell r="F90">
            <v>0</v>
          </cell>
          <cell r="G90">
            <v>653.48400000000004</v>
          </cell>
          <cell r="H90">
            <v>0.65348400000000006</v>
          </cell>
          <cell r="I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186.62899999999999</v>
          </cell>
          <cell r="D91">
            <v>0</v>
          </cell>
          <cell r="F91">
            <v>0</v>
          </cell>
          <cell r="G91">
            <v>186.62899999999999</v>
          </cell>
          <cell r="H91">
            <v>0.18662899999999999</v>
          </cell>
          <cell r="I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388</v>
          </cell>
          <cell r="B96" t="str">
            <v>Jamaica</v>
          </cell>
          <cell r="C96">
            <v>451.12099999999998</v>
          </cell>
          <cell r="D96">
            <v>0</v>
          </cell>
          <cell r="F96">
            <v>0</v>
          </cell>
          <cell r="G96">
            <v>451.12099999999998</v>
          </cell>
          <cell r="H96">
            <v>0.45112099999999999</v>
          </cell>
          <cell r="I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398</v>
          </cell>
          <cell r="B99" t="str">
            <v>Kazakhstan</v>
          </cell>
          <cell r="C99">
            <v>505.26299999999998</v>
          </cell>
          <cell r="D99">
            <v>1.1279999999999999</v>
          </cell>
          <cell r="F99">
            <v>1.1279999999999999</v>
          </cell>
          <cell r="G99">
            <v>506.39099999999996</v>
          </cell>
          <cell r="H99">
            <v>0.50526300000000002</v>
          </cell>
          <cell r="I99">
            <v>1.1279999999999999E-3</v>
          </cell>
        </row>
        <row r="100">
          <cell r="A100">
            <v>404</v>
          </cell>
          <cell r="B100" t="str">
            <v>Kenya</v>
          </cell>
          <cell r="C100">
            <v>478.59800000000001</v>
          </cell>
          <cell r="D100">
            <v>3.1150000000000002</v>
          </cell>
          <cell r="F100">
            <v>3.1150000000000002</v>
          </cell>
          <cell r="G100">
            <v>481.71300000000002</v>
          </cell>
          <cell r="H100">
            <v>0.47859800000000002</v>
          </cell>
          <cell r="I100">
            <v>3.1150000000000001E-3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Kosovo</v>
          </cell>
          <cell r="C102">
            <v>19.649999999999999</v>
          </cell>
          <cell r="D102">
            <v>0</v>
          </cell>
          <cell r="F102">
            <v>0</v>
          </cell>
          <cell r="G102">
            <v>19.649999999999999</v>
          </cell>
          <cell r="H102">
            <v>1.9649999999999997E-2</v>
          </cell>
          <cell r="I102">
            <v>0</v>
          </cell>
        </row>
        <row r="103">
          <cell r="A103">
            <v>414</v>
          </cell>
          <cell r="B103" t="str">
            <v>Kuwait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417</v>
          </cell>
          <cell r="B104" t="str">
            <v>Kyrgyzstan</v>
          </cell>
          <cell r="C104">
            <v>75</v>
          </cell>
          <cell r="D104">
            <v>0</v>
          </cell>
          <cell r="F104">
            <v>0</v>
          </cell>
          <cell r="G104">
            <v>75</v>
          </cell>
          <cell r="H104">
            <v>7.4999999999999997E-2</v>
          </cell>
          <cell r="I104">
            <v>0</v>
          </cell>
        </row>
        <row r="105">
          <cell r="A105">
            <v>418</v>
          </cell>
          <cell r="B105" t="str">
            <v>Lao People's Dem Republic</v>
          </cell>
          <cell r="C105">
            <v>409.97699999999998</v>
          </cell>
          <cell r="D105">
            <v>0</v>
          </cell>
          <cell r="F105">
            <v>0</v>
          </cell>
          <cell r="G105">
            <v>409.97699999999998</v>
          </cell>
          <cell r="H105">
            <v>0.40997699999999998</v>
          </cell>
          <cell r="I105">
            <v>0</v>
          </cell>
        </row>
        <row r="106">
          <cell r="A106">
            <v>428</v>
          </cell>
          <cell r="B106" t="str">
            <v>Latvia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422</v>
          </cell>
          <cell r="B107" t="str">
            <v>Lebanon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426</v>
          </cell>
          <cell r="B108" t="str">
            <v>Lesotho</v>
          </cell>
          <cell r="C108">
            <v>469.09300000000002</v>
          </cell>
          <cell r="D108">
            <v>0</v>
          </cell>
          <cell r="F108">
            <v>0</v>
          </cell>
          <cell r="G108">
            <v>469.09300000000002</v>
          </cell>
          <cell r="H108">
            <v>0.46909300000000004</v>
          </cell>
          <cell r="I108">
            <v>0</v>
          </cell>
        </row>
        <row r="109">
          <cell r="A109">
            <v>430</v>
          </cell>
          <cell r="B109" t="str">
            <v>Liberia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434</v>
          </cell>
          <cell r="B110" t="str">
            <v>Libyan Arab Jamahiriya</v>
          </cell>
          <cell r="C110">
            <v>0</v>
          </cell>
          <cell r="D110">
            <v>95.442999999999998</v>
          </cell>
          <cell r="F110">
            <v>95.442999999999998</v>
          </cell>
          <cell r="G110">
            <v>95.442999999999998</v>
          </cell>
          <cell r="H110">
            <v>0</v>
          </cell>
          <cell r="I110">
            <v>9.5443E-2</v>
          </cell>
        </row>
        <row r="111">
          <cell r="A111">
            <v>438</v>
          </cell>
          <cell r="B111" t="str">
            <v>Liechtenstein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440</v>
          </cell>
          <cell r="B112" t="str">
            <v>Lithuania</v>
          </cell>
          <cell r="C112">
            <v>75</v>
          </cell>
          <cell r="D112">
            <v>0</v>
          </cell>
          <cell r="F112">
            <v>0</v>
          </cell>
          <cell r="G112">
            <v>75</v>
          </cell>
          <cell r="H112">
            <v>7.4999999999999997E-2</v>
          </cell>
          <cell r="I112">
            <v>0</v>
          </cell>
        </row>
        <row r="113">
          <cell r="A113">
            <v>442</v>
          </cell>
          <cell r="B113" t="str">
            <v>Luxembourg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450</v>
          </cell>
          <cell r="B114" t="str">
            <v>Madagascar</v>
          </cell>
          <cell r="C114">
            <v>425.30599999999998</v>
          </cell>
          <cell r="D114">
            <v>0</v>
          </cell>
          <cell r="F114">
            <v>0</v>
          </cell>
          <cell r="G114">
            <v>425.30599999999998</v>
          </cell>
          <cell r="H114">
            <v>0.42530599999999996</v>
          </cell>
          <cell r="I114">
            <v>0</v>
          </cell>
        </row>
        <row r="115">
          <cell r="A115">
            <v>454</v>
          </cell>
          <cell r="B115" t="str">
            <v>Malawi</v>
          </cell>
          <cell r="C115">
            <v>542.03399999999999</v>
          </cell>
          <cell r="D115">
            <v>0</v>
          </cell>
          <cell r="F115">
            <v>0</v>
          </cell>
          <cell r="G115">
            <v>542.03399999999999</v>
          </cell>
          <cell r="H115">
            <v>0.54203400000000002</v>
          </cell>
          <cell r="I115">
            <v>0</v>
          </cell>
        </row>
        <row r="116">
          <cell r="A116">
            <v>458</v>
          </cell>
          <cell r="B116" t="str">
            <v>Malaysia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462</v>
          </cell>
          <cell r="B117" t="str">
            <v>Maldives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466</v>
          </cell>
          <cell r="B118" t="str">
            <v>Mali</v>
          </cell>
          <cell r="C118">
            <v>432.17599999999999</v>
          </cell>
          <cell r="D118">
            <v>0</v>
          </cell>
          <cell r="F118">
            <v>0</v>
          </cell>
          <cell r="G118">
            <v>432.17599999999999</v>
          </cell>
          <cell r="H118">
            <v>0.432176</v>
          </cell>
          <cell r="I118">
            <v>0</v>
          </cell>
        </row>
        <row r="119">
          <cell r="A119">
            <v>470</v>
          </cell>
          <cell r="B119" t="str">
            <v>Malta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584</v>
          </cell>
          <cell r="B120" t="str">
            <v>Marshall Islands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478</v>
          </cell>
          <cell r="B121" t="str">
            <v>Mauritania</v>
          </cell>
          <cell r="C121">
            <v>254.42400000000001</v>
          </cell>
          <cell r="D121">
            <v>0</v>
          </cell>
          <cell r="F121">
            <v>0</v>
          </cell>
          <cell r="G121">
            <v>254.42400000000001</v>
          </cell>
          <cell r="H121">
            <v>0.25442399999999998</v>
          </cell>
          <cell r="I121">
            <v>0</v>
          </cell>
        </row>
        <row r="122">
          <cell r="A122">
            <v>480</v>
          </cell>
          <cell r="B122" t="str">
            <v>Mauritius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484</v>
          </cell>
          <cell r="B123" t="str">
            <v>Mexico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492</v>
          </cell>
          <cell r="B124" t="str">
            <v>Monaco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496</v>
          </cell>
          <cell r="B125" t="str">
            <v>Mongolia</v>
          </cell>
          <cell r="C125">
            <v>375</v>
          </cell>
          <cell r="D125">
            <v>0</v>
          </cell>
          <cell r="F125">
            <v>0</v>
          </cell>
          <cell r="G125">
            <v>375</v>
          </cell>
          <cell r="H125">
            <v>0.375</v>
          </cell>
          <cell r="I125">
            <v>0</v>
          </cell>
        </row>
        <row r="126">
          <cell r="A126">
            <v>499</v>
          </cell>
          <cell r="B126" t="str">
            <v>Montenegro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504</v>
          </cell>
          <cell r="B127" t="str">
            <v>Morocco</v>
          </cell>
          <cell r="C127">
            <v>205.935</v>
          </cell>
          <cell r="D127">
            <v>7.4109999999999996</v>
          </cell>
          <cell r="F127">
            <v>7.4109999999999996</v>
          </cell>
          <cell r="G127">
            <v>213.346</v>
          </cell>
          <cell r="H127">
            <v>0.20593500000000001</v>
          </cell>
          <cell r="I127">
            <v>7.4109999999999992E-3</v>
          </cell>
        </row>
        <row r="128">
          <cell r="A128">
            <v>508</v>
          </cell>
          <cell r="B128" t="str">
            <v>Mozambique</v>
          </cell>
          <cell r="C128">
            <v>3094.433</v>
          </cell>
          <cell r="D128">
            <v>125.44</v>
          </cell>
          <cell r="F128">
            <v>125.44</v>
          </cell>
          <cell r="G128">
            <v>3219.873</v>
          </cell>
          <cell r="H128">
            <v>3.094433</v>
          </cell>
          <cell r="I128">
            <v>0.12544</v>
          </cell>
        </row>
        <row r="129">
          <cell r="A129">
            <v>104</v>
          </cell>
          <cell r="B129" t="str">
            <v>Myanmar</v>
          </cell>
          <cell r="C129">
            <v>472.04300000000001</v>
          </cell>
          <cell r="D129">
            <v>152.77600000000001</v>
          </cell>
          <cell r="F129">
            <v>152.77600000000001</v>
          </cell>
          <cell r="G129">
            <v>624.81899999999996</v>
          </cell>
          <cell r="H129">
            <v>0.47204299999999999</v>
          </cell>
          <cell r="I129">
            <v>0.15277600000000002</v>
          </cell>
        </row>
        <row r="130">
          <cell r="A130">
            <v>516</v>
          </cell>
          <cell r="B130" t="str">
            <v>Namibia</v>
          </cell>
          <cell r="C130">
            <v>311.98899999999998</v>
          </cell>
          <cell r="D130">
            <v>0</v>
          </cell>
          <cell r="F130">
            <v>0</v>
          </cell>
          <cell r="G130">
            <v>311.98899999999998</v>
          </cell>
          <cell r="H130">
            <v>0.31198899999999996</v>
          </cell>
          <cell r="I130">
            <v>0</v>
          </cell>
        </row>
        <row r="131">
          <cell r="A131">
            <v>520</v>
          </cell>
          <cell r="B131" t="str">
            <v>Nauru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524</v>
          </cell>
          <cell r="B132" t="str">
            <v>Nepal</v>
          </cell>
          <cell r="C132">
            <v>429.85500000000002</v>
          </cell>
          <cell r="D132">
            <v>0</v>
          </cell>
          <cell r="F132">
            <v>0</v>
          </cell>
          <cell r="G132">
            <v>429.85500000000002</v>
          </cell>
          <cell r="H132">
            <v>0.42985500000000004</v>
          </cell>
          <cell r="I132">
            <v>0</v>
          </cell>
        </row>
        <row r="133">
          <cell r="A133">
            <v>528</v>
          </cell>
          <cell r="B133" t="str">
            <v>Netherlands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554</v>
          </cell>
          <cell r="B134" t="str">
            <v>New Zealand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558</v>
          </cell>
          <cell r="B135" t="str">
            <v>Nicaragua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562</v>
          </cell>
          <cell r="B136" t="str">
            <v>Niger</v>
          </cell>
          <cell r="C136">
            <v>195.52</v>
          </cell>
          <cell r="D136">
            <v>0</v>
          </cell>
          <cell r="F136">
            <v>0</v>
          </cell>
          <cell r="G136">
            <v>195.52</v>
          </cell>
          <cell r="H136">
            <v>0.19552</v>
          </cell>
          <cell r="I136">
            <v>0</v>
          </cell>
        </row>
        <row r="137">
          <cell r="A137">
            <v>566</v>
          </cell>
          <cell r="B137" t="str">
            <v>Nigeria</v>
          </cell>
          <cell r="C137">
            <v>704.80600000000004</v>
          </cell>
          <cell r="D137">
            <v>5.59</v>
          </cell>
          <cell r="F137">
            <v>5.59</v>
          </cell>
          <cell r="G137">
            <v>710.39600000000007</v>
          </cell>
          <cell r="H137">
            <v>0.70480600000000004</v>
          </cell>
          <cell r="I137">
            <v>5.5899999999999995E-3</v>
          </cell>
        </row>
        <row r="138">
          <cell r="A138">
            <v>578</v>
          </cell>
          <cell r="B138" t="str">
            <v>Norway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512</v>
          </cell>
          <cell r="B139" t="str">
            <v>Oman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586</v>
          </cell>
          <cell r="B140" t="str">
            <v>Pakistan</v>
          </cell>
          <cell r="C140">
            <v>388.63400000000001</v>
          </cell>
          <cell r="D140">
            <v>90.448999999999998</v>
          </cell>
          <cell r="F140">
            <v>90.448999999999998</v>
          </cell>
          <cell r="G140">
            <v>479.08300000000003</v>
          </cell>
          <cell r="H140">
            <v>0.38863400000000003</v>
          </cell>
          <cell r="I140">
            <v>9.0449000000000002E-2</v>
          </cell>
        </row>
        <row r="141">
          <cell r="A141">
            <v>585</v>
          </cell>
          <cell r="B141" t="str">
            <v xml:space="preserve">Palau 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591</v>
          </cell>
          <cell r="B142" t="str">
            <v>Panama</v>
          </cell>
          <cell r="C142">
            <v>191.08</v>
          </cell>
          <cell r="D142">
            <v>0</v>
          </cell>
          <cell r="F142">
            <v>0</v>
          </cell>
          <cell r="G142">
            <v>191.08</v>
          </cell>
          <cell r="H142">
            <v>0.19108</v>
          </cell>
          <cell r="I142">
            <v>0</v>
          </cell>
        </row>
        <row r="143">
          <cell r="A143">
            <v>598</v>
          </cell>
          <cell r="B143" t="str">
            <v>Papua New Guinea</v>
          </cell>
          <cell r="C143">
            <v>316.17200000000003</v>
          </cell>
          <cell r="D143">
            <v>0</v>
          </cell>
          <cell r="F143">
            <v>0</v>
          </cell>
          <cell r="G143">
            <v>316.17200000000003</v>
          </cell>
          <cell r="H143">
            <v>0.31617200000000001</v>
          </cell>
          <cell r="I143">
            <v>0</v>
          </cell>
        </row>
        <row r="144">
          <cell r="A144">
            <v>600</v>
          </cell>
          <cell r="B144" t="str">
            <v>Paraguay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604</v>
          </cell>
          <cell r="B145" t="str">
            <v>Peru</v>
          </cell>
          <cell r="C145">
            <v>299.91399999999999</v>
          </cell>
          <cell r="D145">
            <v>0</v>
          </cell>
          <cell r="F145">
            <v>0</v>
          </cell>
          <cell r="G145">
            <v>299.91399999999999</v>
          </cell>
          <cell r="H145">
            <v>0.29991400000000001</v>
          </cell>
          <cell r="I145">
            <v>0</v>
          </cell>
        </row>
        <row r="146">
          <cell r="A146">
            <v>608</v>
          </cell>
          <cell r="B146" t="str">
            <v>Philippines</v>
          </cell>
          <cell r="C146">
            <v>222.154</v>
          </cell>
          <cell r="D146">
            <v>0</v>
          </cell>
          <cell r="F146">
            <v>0</v>
          </cell>
          <cell r="G146">
            <v>222.154</v>
          </cell>
          <cell r="H146">
            <v>0.22215399999999999</v>
          </cell>
          <cell r="I146">
            <v>0</v>
          </cell>
        </row>
        <row r="147">
          <cell r="A147">
            <v>616</v>
          </cell>
          <cell r="B147" t="str">
            <v>Poland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620</v>
          </cell>
          <cell r="B148" t="str">
            <v>Portugal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634</v>
          </cell>
          <cell r="B149" t="str">
            <v>Qatar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410</v>
          </cell>
          <cell r="B150" t="str">
            <v>Rep of Korea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498</v>
          </cell>
          <cell r="B151" t="str">
            <v>Rep of Moldova</v>
          </cell>
          <cell r="C151">
            <v>309.774</v>
          </cell>
          <cell r="D151">
            <v>185.22499999999999</v>
          </cell>
          <cell r="F151">
            <v>185.22499999999999</v>
          </cell>
          <cell r="G151">
            <v>494.99900000000002</v>
          </cell>
          <cell r="H151">
            <v>0.30977399999999999</v>
          </cell>
          <cell r="I151">
            <v>0.185225</v>
          </cell>
        </row>
        <row r="152">
          <cell r="A152">
            <v>642</v>
          </cell>
          <cell r="B152" t="str">
            <v>Romania</v>
          </cell>
          <cell r="C152">
            <v>185.934</v>
          </cell>
          <cell r="D152">
            <v>0</v>
          </cell>
          <cell r="F152">
            <v>0</v>
          </cell>
          <cell r="G152">
            <v>185.934</v>
          </cell>
          <cell r="H152">
            <v>0.18593399999999999</v>
          </cell>
          <cell r="I152">
            <v>0</v>
          </cell>
        </row>
        <row r="153">
          <cell r="A153">
            <v>643</v>
          </cell>
          <cell r="B153" t="str">
            <v>Russian Federation</v>
          </cell>
          <cell r="C153">
            <v>721.96199999999999</v>
          </cell>
          <cell r="D153">
            <v>464</v>
          </cell>
          <cell r="F153">
            <v>464</v>
          </cell>
          <cell r="G153">
            <v>1185.962</v>
          </cell>
          <cell r="H153">
            <v>0.72196199999999999</v>
          </cell>
          <cell r="I153">
            <v>0.46400000000000002</v>
          </cell>
        </row>
        <row r="154">
          <cell r="A154">
            <v>646</v>
          </cell>
          <cell r="B154" t="str">
            <v>Rwanda</v>
          </cell>
          <cell r="C154">
            <v>414.65</v>
          </cell>
          <cell r="D154">
            <v>0</v>
          </cell>
          <cell r="F154">
            <v>0</v>
          </cell>
          <cell r="G154">
            <v>414.65</v>
          </cell>
          <cell r="H154">
            <v>0.41464999999999996</v>
          </cell>
          <cell r="I154">
            <v>0</v>
          </cell>
        </row>
        <row r="155">
          <cell r="A155">
            <v>882</v>
          </cell>
          <cell r="B155" t="str">
            <v>Samoa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674</v>
          </cell>
          <cell r="B156" t="str">
            <v>San Marino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678</v>
          </cell>
          <cell r="B157" t="str">
            <v>Sao Tome and Principe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682</v>
          </cell>
          <cell r="B158" t="str">
            <v>Saudi Arabia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686</v>
          </cell>
          <cell r="B159" t="str">
            <v>Senegal</v>
          </cell>
          <cell r="C159">
            <v>44</v>
          </cell>
          <cell r="D159">
            <v>0</v>
          </cell>
          <cell r="F159">
            <v>0</v>
          </cell>
          <cell r="G159">
            <v>44</v>
          </cell>
          <cell r="H159">
            <v>4.3999999999999997E-2</v>
          </cell>
          <cell r="I159">
            <v>0</v>
          </cell>
        </row>
        <row r="160">
          <cell r="A160">
            <v>688</v>
          </cell>
          <cell r="B160" t="str">
            <v>Serbia</v>
          </cell>
          <cell r="C160">
            <v>38</v>
          </cell>
          <cell r="D160">
            <v>0</v>
          </cell>
          <cell r="F160">
            <v>0</v>
          </cell>
          <cell r="G160">
            <v>38</v>
          </cell>
          <cell r="H160">
            <v>3.7999999999999999E-2</v>
          </cell>
          <cell r="I160">
            <v>0</v>
          </cell>
        </row>
        <row r="161">
          <cell r="A161">
            <v>690</v>
          </cell>
          <cell r="B161" t="str">
            <v>Seychelles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694</v>
          </cell>
          <cell r="B162" t="str">
            <v>Sierra Leone</v>
          </cell>
          <cell r="C162">
            <v>456.31299999999999</v>
          </cell>
          <cell r="D162">
            <v>364.84399999999999</v>
          </cell>
          <cell r="F162">
            <v>364.84399999999999</v>
          </cell>
          <cell r="G162">
            <v>821.15699999999993</v>
          </cell>
          <cell r="H162">
            <v>0.45631299999999997</v>
          </cell>
          <cell r="I162">
            <v>0.364844</v>
          </cell>
        </row>
        <row r="163">
          <cell r="A163">
            <v>702</v>
          </cell>
          <cell r="B163" t="str">
            <v>Singapore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703</v>
          </cell>
          <cell r="B164" t="str">
            <v>Slovak Republic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705</v>
          </cell>
          <cell r="B165" t="str">
            <v>Slovenia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90</v>
          </cell>
          <cell r="B166" t="str">
            <v>Solomon Islands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706</v>
          </cell>
          <cell r="B167" t="str">
            <v>Somalia</v>
          </cell>
          <cell r="C167">
            <v>408.72199999999998</v>
          </cell>
          <cell r="D167">
            <v>0</v>
          </cell>
          <cell r="F167">
            <v>0</v>
          </cell>
          <cell r="G167">
            <v>408.72199999999998</v>
          </cell>
          <cell r="H167">
            <v>0.40872199999999997</v>
          </cell>
          <cell r="I167">
            <v>0</v>
          </cell>
        </row>
        <row r="168">
          <cell r="A168">
            <v>710</v>
          </cell>
          <cell r="B168" t="str">
            <v>South Africa</v>
          </cell>
          <cell r="C168">
            <v>236.8</v>
          </cell>
          <cell r="D168">
            <v>186.55199999999999</v>
          </cell>
          <cell r="F168">
            <v>186.55199999999999</v>
          </cell>
          <cell r="G168">
            <v>423.35199999999998</v>
          </cell>
          <cell r="H168">
            <v>0.23680000000000001</v>
          </cell>
          <cell r="I168">
            <v>0.186552</v>
          </cell>
        </row>
        <row r="169">
          <cell r="A169">
            <v>724</v>
          </cell>
          <cell r="B169" t="str">
            <v>Spain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144</v>
          </cell>
          <cell r="B170" t="str">
            <v>Sri Lanka</v>
          </cell>
          <cell r="C170">
            <v>186.7</v>
          </cell>
          <cell r="D170">
            <v>0</v>
          </cell>
          <cell r="F170">
            <v>0</v>
          </cell>
          <cell r="G170">
            <v>186.7</v>
          </cell>
          <cell r="H170">
            <v>0.18669999999999998</v>
          </cell>
          <cell r="I170">
            <v>0</v>
          </cell>
        </row>
        <row r="171">
          <cell r="A171">
            <v>659</v>
          </cell>
          <cell r="B171" t="str">
            <v>St. Kitts and Nevis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662</v>
          </cell>
          <cell r="B172" t="str">
            <v>St. Lucia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670</v>
          </cell>
          <cell r="B173" t="str">
            <v>St. Vincent and the Grenadines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736</v>
          </cell>
          <cell r="B174" t="str">
            <v>Sudan</v>
          </cell>
          <cell r="C174">
            <v>756.83299999999997</v>
          </cell>
          <cell r="D174">
            <v>538.755</v>
          </cell>
          <cell r="F174">
            <v>538.755</v>
          </cell>
          <cell r="G174">
            <v>1295.588</v>
          </cell>
          <cell r="H174">
            <v>0.75683299999999998</v>
          </cell>
          <cell r="I174">
            <v>0.53875499999999998</v>
          </cell>
        </row>
        <row r="175">
          <cell r="A175">
            <v>740</v>
          </cell>
          <cell r="B175" t="str">
            <v>Suriname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748</v>
          </cell>
          <cell r="B176" t="str">
            <v>Swaziland</v>
          </cell>
          <cell r="C176">
            <v>504.63600000000002</v>
          </cell>
          <cell r="D176">
            <v>0</v>
          </cell>
          <cell r="F176">
            <v>0</v>
          </cell>
          <cell r="G176">
            <v>504.63600000000002</v>
          </cell>
          <cell r="H176">
            <v>0.50463599999999997</v>
          </cell>
          <cell r="I176">
            <v>0</v>
          </cell>
        </row>
        <row r="177">
          <cell r="A177">
            <v>752</v>
          </cell>
          <cell r="B177" t="str">
            <v>Sweden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756</v>
          </cell>
          <cell r="B178" t="str">
            <v>Switzerland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760</v>
          </cell>
          <cell r="B179" t="str">
            <v>Syrian Arab Republic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762</v>
          </cell>
          <cell r="B180" t="str">
            <v>Tajikstan</v>
          </cell>
          <cell r="C180">
            <v>194.73699999999999</v>
          </cell>
          <cell r="D180">
            <v>0</v>
          </cell>
          <cell r="F180">
            <v>0</v>
          </cell>
          <cell r="G180">
            <v>194.73699999999999</v>
          </cell>
          <cell r="H180">
            <v>0.19473699999999999</v>
          </cell>
          <cell r="I180">
            <v>0</v>
          </cell>
        </row>
        <row r="181">
          <cell r="A181">
            <v>764</v>
          </cell>
          <cell r="B181" t="str">
            <v>Thailand</v>
          </cell>
          <cell r="C181">
            <v>510.589</v>
          </cell>
          <cell r="D181">
            <v>0</v>
          </cell>
          <cell r="F181">
            <v>0</v>
          </cell>
          <cell r="G181">
            <v>510.589</v>
          </cell>
          <cell r="H181">
            <v>0.51058899999999996</v>
          </cell>
          <cell r="I181">
            <v>0</v>
          </cell>
        </row>
        <row r="182">
          <cell r="A182">
            <v>807</v>
          </cell>
          <cell r="B182" t="str">
            <v>The Former YR of Macedonia</v>
          </cell>
          <cell r="C182">
            <v>40</v>
          </cell>
          <cell r="D182">
            <v>0</v>
          </cell>
          <cell r="F182">
            <v>0</v>
          </cell>
          <cell r="G182">
            <v>40</v>
          </cell>
          <cell r="H182">
            <v>0.04</v>
          </cell>
          <cell r="I182">
            <v>0</v>
          </cell>
        </row>
        <row r="183">
          <cell r="A183">
            <v>626</v>
          </cell>
          <cell r="B183" t="str">
            <v>Timor-Leste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768</v>
          </cell>
          <cell r="B184" t="str">
            <v>Togo</v>
          </cell>
          <cell r="C184">
            <v>237.67500000000001</v>
          </cell>
          <cell r="D184">
            <v>0</v>
          </cell>
          <cell r="F184">
            <v>0</v>
          </cell>
          <cell r="G184">
            <v>237.67500000000001</v>
          </cell>
          <cell r="H184">
            <v>0.23767500000000003</v>
          </cell>
          <cell r="I184">
            <v>0</v>
          </cell>
        </row>
        <row r="185">
          <cell r="A185">
            <v>776</v>
          </cell>
          <cell r="B185" t="str">
            <v xml:space="preserve">Tonga 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780</v>
          </cell>
          <cell r="B186" t="str">
            <v>Trinidad and Tobago</v>
          </cell>
          <cell r="C186">
            <v>205.52099999999999</v>
          </cell>
          <cell r="D186">
            <v>0</v>
          </cell>
          <cell r="F186">
            <v>0</v>
          </cell>
          <cell r="G186">
            <v>205.52099999999999</v>
          </cell>
          <cell r="H186">
            <v>0.20552099999999998</v>
          </cell>
          <cell r="I186">
            <v>0</v>
          </cell>
        </row>
        <row r="187">
          <cell r="A187">
            <v>788</v>
          </cell>
          <cell r="B187" t="str">
            <v>Tunisia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792</v>
          </cell>
          <cell r="B188" t="str">
            <v>Turkey</v>
          </cell>
          <cell r="C188">
            <v>62.5</v>
          </cell>
          <cell r="D188">
            <v>0</v>
          </cell>
          <cell r="F188">
            <v>0</v>
          </cell>
          <cell r="G188">
            <v>62.5</v>
          </cell>
          <cell r="H188">
            <v>6.25E-2</v>
          </cell>
          <cell r="I188">
            <v>0</v>
          </cell>
        </row>
        <row r="189">
          <cell r="A189">
            <v>795</v>
          </cell>
          <cell r="B189" t="str">
            <v>Turkmenistan</v>
          </cell>
          <cell r="C189">
            <v>157.23099999999999</v>
          </cell>
          <cell r="D189">
            <v>0</v>
          </cell>
          <cell r="F189">
            <v>0</v>
          </cell>
          <cell r="G189">
            <v>157.23099999999999</v>
          </cell>
          <cell r="H189">
            <v>0.15723099999999998</v>
          </cell>
          <cell r="I189">
            <v>0</v>
          </cell>
        </row>
        <row r="190">
          <cell r="A190">
            <v>798</v>
          </cell>
          <cell r="B190" t="str">
            <v>Tuvalu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800</v>
          </cell>
          <cell r="B191" t="str">
            <v>Uganda</v>
          </cell>
          <cell r="C191">
            <v>469.25099999999998</v>
          </cell>
          <cell r="D191">
            <v>17.641999999999999</v>
          </cell>
          <cell r="F191">
            <v>17.641999999999999</v>
          </cell>
          <cell r="G191">
            <v>486.89299999999997</v>
          </cell>
          <cell r="H191">
            <v>0.46925099999999997</v>
          </cell>
          <cell r="I191">
            <v>1.7641999999999998E-2</v>
          </cell>
        </row>
        <row r="192">
          <cell r="A192">
            <v>804</v>
          </cell>
          <cell r="B192" t="str">
            <v>Ukraine</v>
          </cell>
          <cell r="C192">
            <v>498.23200000000003</v>
          </cell>
          <cell r="D192">
            <v>256.3</v>
          </cell>
          <cell r="F192">
            <v>256.3</v>
          </cell>
          <cell r="G192">
            <v>754.53200000000004</v>
          </cell>
          <cell r="H192">
            <v>0.49823200000000001</v>
          </cell>
          <cell r="I192">
            <v>0.25630000000000003</v>
          </cell>
        </row>
        <row r="193">
          <cell r="A193">
            <v>784</v>
          </cell>
          <cell r="B193" t="str">
            <v>United Arab Emirates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826</v>
          </cell>
          <cell r="B194" t="str">
            <v>United Kingdom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834</v>
          </cell>
          <cell r="B195" t="str">
            <v>United Rep of Tanzania</v>
          </cell>
          <cell r="C195">
            <v>362.18799999999999</v>
          </cell>
          <cell r="D195">
            <v>0</v>
          </cell>
          <cell r="F195">
            <v>0</v>
          </cell>
          <cell r="G195">
            <v>362.18799999999999</v>
          </cell>
          <cell r="H195">
            <v>0.36218800000000001</v>
          </cell>
          <cell r="I195">
            <v>0</v>
          </cell>
        </row>
        <row r="196">
          <cell r="A196">
            <v>840</v>
          </cell>
          <cell r="B196" t="str">
            <v xml:space="preserve">United States 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858</v>
          </cell>
          <cell r="B197" t="str">
            <v>Uruguay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860</v>
          </cell>
          <cell r="B198" t="str">
            <v>Uzbekistan</v>
          </cell>
          <cell r="C198">
            <v>258.29500000000002</v>
          </cell>
          <cell r="D198">
            <v>0.76600000000000001</v>
          </cell>
          <cell r="F198">
            <v>0.76600000000000001</v>
          </cell>
          <cell r="G198">
            <v>259.06100000000004</v>
          </cell>
          <cell r="H198">
            <v>0.258295</v>
          </cell>
          <cell r="I198">
            <v>7.6599999999999997E-4</v>
          </cell>
        </row>
        <row r="199">
          <cell r="A199">
            <v>548</v>
          </cell>
          <cell r="B199" t="str">
            <v>Vanuatu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862</v>
          </cell>
          <cell r="B200" t="str">
            <v>Venezuela</v>
          </cell>
          <cell r="C200">
            <v>93.885000000000005</v>
          </cell>
          <cell r="D200">
            <v>0</v>
          </cell>
          <cell r="F200">
            <v>0</v>
          </cell>
          <cell r="G200">
            <v>93.885000000000005</v>
          </cell>
          <cell r="H200">
            <v>9.388500000000001E-2</v>
          </cell>
          <cell r="I200">
            <v>0</v>
          </cell>
        </row>
        <row r="201">
          <cell r="A201">
            <v>704</v>
          </cell>
          <cell r="B201" t="str">
            <v>Vietnam</v>
          </cell>
          <cell r="C201">
            <v>430.3</v>
          </cell>
          <cell r="D201">
            <v>511.00400000000002</v>
          </cell>
          <cell r="F201">
            <v>511.00400000000002</v>
          </cell>
          <cell r="G201">
            <v>941.30400000000009</v>
          </cell>
          <cell r="H201">
            <v>0.43030000000000002</v>
          </cell>
          <cell r="I201">
            <v>0.51100400000000001</v>
          </cell>
        </row>
        <row r="202">
          <cell r="A202">
            <v>887</v>
          </cell>
          <cell r="B202" t="str">
            <v>Yemen</v>
          </cell>
          <cell r="C202">
            <v>125.93300000000001</v>
          </cell>
          <cell r="D202">
            <v>0</v>
          </cell>
          <cell r="F202">
            <v>0</v>
          </cell>
          <cell r="G202">
            <v>125.93300000000001</v>
          </cell>
          <cell r="H202">
            <v>0.12593300000000002</v>
          </cell>
          <cell r="I202">
            <v>0</v>
          </cell>
        </row>
        <row r="203">
          <cell r="A203">
            <v>894</v>
          </cell>
          <cell r="B203" t="str">
            <v>Zambia</v>
          </cell>
          <cell r="C203">
            <v>611.91600000000005</v>
          </cell>
          <cell r="D203">
            <v>250</v>
          </cell>
          <cell r="F203">
            <v>250</v>
          </cell>
          <cell r="G203">
            <v>861.91600000000005</v>
          </cell>
          <cell r="H203">
            <v>0.61191600000000002</v>
          </cell>
          <cell r="I203">
            <v>0.25</v>
          </cell>
        </row>
        <row r="204">
          <cell r="A204">
            <v>716</v>
          </cell>
          <cell r="B204" t="str">
            <v>Zimbabwe</v>
          </cell>
          <cell r="C204">
            <v>560.67899999999997</v>
          </cell>
          <cell r="D204">
            <v>0</v>
          </cell>
          <cell r="F204">
            <v>0</v>
          </cell>
          <cell r="G204">
            <v>560.67899999999997</v>
          </cell>
          <cell r="H204">
            <v>0.56067899999999993</v>
          </cell>
          <cell r="I204">
            <v>0</v>
          </cell>
        </row>
        <row r="206">
          <cell r="B206" t="str">
            <v>Total Member States</v>
          </cell>
          <cell r="C206">
            <v>35623.265000000007</v>
          </cell>
          <cell r="D206">
            <v>4344.4000000000005</v>
          </cell>
          <cell r="E206">
            <v>0</v>
          </cell>
          <cell r="F206">
            <v>4344.4000000000005</v>
          </cell>
          <cell r="G206">
            <v>39967.664999999994</v>
          </cell>
        </row>
        <row r="208">
          <cell r="B208" t="str">
            <v>Non-Member States or areas</v>
          </cell>
        </row>
        <row r="210">
          <cell r="A210">
            <v>660</v>
          </cell>
          <cell r="B210" t="str">
            <v>Anguilla</v>
          </cell>
          <cell r="F210">
            <v>0</v>
          </cell>
          <cell r="G210">
            <v>0</v>
          </cell>
        </row>
        <row r="211">
          <cell r="A211">
            <v>533</v>
          </cell>
          <cell r="B211" t="str">
            <v>Aruba</v>
          </cell>
          <cell r="F211">
            <v>0</v>
          </cell>
          <cell r="G211">
            <v>0</v>
          </cell>
        </row>
        <row r="212">
          <cell r="A212">
            <v>60</v>
          </cell>
          <cell r="B212" t="str">
            <v>Bermuda</v>
          </cell>
          <cell r="F212">
            <v>0</v>
          </cell>
          <cell r="G212">
            <v>0</v>
          </cell>
        </row>
        <row r="213">
          <cell r="A213">
            <v>92</v>
          </cell>
          <cell r="B213" t="str">
            <v>British Virgin Islands</v>
          </cell>
          <cell r="F213">
            <v>0</v>
          </cell>
          <cell r="G213">
            <v>0</v>
          </cell>
        </row>
        <row r="214">
          <cell r="A214">
            <v>136</v>
          </cell>
          <cell r="B214" t="str">
            <v>Cayman Islands</v>
          </cell>
          <cell r="F214">
            <v>0</v>
          </cell>
          <cell r="G214">
            <v>0</v>
          </cell>
        </row>
        <row r="215">
          <cell r="A215">
            <v>184</v>
          </cell>
          <cell r="B215" t="str">
            <v>Cook Islands</v>
          </cell>
          <cell r="F215">
            <v>0</v>
          </cell>
          <cell r="G215">
            <v>0</v>
          </cell>
        </row>
        <row r="216">
          <cell r="A216">
            <v>234</v>
          </cell>
          <cell r="B216" t="str">
            <v>Faroe Islands</v>
          </cell>
          <cell r="F216">
            <v>0</v>
          </cell>
          <cell r="G216">
            <v>0</v>
          </cell>
        </row>
        <row r="217">
          <cell r="A217">
            <v>254</v>
          </cell>
          <cell r="B217" t="str">
            <v>French Guiana</v>
          </cell>
          <cell r="F217">
            <v>0</v>
          </cell>
          <cell r="G217">
            <v>0</v>
          </cell>
        </row>
        <row r="218">
          <cell r="A218">
            <v>258</v>
          </cell>
          <cell r="B218" t="str">
            <v>French Polynesia</v>
          </cell>
          <cell r="F218">
            <v>0</v>
          </cell>
          <cell r="G218">
            <v>0</v>
          </cell>
        </row>
        <row r="219">
          <cell r="A219">
            <v>312</v>
          </cell>
          <cell r="B219" t="str">
            <v>Guadeloupe</v>
          </cell>
          <cell r="F219">
            <v>0</v>
          </cell>
          <cell r="G219">
            <v>0</v>
          </cell>
        </row>
        <row r="220">
          <cell r="A220">
            <v>316</v>
          </cell>
          <cell r="B220" t="str">
            <v>Guam</v>
          </cell>
          <cell r="F220">
            <v>0</v>
          </cell>
          <cell r="G220">
            <v>0</v>
          </cell>
        </row>
        <row r="221">
          <cell r="A221">
            <v>336</v>
          </cell>
          <cell r="B221" t="str">
            <v>Holy See</v>
          </cell>
          <cell r="F221">
            <v>0</v>
          </cell>
          <cell r="G221">
            <v>0</v>
          </cell>
        </row>
        <row r="222">
          <cell r="A222">
            <v>344</v>
          </cell>
          <cell r="B222" t="str">
            <v>Hong Kong, China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446</v>
          </cell>
          <cell r="B224" t="str">
            <v>Macau, China</v>
          </cell>
          <cell r="F224">
            <v>0</v>
          </cell>
          <cell r="G224">
            <v>0</v>
          </cell>
        </row>
        <row r="225">
          <cell r="A225">
            <v>474</v>
          </cell>
          <cell r="B225" t="str">
            <v>Martinique</v>
          </cell>
          <cell r="F225">
            <v>0</v>
          </cell>
          <cell r="G225">
            <v>0</v>
          </cell>
        </row>
        <row r="226">
          <cell r="A226">
            <v>500</v>
          </cell>
          <cell r="B226" t="str">
            <v>Montserrat</v>
          </cell>
          <cell r="F226">
            <v>0</v>
          </cell>
          <cell r="G226">
            <v>0</v>
          </cell>
        </row>
        <row r="227">
          <cell r="A227">
            <v>530</v>
          </cell>
          <cell r="B227" t="str">
            <v>Netherlands Antilles</v>
          </cell>
          <cell r="F227">
            <v>0</v>
          </cell>
          <cell r="G227">
            <v>0</v>
          </cell>
        </row>
        <row r="228">
          <cell r="A228">
            <v>570</v>
          </cell>
          <cell r="B228" t="str">
            <v>Niue</v>
          </cell>
          <cell r="F228">
            <v>0</v>
          </cell>
          <cell r="G228">
            <v>0</v>
          </cell>
        </row>
        <row r="229">
          <cell r="A229">
            <v>895</v>
          </cell>
          <cell r="B229" t="str">
            <v>Occupied Palestinian Territory</v>
          </cell>
          <cell r="F229">
            <v>0</v>
          </cell>
          <cell r="G229">
            <v>0</v>
          </cell>
        </row>
        <row r="230">
          <cell r="A230">
            <v>638</v>
          </cell>
          <cell r="B230" t="str">
            <v>Reunion</v>
          </cell>
          <cell r="F230">
            <v>0</v>
          </cell>
          <cell r="G230">
            <v>0</v>
          </cell>
        </row>
        <row r="231">
          <cell r="A231">
            <v>654</v>
          </cell>
          <cell r="B231" t="str">
            <v>St. Helena</v>
          </cell>
          <cell r="F231">
            <v>0</v>
          </cell>
          <cell r="G231">
            <v>0</v>
          </cell>
        </row>
        <row r="232">
          <cell r="A232">
            <v>772</v>
          </cell>
          <cell r="B232" t="str">
            <v>Tokelau</v>
          </cell>
          <cell r="F232">
            <v>0</v>
          </cell>
          <cell r="G232">
            <v>0</v>
          </cell>
        </row>
        <row r="233">
          <cell r="A233">
            <v>796</v>
          </cell>
          <cell r="B233" t="str">
            <v>Turks and Caicos Islands</v>
          </cell>
          <cell r="F233">
            <v>0</v>
          </cell>
          <cell r="G233">
            <v>0</v>
          </cell>
        </row>
        <row r="234">
          <cell r="A234">
            <v>901</v>
          </cell>
          <cell r="B234" t="str">
            <v>Other (please specify, using Excel's Insert Row commany if necessary)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6">
          <cell r="B236" t="str">
            <v>Total non-members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8">
          <cell r="B238" t="str">
            <v>Total countries/areas</v>
          </cell>
          <cell r="C238">
            <v>35623.265000000007</v>
          </cell>
          <cell r="D238">
            <v>4344.4000000000005</v>
          </cell>
          <cell r="E238">
            <v>0</v>
          </cell>
          <cell r="F238">
            <v>4344.4000000000005</v>
          </cell>
          <cell r="G238">
            <v>39967.664999999994</v>
          </cell>
        </row>
        <row r="240">
          <cell r="A240">
            <v>711</v>
          </cell>
          <cell r="B240" t="str">
            <v>Sub-Saharan Africa</v>
          </cell>
          <cell r="C240">
            <v>10796.18</v>
          </cell>
          <cell r="D240">
            <v>5074.3389999999999</v>
          </cell>
          <cell r="F240">
            <v>5074.3389999999999</v>
          </cell>
          <cell r="G240">
            <v>15870.519</v>
          </cell>
          <cell r="H240">
            <v>10.79618</v>
          </cell>
          <cell r="I240">
            <v>5.0743390000000002</v>
          </cell>
        </row>
        <row r="241">
          <cell r="A241">
            <v>15</v>
          </cell>
          <cell r="B241" t="str">
            <v>Northern Africa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141</v>
          </cell>
          <cell r="B242" t="str">
            <v>Asia and the Pacific</v>
          </cell>
          <cell r="C242">
            <v>5252.12</v>
          </cell>
          <cell r="D242">
            <v>3114.1329999999998</v>
          </cell>
          <cell r="F242">
            <v>3114.1329999999998</v>
          </cell>
          <cell r="G242">
            <v>8366.2530000000006</v>
          </cell>
          <cell r="H242">
            <v>5.2521199999999997</v>
          </cell>
          <cell r="I242">
            <v>3.1141329999999998</v>
          </cell>
        </row>
        <row r="243">
          <cell r="A243">
            <v>19</v>
          </cell>
          <cell r="B243" t="str">
            <v>Americas</v>
          </cell>
          <cell r="C243">
            <v>5565.9589999999998</v>
          </cell>
          <cell r="D243">
            <v>428.28500000000003</v>
          </cell>
          <cell r="F243">
            <v>428.28500000000003</v>
          </cell>
          <cell r="G243">
            <v>5994.2439999999997</v>
          </cell>
          <cell r="H243">
            <v>5.5659589999999994</v>
          </cell>
          <cell r="I243">
            <v>0.42828500000000003</v>
          </cell>
        </row>
        <row r="244">
          <cell r="A244">
            <v>146</v>
          </cell>
          <cell r="B244" t="str">
            <v>Western Asia</v>
          </cell>
          <cell r="C244">
            <v>1855.7560000000001</v>
          </cell>
          <cell r="D244">
            <v>142.374</v>
          </cell>
          <cell r="F244">
            <v>142.374</v>
          </cell>
          <cell r="G244">
            <v>1998.13</v>
          </cell>
          <cell r="H244">
            <v>1.8557560000000002</v>
          </cell>
          <cell r="I244">
            <v>0.142374</v>
          </cell>
        </row>
        <row r="245">
          <cell r="A245">
            <v>150</v>
          </cell>
          <cell r="B245" t="str">
            <v>Europe</v>
          </cell>
          <cell r="C245">
            <v>1763.297</v>
          </cell>
          <cell r="D245">
            <v>1084.2560000000001</v>
          </cell>
          <cell r="F245">
            <v>1084.2560000000001</v>
          </cell>
          <cell r="G245">
            <v>2847.5529999999999</v>
          </cell>
          <cell r="H245">
            <v>1.7632970000000001</v>
          </cell>
          <cell r="I245">
            <v>1.0842560000000001</v>
          </cell>
        </row>
        <row r="246">
          <cell r="A246">
            <v>1020</v>
          </cell>
          <cell r="B246" t="str">
            <v>Global/interregional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1021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Total, Regional</v>
          </cell>
          <cell r="C249">
            <v>25233.311999999998</v>
          </cell>
          <cell r="D249">
            <v>9843.3869999999988</v>
          </cell>
          <cell r="E249">
            <v>0</v>
          </cell>
          <cell r="F249">
            <v>9843.3869999999988</v>
          </cell>
          <cell r="G249">
            <v>35076.699000000001</v>
          </cell>
        </row>
        <row r="250">
          <cell r="L250">
            <v>75044.364000000001</v>
          </cell>
        </row>
        <row r="251">
          <cell r="A251">
            <v>2401</v>
          </cell>
          <cell r="B251" t="str">
            <v>Not elsewhere classified (from table 3c)</v>
          </cell>
          <cell r="C251">
            <v>67335</v>
          </cell>
          <cell r="D251">
            <v>0</v>
          </cell>
          <cell r="E251">
            <v>0</v>
          </cell>
          <cell r="F251">
            <v>0</v>
          </cell>
          <cell r="G251">
            <v>67335</v>
          </cell>
          <cell r="H251">
            <v>67.334999999999994</v>
          </cell>
          <cell r="I251">
            <v>0</v>
          </cell>
        </row>
        <row r="252">
          <cell r="L252">
            <v>75044.364000000001</v>
          </cell>
        </row>
        <row r="253">
          <cell r="B253" t="str">
            <v>Total</v>
          </cell>
          <cell r="C253">
            <v>128191.577</v>
          </cell>
          <cell r="D253">
            <v>14187.787</v>
          </cell>
          <cell r="E253">
            <v>0</v>
          </cell>
          <cell r="F253">
            <v>14187.787</v>
          </cell>
          <cell r="G253">
            <v>142379.364</v>
          </cell>
          <cell r="L253">
            <v>75044.364000000001</v>
          </cell>
        </row>
        <row r="254">
          <cell r="L254">
            <v>75000955.636000007</v>
          </cell>
        </row>
      </sheetData>
      <sheetData sheetId="1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1588.7841599999999</v>
          </cell>
          <cell r="F12">
            <v>1588.7841599999999</v>
          </cell>
          <cell r="G12">
            <v>1588.7841599999999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E13">
            <v>598.37216999999998</v>
          </cell>
          <cell r="F13">
            <v>598.37216999999998</v>
          </cell>
          <cell r="G13">
            <v>598.37216999999998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62.13111</v>
          </cell>
          <cell r="F14">
            <v>62.13111</v>
          </cell>
          <cell r="G14">
            <v>62.13111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434.83001999999999</v>
          </cell>
          <cell r="F16">
            <v>434.83001999999999</v>
          </cell>
          <cell r="G16">
            <v>434.83001999999999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77.572519999999997</v>
          </cell>
          <cell r="F25">
            <v>77.572519999999997</v>
          </cell>
          <cell r="G25">
            <v>77.572519999999997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22.5032</v>
          </cell>
          <cell r="F29">
            <v>22.5032</v>
          </cell>
          <cell r="G29">
            <v>22.5032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E30">
            <v>22.71564</v>
          </cell>
          <cell r="F30">
            <v>22.71564</v>
          </cell>
          <cell r="G30">
            <v>22.71564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9.2237500000000008</v>
          </cell>
          <cell r="F32">
            <v>9.2237500000000008</v>
          </cell>
          <cell r="G32">
            <v>9.2237500000000008</v>
          </cell>
        </row>
        <row r="33">
          <cell r="A33">
            <v>70</v>
          </cell>
          <cell r="B33" t="str">
            <v>Bosnia and Herzegovina</v>
          </cell>
          <cell r="D33">
            <v>-4.9114000000000004</v>
          </cell>
          <cell r="F33">
            <v>-4.9114000000000004</v>
          </cell>
          <cell r="G33">
            <v>-4.9114000000000004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-15.93806</v>
          </cell>
          <cell r="F34">
            <v>-15.93806</v>
          </cell>
          <cell r="G34">
            <v>-15.93806</v>
          </cell>
        </row>
        <row r="35">
          <cell r="A35">
            <v>76</v>
          </cell>
          <cell r="B35" t="str">
            <v>Brazil</v>
          </cell>
          <cell r="D35">
            <v>36.857849999999999</v>
          </cell>
          <cell r="F35">
            <v>36.857849999999999</v>
          </cell>
          <cell r="G35">
            <v>36.857849999999999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E39">
            <v>29.168780000000002</v>
          </cell>
          <cell r="F39">
            <v>29.168780000000002</v>
          </cell>
          <cell r="G39">
            <v>29.168780000000002</v>
          </cell>
        </row>
        <row r="40">
          <cell r="A40">
            <v>116</v>
          </cell>
          <cell r="B40" t="str">
            <v>Cambodia</v>
          </cell>
          <cell r="D40">
            <v>-4.8615800000000036</v>
          </cell>
          <cell r="E40">
            <v>697.06347000000005</v>
          </cell>
          <cell r="F40">
            <v>692.20189000000005</v>
          </cell>
          <cell r="G40">
            <v>692.20189000000005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E41">
            <v>230.28577999999999</v>
          </cell>
          <cell r="F41">
            <v>230.28577999999999</v>
          </cell>
          <cell r="G41">
            <v>230.28577999999999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15.148470000000003</v>
          </cell>
          <cell r="E44">
            <v>93.446290000000005</v>
          </cell>
          <cell r="F44">
            <v>108.59476000000001</v>
          </cell>
          <cell r="G44">
            <v>108.59476000000001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E45">
            <v>73.555269999999993</v>
          </cell>
          <cell r="F45">
            <v>73.555269999999993</v>
          </cell>
          <cell r="G45">
            <v>73.555269999999993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-1.1435599999999937</v>
          </cell>
          <cell r="E50">
            <v>81.239670000000004</v>
          </cell>
          <cell r="F50">
            <v>80.09611000000001</v>
          </cell>
          <cell r="G50">
            <v>80.09611000000001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88.054190000000006</v>
          </cell>
          <cell r="F51">
            <v>88.054190000000006</v>
          </cell>
          <cell r="G51">
            <v>88.054190000000006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478.62067999999999</v>
          </cell>
          <cell r="F52">
            <v>478.62067999999999</v>
          </cell>
          <cell r="G52">
            <v>478.62067999999999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E58">
            <v>30.600930000000002</v>
          </cell>
          <cell r="F58">
            <v>30.600930000000002</v>
          </cell>
          <cell r="G58">
            <v>30.600930000000002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5.0832800000000002</v>
          </cell>
          <cell r="F61">
            <v>5.0832800000000002</v>
          </cell>
          <cell r="G61">
            <v>5.0832800000000002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54.30039</v>
          </cell>
          <cell r="E64">
            <v>33.564399999999999</v>
          </cell>
          <cell r="F64">
            <v>87.864789999999999</v>
          </cell>
          <cell r="G64">
            <v>87.864789999999999</v>
          </cell>
        </row>
        <row r="65">
          <cell r="A65">
            <v>222</v>
          </cell>
          <cell r="B65" t="str">
            <v>El Salvador</v>
          </cell>
          <cell r="D65">
            <v>49.061599999999999</v>
          </cell>
          <cell r="F65">
            <v>49.061599999999999</v>
          </cell>
          <cell r="G65">
            <v>49.061599999999999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254.19979000000001</v>
          </cell>
          <cell r="F69">
            <v>254.19979000000001</v>
          </cell>
          <cell r="G69">
            <v>254.19979000000001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35.778199999999998</v>
          </cell>
          <cell r="F74">
            <v>35.778199999999998</v>
          </cell>
          <cell r="G74">
            <v>35.778199999999998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E76">
            <v>194.76483999999999</v>
          </cell>
          <cell r="F76">
            <v>194.76483999999999</v>
          </cell>
          <cell r="G76">
            <v>194.76483999999999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108.84549</v>
          </cell>
          <cell r="F78">
            <v>108.84549</v>
          </cell>
          <cell r="G78">
            <v>108.84549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33.510140000000007</v>
          </cell>
          <cell r="E82">
            <v>203.43707000000001</v>
          </cell>
          <cell r="F82">
            <v>236.94721000000001</v>
          </cell>
          <cell r="G82">
            <v>236.94721000000001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70.589220000000068</v>
          </cell>
          <cell r="E85">
            <v>1098.9954700000001</v>
          </cell>
          <cell r="F85">
            <v>1169.5846900000001</v>
          </cell>
          <cell r="G85">
            <v>1169.5846900000001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-11.05259</v>
          </cell>
          <cell r="F86">
            <v>-11.05259</v>
          </cell>
          <cell r="G86">
            <v>-11.05259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2459.9792699999998</v>
          </cell>
          <cell r="F89">
            <v>2459.9792699999998</v>
          </cell>
          <cell r="G89">
            <v>2459.9792699999998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E91">
            <v>20.907979999999998</v>
          </cell>
          <cell r="F91">
            <v>20.907979999999998</v>
          </cell>
          <cell r="G91">
            <v>20.907979999999998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586.87834999999995</v>
          </cell>
          <cell r="E98">
            <v>66.193600000000004</v>
          </cell>
          <cell r="F98">
            <v>653.07195000000002</v>
          </cell>
          <cell r="G98">
            <v>653.07195000000002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302.63492000000002</v>
          </cell>
          <cell r="F106">
            <v>302.63492000000002</v>
          </cell>
          <cell r="G106">
            <v>302.63492000000002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0.40594999999999715</v>
          </cell>
          <cell r="E113">
            <v>60.602420000000002</v>
          </cell>
          <cell r="F113">
            <v>61.008369999999999</v>
          </cell>
          <cell r="G113">
            <v>61.008369999999999</v>
          </cell>
        </row>
        <row r="114">
          <cell r="A114">
            <v>454</v>
          </cell>
          <cell r="B114" t="str">
            <v>Malawi</v>
          </cell>
          <cell r="D114">
            <v>118.12784000000001</v>
          </cell>
          <cell r="F114">
            <v>118.12784000000001</v>
          </cell>
          <cell r="G114">
            <v>118.12784000000001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E117">
            <v>56.13599</v>
          </cell>
          <cell r="F117">
            <v>56.13599</v>
          </cell>
          <cell r="G117">
            <v>56.13599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E120">
            <v>167.73785000000001</v>
          </cell>
          <cell r="F120">
            <v>167.73785000000001</v>
          </cell>
          <cell r="G120">
            <v>167.73785000000001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73.400509999999997</v>
          </cell>
          <cell r="F126">
            <v>73.400509999999997</v>
          </cell>
          <cell r="G126">
            <v>73.400509999999997</v>
          </cell>
        </row>
        <row r="127">
          <cell r="A127">
            <v>508</v>
          </cell>
          <cell r="B127" t="str">
            <v>Mozambique</v>
          </cell>
          <cell r="D127">
            <v>77.456209999999999</v>
          </cell>
          <cell r="F127">
            <v>77.456209999999999</v>
          </cell>
          <cell r="G127">
            <v>77.456209999999999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211.10124999999999</v>
          </cell>
          <cell r="F129">
            <v>211.10124999999999</v>
          </cell>
          <cell r="G129">
            <v>211.10124999999999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E131">
            <v>125.39276</v>
          </cell>
          <cell r="F131">
            <v>125.39276</v>
          </cell>
          <cell r="G131">
            <v>125.39276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78.52355</v>
          </cell>
          <cell r="F134">
            <v>78.52355</v>
          </cell>
          <cell r="G134">
            <v>78.52355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18.853050000000025</v>
          </cell>
          <cell r="E136">
            <v>245.85693000000001</v>
          </cell>
          <cell r="F136">
            <v>264.70998000000003</v>
          </cell>
          <cell r="G136">
            <v>264.70998000000003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E142">
            <v>15.37016</v>
          </cell>
          <cell r="F142">
            <v>15.37016</v>
          </cell>
          <cell r="G142">
            <v>15.37016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235.11325999999997</v>
          </cell>
          <cell r="E145">
            <v>56.361400000000003</v>
          </cell>
          <cell r="F145">
            <v>291.47465999999997</v>
          </cell>
          <cell r="G145">
            <v>291.47465999999997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88.764089999999996</v>
          </cell>
          <cell r="F150">
            <v>88.764089999999996</v>
          </cell>
          <cell r="G150">
            <v>88.764089999999996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91.74579</v>
          </cell>
          <cell r="F151">
            <v>91.74579</v>
          </cell>
          <cell r="G151">
            <v>91.74579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24.720990000000004</v>
          </cell>
          <cell r="E153">
            <v>26.79908</v>
          </cell>
          <cell r="F153">
            <v>51.520070000000004</v>
          </cell>
          <cell r="G153">
            <v>51.520070000000004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146.89599999999999</v>
          </cell>
          <cell r="F161">
            <v>146.89599999999999</v>
          </cell>
          <cell r="G161">
            <v>146.89599999999999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-1.3560000000000001</v>
          </cell>
          <cell r="F169">
            <v>-1.3560000000000001</v>
          </cell>
          <cell r="G169">
            <v>-1.3560000000000001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E171">
            <v>5.0220000000000001E-2</v>
          </cell>
          <cell r="F171">
            <v>5.0220000000000001E-2</v>
          </cell>
          <cell r="G171">
            <v>5.0220000000000001E-2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E172">
            <v>117.40900999999999</v>
          </cell>
          <cell r="F172">
            <v>117.40900999999999</v>
          </cell>
          <cell r="G172">
            <v>117.40900999999999</v>
          </cell>
        </row>
        <row r="173">
          <cell r="A173">
            <v>736</v>
          </cell>
          <cell r="B173" t="str">
            <v>Sudan</v>
          </cell>
          <cell r="D173">
            <v>75.474209999999999</v>
          </cell>
          <cell r="E173">
            <v>2.97187</v>
          </cell>
          <cell r="F173">
            <v>78.446079999999995</v>
          </cell>
          <cell r="G173">
            <v>78.446079999999995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350.32868000000002</v>
          </cell>
          <cell r="F178">
            <v>350.32868000000002</v>
          </cell>
          <cell r="G178">
            <v>350.32868000000002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E183">
            <v>65.641189999999995</v>
          </cell>
          <cell r="F183">
            <v>65.641189999999995</v>
          </cell>
          <cell r="G183">
            <v>65.641189999999995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227.01476</v>
          </cell>
          <cell r="F185">
            <v>227.01476</v>
          </cell>
          <cell r="G185">
            <v>227.01476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E186">
            <v>40.934260000000002</v>
          </cell>
          <cell r="F186">
            <v>40.934260000000002</v>
          </cell>
          <cell r="G186">
            <v>40.934260000000002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-7.5066600000000001</v>
          </cell>
          <cell r="E190">
            <v>14.231590000000001</v>
          </cell>
          <cell r="F190">
            <v>6.7249300000000005</v>
          </cell>
          <cell r="G190">
            <v>6.7249300000000005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1.81029</v>
          </cell>
          <cell r="F198">
            <v>1.81029</v>
          </cell>
          <cell r="G198">
            <v>1.81029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39.237940000000002</v>
          </cell>
          <cell r="F199">
            <v>39.237940000000002</v>
          </cell>
          <cell r="G199">
            <v>39.237940000000002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32.51</v>
          </cell>
          <cell r="F201">
            <v>32.51</v>
          </cell>
          <cell r="G201">
            <v>32.51</v>
          </cell>
        </row>
        <row r="202">
          <cell r="A202">
            <v>894</v>
          </cell>
          <cell r="B202" t="str">
            <v>Zambia</v>
          </cell>
          <cell r="D202">
            <v>44.212269999999997</v>
          </cell>
          <cell r="E202">
            <v>6.1176500000000003</v>
          </cell>
          <cell r="F202">
            <v>50.329919999999994</v>
          </cell>
          <cell r="G202">
            <v>50.329919999999994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E203">
            <v>285.27503000000002</v>
          </cell>
          <cell r="F203">
            <v>285.27503000000002</v>
          </cell>
          <cell r="G203">
            <v>285.27503000000002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6501.2384500000007</v>
          </cell>
          <cell r="E205">
            <v>6923.4737100000011</v>
          </cell>
          <cell r="F205">
            <v>13424.712160000001</v>
          </cell>
          <cell r="G205">
            <v>13424.712160000001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80.849999999999994</v>
          </cell>
          <cell r="F222">
            <v>80.849999999999994</v>
          </cell>
          <cell r="G222">
            <v>80.849999999999994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892.00399000000004</v>
          </cell>
          <cell r="F228">
            <v>892.00399000000004</v>
          </cell>
          <cell r="G228">
            <v>892.00399000000004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972.85399000000007</v>
          </cell>
          <cell r="E235">
            <v>0</v>
          </cell>
          <cell r="F235">
            <v>972.85399000000007</v>
          </cell>
          <cell r="G235">
            <v>972.85399000000007</v>
          </cell>
        </row>
        <row r="237">
          <cell r="B237" t="str">
            <v>Total countries/areas</v>
          </cell>
          <cell r="C237">
            <v>0</v>
          </cell>
          <cell r="D237">
            <v>7474.0924400000004</v>
          </cell>
          <cell r="E237">
            <v>6923.4737100000011</v>
          </cell>
          <cell r="F237">
            <v>14397.566150000001</v>
          </cell>
          <cell r="G237">
            <v>14397.566150000001</v>
          </cell>
        </row>
        <row r="239">
          <cell r="A239">
            <v>711</v>
          </cell>
          <cell r="B239" t="str">
            <v>Sub-Saharan Africa</v>
          </cell>
          <cell r="D239">
            <v>1858.32762</v>
          </cell>
          <cell r="F239">
            <v>1858.32762</v>
          </cell>
          <cell r="G239">
            <v>1858.32762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1145.7705599999999</v>
          </cell>
          <cell r="E242">
            <v>0</v>
          </cell>
          <cell r="F242">
            <v>1145.7705599999999</v>
          </cell>
          <cell r="G242">
            <v>1145.7705599999999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599.03249000000005</v>
          </cell>
          <cell r="E243">
            <v>0</v>
          </cell>
          <cell r="F243">
            <v>599.03249000000005</v>
          </cell>
          <cell r="G243">
            <v>599.03249000000005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866.02254000000005</v>
          </cell>
          <cell r="D245">
            <v>16192.723750000001</v>
          </cell>
          <cell r="E245">
            <v>0</v>
          </cell>
          <cell r="F245">
            <v>16192.723750000001</v>
          </cell>
          <cell r="G245">
            <v>17058.746290000003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866.02254000000005</v>
          </cell>
          <cell r="D248">
            <v>19795.85442</v>
          </cell>
          <cell r="E248">
            <v>0</v>
          </cell>
          <cell r="F248">
            <v>19795.85442</v>
          </cell>
          <cell r="G248">
            <v>20661.876960000001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866.02254000000005</v>
          </cell>
          <cell r="D252">
            <v>27269.94686</v>
          </cell>
          <cell r="E252">
            <v>6923.4737100000011</v>
          </cell>
          <cell r="F252">
            <v>34193.420570000002</v>
          </cell>
          <cell r="G252">
            <v>35059.44311</v>
          </cell>
        </row>
      </sheetData>
      <sheetData sheetId="1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1702.86618</v>
          </cell>
          <cell r="F12">
            <v>1702.86618</v>
          </cell>
          <cell r="G12">
            <v>1702.86618</v>
          </cell>
          <cell r="H12">
            <v>1.70286618</v>
          </cell>
        </row>
        <row r="13">
          <cell r="A13">
            <v>8</v>
          </cell>
          <cell r="B13" t="str">
            <v>Albania</v>
          </cell>
          <cell r="D13">
            <v>-23.329560000000001</v>
          </cell>
          <cell r="F13">
            <v>-23.329560000000001</v>
          </cell>
          <cell r="G13">
            <v>-23.329560000000001</v>
          </cell>
          <cell r="H13">
            <v>-2.3329559999999999E-2</v>
          </cell>
        </row>
        <row r="14">
          <cell r="A14">
            <v>12</v>
          </cell>
          <cell r="B14" t="str">
            <v>Algeria</v>
          </cell>
          <cell r="D14">
            <v>188.08768000000001</v>
          </cell>
          <cell r="F14">
            <v>188.08768000000001</v>
          </cell>
          <cell r="G14">
            <v>188.08768000000001</v>
          </cell>
          <cell r="H14">
            <v>0.18808768000000001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50</v>
          </cell>
          <cell r="B25" t="str">
            <v>Bangladesh</v>
          </cell>
          <cell r="D25">
            <v>512.06223</v>
          </cell>
          <cell r="F25">
            <v>512.06223</v>
          </cell>
          <cell r="G25">
            <v>512.06223</v>
          </cell>
          <cell r="H25">
            <v>0.51206222999999995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204</v>
          </cell>
          <cell r="B30" t="str">
            <v>Benin</v>
          </cell>
          <cell r="D30">
            <v>172.09227999999999</v>
          </cell>
          <cell r="F30">
            <v>172.09227999999999</v>
          </cell>
          <cell r="G30">
            <v>172.09227999999999</v>
          </cell>
          <cell r="H30">
            <v>0.17209227999999999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68</v>
          </cell>
          <cell r="B32" t="str">
            <v>Bolivia</v>
          </cell>
          <cell r="D32">
            <v>171.45867999999999</v>
          </cell>
          <cell r="F32">
            <v>171.45867999999999</v>
          </cell>
          <cell r="G32">
            <v>171.45867999999999</v>
          </cell>
          <cell r="H32">
            <v>0.17145867999999997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76</v>
          </cell>
          <cell r="B35" t="str">
            <v>Brazil</v>
          </cell>
          <cell r="D35">
            <v>722.93948999999998</v>
          </cell>
          <cell r="F35">
            <v>722.93948999999998</v>
          </cell>
          <cell r="G35">
            <v>722.93948999999998</v>
          </cell>
          <cell r="H35">
            <v>0.72293949000000002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854</v>
          </cell>
          <cell r="B38" t="str">
            <v>Burkina Faso</v>
          </cell>
          <cell r="D38">
            <v>358.49099999999999</v>
          </cell>
          <cell r="F38">
            <v>358.49099999999999</v>
          </cell>
          <cell r="G38">
            <v>358.49099999999999</v>
          </cell>
          <cell r="H38">
            <v>0.358491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120</v>
          </cell>
          <cell r="B41" t="str">
            <v>Cameroon</v>
          </cell>
          <cell r="D41">
            <v>186.65636999999998</v>
          </cell>
          <cell r="F41">
            <v>186.65636999999998</v>
          </cell>
          <cell r="G41">
            <v>186.65636999999998</v>
          </cell>
          <cell r="H41">
            <v>0.18665636999999999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152</v>
          </cell>
          <cell r="B46" t="str">
            <v>Chile</v>
          </cell>
          <cell r="D46">
            <v>18.297999999999998</v>
          </cell>
          <cell r="F46">
            <v>18.297999999999998</v>
          </cell>
          <cell r="G46">
            <v>18.297999999999998</v>
          </cell>
          <cell r="H46">
            <v>1.8297999999999998E-2</v>
          </cell>
        </row>
        <row r="47">
          <cell r="A47">
            <v>156</v>
          </cell>
          <cell r="B47" t="str">
            <v>China</v>
          </cell>
          <cell r="C47">
            <v>316.26159999999999</v>
          </cell>
          <cell r="D47">
            <v>346.22639000000004</v>
          </cell>
          <cell r="F47">
            <v>346.22639000000004</v>
          </cell>
          <cell r="G47">
            <v>662.48799000000008</v>
          </cell>
          <cell r="H47">
            <v>0.34622639000000005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384</v>
          </cell>
          <cell r="B52" t="str">
            <v>Cote d'Ivoire</v>
          </cell>
          <cell r="D52">
            <v>745.19060000000002</v>
          </cell>
          <cell r="F52">
            <v>745.19060000000002</v>
          </cell>
          <cell r="G52">
            <v>745.19060000000002</v>
          </cell>
          <cell r="H52">
            <v>0.74519060000000004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180</v>
          </cell>
          <cell r="B58" t="str">
            <v>Dem Rep of the Congo</v>
          </cell>
          <cell r="D58">
            <v>90.2</v>
          </cell>
          <cell r="F58">
            <v>90.2</v>
          </cell>
          <cell r="G58">
            <v>90.2</v>
          </cell>
          <cell r="H58">
            <v>9.0200000000000002E-2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818</v>
          </cell>
          <cell r="B64" t="str">
            <v>Egypt</v>
          </cell>
          <cell r="D64">
            <v>990.19123999999999</v>
          </cell>
          <cell r="F64">
            <v>990.19123999999999</v>
          </cell>
          <cell r="G64">
            <v>990.19123999999999</v>
          </cell>
          <cell r="H64">
            <v>0.99019124000000003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242</v>
          </cell>
          <cell r="B71" t="str">
            <v>Fiji</v>
          </cell>
          <cell r="D71">
            <v>25</v>
          </cell>
          <cell r="F71">
            <v>25</v>
          </cell>
          <cell r="G71">
            <v>25</v>
          </cell>
          <cell r="H71">
            <v>2.5000000000000001E-2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288</v>
          </cell>
          <cell r="B78" t="str">
            <v>Ghana</v>
          </cell>
          <cell r="D78">
            <v>105.02356</v>
          </cell>
          <cell r="F78">
            <v>105.02356</v>
          </cell>
          <cell r="G78">
            <v>105.02356</v>
          </cell>
          <cell r="H78">
            <v>0.10502356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356</v>
          </cell>
          <cell r="B89" t="str">
            <v>India</v>
          </cell>
          <cell r="D89">
            <v>498.78740999999997</v>
          </cell>
          <cell r="F89">
            <v>498.78740999999997</v>
          </cell>
          <cell r="G89">
            <v>498.78740999999997</v>
          </cell>
          <cell r="H89">
            <v>0.49878740999999999</v>
          </cell>
        </row>
        <row r="90">
          <cell r="A90">
            <v>360</v>
          </cell>
          <cell r="B90" t="str">
            <v>Indonesia</v>
          </cell>
          <cell r="D90">
            <v>620.70177000000001</v>
          </cell>
          <cell r="F90">
            <v>620.70177000000001</v>
          </cell>
          <cell r="G90">
            <v>620.70177000000001</v>
          </cell>
          <cell r="H90">
            <v>0.62070177000000004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>
            <v>368</v>
          </cell>
          <cell r="B92" t="str">
            <v>Iraq</v>
          </cell>
          <cell r="D92">
            <v>740.06739000000005</v>
          </cell>
          <cell r="F92">
            <v>740.06739000000005</v>
          </cell>
          <cell r="G92">
            <v>740.06739000000005</v>
          </cell>
          <cell r="H92">
            <v>0.74006738999999999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>
            <v>404</v>
          </cell>
          <cell r="B100" t="str">
            <v>Kenya</v>
          </cell>
          <cell r="D100">
            <v>607.94155000000001</v>
          </cell>
          <cell r="F100">
            <v>607.94155000000001</v>
          </cell>
          <cell r="G100">
            <v>607.94155000000001</v>
          </cell>
          <cell r="H100">
            <v>0.60794155000000005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>
            <v>422</v>
          </cell>
          <cell r="B106" t="str">
            <v>Lebanon</v>
          </cell>
          <cell r="D106">
            <v>1.41693</v>
          </cell>
          <cell r="F106">
            <v>1.41693</v>
          </cell>
          <cell r="G106">
            <v>1.41693</v>
          </cell>
          <cell r="H106">
            <v>1.4169300000000001E-3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466</v>
          </cell>
          <cell r="B117" t="str">
            <v>Mali</v>
          </cell>
          <cell r="D117">
            <v>431.73096000000004</v>
          </cell>
          <cell r="F117">
            <v>431.73096000000004</v>
          </cell>
          <cell r="G117">
            <v>431.73096000000004</v>
          </cell>
          <cell r="H117">
            <v>0.43173096000000005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478</v>
          </cell>
          <cell r="B120" t="str">
            <v>Mauritania</v>
          </cell>
          <cell r="D120">
            <v>187.86992999999998</v>
          </cell>
          <cell r="F120">
            <v>187.86992999999998</v>
          </cell>
          <cell r="G120">
            <v>187.86992999999998</v>
          </cell>
          <cell r="H120">
            <v>0.18786992999999999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484</v>
          </cell>
          <cell r="B122" t="str">
            <v>Mexico</v>
          </cell>
          <cell r="D122">
            <v>15.501100000000001</v>
          </cell>
          <cell r="F122">
            <v>15.501100000000001</v>
          </cell>
          <cell r="G122">
            <v>15.501100000000001</v>
          </cell>
          <cell r="H122">
            <v>1.55011E-2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508</v>
          </cell>
          <cell r="B127" t="str">
            <v>Mozambique</v>
          </cell>
          <cell r="D127">
            <v>160.72557999999998</v>
          </cell>
          <cell r="F127">
            <v>160.72557999999998</v>
          </cell>
          <cell r="G127">
            <v>160.72557999999998</v>
          </cell>
          <cell r="H127">
            <v>0.16072557999999998</v>
          </cell>
        </row>
        <row r="128">
          <cell r="A128">
            <v>104</v>
          </cell>
          <cell r="B128" t="str">
            <v>Myanmar</v>
          </cell>
          <cell r="D128">
            <v>62.0381</v>
          </cell>
          <cell r="F128">
            <v>62.0381</v>
          </cell>
          <cell r="G128">
            <v>62.0381</v>
          </cell>
          <cell r="H128">
            <v>6.2038099999999999E-2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566</v>
          </cell>
          <cell r="B136" t="str">
            <v>Nigeria</v>
          </cell>
          <cell r="D136">
            <v>781.13826000000006</v>
          </cell>
          <cell r="F136">
            <v>781.13826000000006</v>
          </cell>
          <cell r="G136">
            <v>781.13826000000006</v>
          </cell>
          <cell r="H136">
            <v>0.78113826000000008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604</v>
          </cell>
          <cell r="B144" t="str">
            <v>Peru</v>
          </cell>
          <cell r="D144">
            <v>15.3</v>
          </cell>
          <cell r="F144">
            <v>15.3</v>
          </cell>
          <cell r="G144">
            <v>15.3</v>
          </cell>
          <cell r="H144">
            <v>1.5300000000000001E-2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>
            <v>646</v>
          </cell>
          <cell r="B153" t="str">
            <v>Rwanda</v>
          </cell>
          <cell r="D153">
            <v>565.75078000000008</v>
          </cell>
          <cell r="F153">
            <v>565.75078000000008</v>
          </cell>
          <cell r="G153">
            <v>565.75078000000008</v>
          </cell>
          <cell r="H153">
            <v>0.56575078000000012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>
            <v>710</v>
          </cell>
          <cell r="B167" t="str">
            <v>South Africa</v>
          </cell>
          <cell r="D167">
            <v>32.401000000000003</v>
          </cell>
          <cell r="F167">
            <v>32.401000000000003</v>
          </cell>
          <cell r="G167">
            <v>32.401000000000003</v>
          </cell>
          <cell r="H167">
            <v>3.2401000000000006E-2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>
            <v>736</v>
          </cell>
          <cell r="B173" t="str">
            <v>Sudan</v>
          </cell>
          <cell r="D173">
            <v>892.85257999999999</v>
          </cell>
          <cell r="F173">
            <v>892.85257999999999</v>
          </cell>
          <cell r="G173">
            <v>892.85257999999999</v>
          </cell>
          <cell r="H173">
            <v>0.89285258000000001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A190">
            <v>800</v>
          </cell>
          <cell r="B190" t="str">
            <v>Uganda</v>
          </cell>
          <cell r="D190">
            <v>21.064250000000001</v>
          </cell>
          <cell r="F190">
            <v>21.064250000000001</v>
          </cell>
          <cell r="G190">
            <v>21.064250000000001</v>
          </cell>
          <cell r="H190">
            <v>2.106425E-2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206.78263000000001</v>
          </cell>
          <cell r="F192">
            <v>206.78263000000001</v>
          </cell>
          <cell r="G192">
            <v>206.78263000000001</v>
          </cell>
          <cell r="H192">
            <v>0.20678263000000002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1306.8983000000001</v>
          </cell>
          <cell r="F194">
            <v>1306.8983000000001</v>
          </cell>
          <cell r="G194">
            <v>1306.8983000000001</v>
          </cell>
          <cell r="H194">
            <v>1.3068983000000001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A196">
            <v>858</v>
          </cell>
          <cell r="B196" t="str">
            <v>Uruguay</v>
          </cell>
          <cell r="D196">
            <v>7.5</v>
          </cell>
          <cell r="F196">
            <v>7.5</v>
          </cell>
          <cell r="G196">
            <v>7.5</v>
          </cell>
          <cell r="H196">
            <v>7.4999999999999997E-3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  <cell r="H203">
            <v>0</v>
          </cell>
        </row>
        <row r="205">
          <cell r="B205" t="str">
            <v>Total Member States</v>
          </cell>
          <cell r="C205">
            <v>316.26159999999999</v>
          </cell>
          <cell r="D205">
            <v>13467.92266</v>
          </cell>
          <cell r="E205">
            <v>0</v>
          </cell>
          <cell r="F205">
            <v>13467.92266</v>
          </cell>
          <cell r="G205">
            <v>13784.184259999998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316.26159999999999</v>
          </cell>
          <cell r="D237">
            <v>13467.92266</v>
          </cell>
          <cell r="E237">
            <v>0</v>
          </cell>
          <cell r="F237">
            <v>13467.92266</v>
          </cell>
          <cell r="G237">
            <v>13784.184259999998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59301.967539999998</v>
          </cell>
          <cell r="D245">
            <v>57819.971200000015</v>
          </cell>
          <cell r="F245">
            <v>57819.971200000015</v>
          </cell>
          <cell r="G245">
            <v>117121.93874000001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59301.967539999998</v>
          </cell>
          <cell r="D248">
            <v>57819.971200000015</v>
          </cell>
          <cell r="E248">
            <v>0</v>
          </cell>
          <cell r="F248">
            <v>57819.971200000015</v>
          </cell>
          <cell r="G248">
            <v>117121.93874000001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59618.229139999996</v>
          </cell>
          <cell r="D252">
            <v>71287.893860000011</v>
          </cell>
          <cell r="E252">
            <v>0</v>
          </cell>
          <cell r="F252">
            <v>71287.893860000011</v>
          </cell>
          <cell r="G252">
            <v>130906.12300000001</v>
          </cell>
        </row>
      </sheetData>
      <sheetData sheetId="2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17450.46</v>
          </cell>
          <cell r="F12">
            <v>17450.46</v>
          </cell>
          <cell r="G12">
            <v>17450.46</v>
          </cell>
        </row>
        <row r="13">
          <cell r="A13">
            <v>8</v>
          </cell>
          <cell r="B13" t="str">
            <v>Albania</v>
          </cell>
          <cell r="D13">
            <v>146.53</v>
          </cell>
          <cell r="F13">
            <v>146.53</v>
          </cell>
          <cell r="G13">
            <v>146.53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15.23</v>
          </cell>
          <cell r="F25">
            <v>15.23</v>
          </cell>
          <cell r="G25">
            <v>15.23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132.84</v>
          </cell>
          <cell r="F30">
            <v>132.84</v>
          </cell>
          <cell r="G30">
            <v>132.84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114.93</v>
          </cell>
          <cell r="F35">
            <v>114.93</v>
          </cell>
          <cell r="G35">
            <v>114.93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151.47</v>
          </cell>
          <cell r="F38">
            <v>151.47</v>
          </cell>
          <cell r="G38">
            <v>151.47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-8.44</v>
          </cell>
          <cell r="F40">
            <v>-8.44</v>
          </cell>
          <cell r="G40">
            <v>-8.44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149.47000000000003</v>
          </cell>
          <cell r="E47">
            <v>151.26</v>
          </cell>
          <cell r="F47">
            <v>300.73</v>
          </cell>
          <cell r="G47">
            <v>300.73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67.12</v>
          </cell>
          <cell r="F48">
            <v>67.12</v>
          </cell>
          <cell r="G48">
            <v>67.12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24.05</v>
          </cell>
          <cell r="F63">
            <v>24.05</v>
          </cell>
          <cell r="G63">
            <v>24.05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1292</v>
          </cell>
          <cell r="F64">
            <v>1292</v>
          </cell>
          <cell r="G64">
            <v>1292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5264.21</v>
          </cell>
          <cell r="F90">
            <v>5264.21</v>
          </cell>
          <cell r="G90">
            <v>5264.21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9437.59</v>
          </cell>
          <cell r="E92">
            <v>-27.59</v>
          </cell>
          <cell r="F92">
            <v>9410</v>
          </cell>
          <cell r="G92">
            <v>9410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852.03</v>
          </cell>
          <cell r="E97">
            <v>170.61</v>
          </cell>
          <cell r="F97">
            <v>1022.64</v>
          </cell>
          <cell r="G97">
            <v>1022.64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235.7</v>
          </cell>
          <cell r="F100">
            <v>235.7</v>
          </cell>
          <cell r="G100">
            <v>235.7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115.56</v>
          </cell>
          <cell r="F102">
            <v>115.56</v>
          </cell>
          <cell r="G102">
            <v>115.56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94.01</v>
          </cell>
          <cell r="F104">
            <v>94.01</v>
          </cell>
          <cell r="G104">
            <v>94.01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666.86</v>
          </cell>
          <cell r="E106">
            <v>44.47</v>
          </cell>
          <cell r="F106">
            <v>711.33</v>
          </cell>
          <cell r="G106">
            <v>711.33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13.8</v>
          </cell>
          <cell r="F108">
            <v>13.8</v>
          </cell>
          <cell r="G108">
            <v>13.8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1575.16</v>
          </cell>
          <cell r="F109">
            <v>1575.16</v>
          </cell>
          <cell r="G109">
            <v>1575.16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-9.7799999999999994</v>
          </cell>
          <cell r="F116">
            <v>-9.7799999999999994</v>
          </cell>
          <cell r="G116">
            <v>-9.7799999999999994</v>
          </cell>
        </row>
        <row r="117">
          <cell r="A117">
            <v>466</v>
          </cell>
          <cell r="B117" t="str">
            <v>Mali</v>
          </cell>
          <cell r="D117">
            <v>23.79</v>
          </cell>
          <cell r="F117">
            <v>23.79</v>
          </cell>
          <cell r="G117">
            <v>23.79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91.570000000000022</v>
          </cell>
          <cell r="E122">
            <v>232.72</v>
          </cell>
          <cell r="F122">
            <v>324.29000000000002</v>
          </cell>
          <cell r="G122">
            <v>324.29000000000002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35.61</v>
          </cell>
          <cell r="F124">
            <v>35.61</v>
          </cell>
          <cell r="G124">
            <v>35.61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366.36</v>
          </cell>
          <cell r="F126">
            <v>366.36</v>
          </cell>
          <cell r="G126">
            <v>366.36</v>
          </cell>
        </row>
        <row r="127">
          <cell r="A127">
            <v>508</v>
          </cell>
          <cell r="B127" t="str">
            <v>Mozambique</v>
          </cell>
          <cell r="D127">
            <v>104.21999999999997</v>
          </cell>
          <cell r="E127">
            <v>478.58</v>
          </cell>
          <cell r="F127">
            <v>582.79999999999995</v>
          </cell>
          <cell r="G127">
            <v>582.79999999999995</v>
          </cell>
        </row>
        <row r="128">
          <cell r="A128">
            <v>104</v>
          </cell>
          <cell r="B128" t="str">
            <v>Myanmar</v>
          </cell>
          <cell r="D128">
            <v>367.85</v>
          </cell>
          <cell r="F128">
            <v>367.85</v>
          </cell>
          <cell r="G128">
            <v>367.85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194.16</v>
          </cell>
          <cell r="F131">
            <v>194.16</v>
          </cell>
          <cell r="G131">
            <v>194.16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172.66</v>
          </cell>
          <cell r="F136">
            <v>172.66</v>
          </cell>
          <cell r="G136">
            <v>172.66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8349.07</v>
          </cell>
          <cell r="F139">
            <v>8349.07</v>
          </cell>
          <cell r="G139">
            <v>8349.07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164.86</v>
          </cell>
          <cell r="F144">
            <v>164.86</v>
          </cell>
          <cell r="G144">
            <v>164.86</v>
          </cell>
        </row>
        <row r="145">
          <cell r="A145">
            <v>608</v>
          </cell>
          <cell r="B145" t="str">
            <v>Philippines</v>
          </cell>
          <cell r="D145">
            <v>67.849999999999994</v>
          </cell>
          <cell r="F145">
            <v>67.849999999999994</v>
          </cell>
          <cell r="G145">
            <v>67.849999999999994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501.93</v>
          </cell>
          <cell r="F146">
            <v>501.93</v>
          </cell>
          <cell r="G146">
            <v>501.93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205.67</v>
          </cell>
          <cell r="F149">
            <v>205.67</v>
          </cell>
          <cell r="G149">
            <v>205.67</v>
          </cell>
        </row>
        <row r="150">
          <cell r="A150">
            <v>498</v>
          </cell>
          <cell r="B150" t="str">
            <v>Rep of Moldova</v>
          </cell>
          <cell r="D150">
            <v>7.23</v>
          </cell>
          <cell r="F150">
            <v>7.23</v>
          </cell>
          <cell r="G150">
            <v>7.23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114.21</v>
          </cell>
          <cell r="F152">
            <v>114.21</v>
          </cell>
          <cell r="G152">
            <v>114.21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89.88</v>
          </cell>
          <cell r="F153">
            <v>89.88</v>
          </cell>
          <cell r="G153">
            <v>89.88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142.25</v>
          </cell>
          <cell r="F158">
            <v>142.25</v>
          </cell>
          <cell r="G158">
            <v>142.25</v>
          </cell>
        </row>
        <row r="159">
          <cell r="A159">
            <v>688</v>
          </cell>
          <cell r="B159" t="str">
            <v>Serbia</v>
          </cell>
          <cell r="D159">
            <v>1536.76</v>
          </cell>
          <cell r="F159">
            <v>1536.76</v>
          </cell>
          <cell r="G159">
            <v>1536.76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4848.82</v>
          </cell>
          <cell r="F166">
            <v>4848.82</v>
          </cell>
          <cell r="G166">
            <v>4848.82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8.93</v>
          </cell>
          <cell r="F167">
            <v>8.93</v>
          </cell>
          <cell r="G167">
            <v>8.93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4585.9800000000005</v>
          </cell>
          <cell r="E169">
            <v>14.79</v>
          </cell>
          <cell r="F169">
            <v>4600.7700000000004</v>
          </cell>
          <cell r="G169">
            <v>4600.7700000000004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1967.97</v>
          </cell>
          <cell r="F173">
            <v>1967.97</v>
          </cell>
          <cell r="G173">
            <v>1967.97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19.95</v>
          </cell>
          <cell r="F190">
            <v>19.95</v>
          </cell>
          <cell r="G190">
            <v>19.95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163.77000000000001</v>
          </cell>
          <cell r="F194">
            <v>163.77000000000001</v>
          </cell>
          <cell r="G194">
            <v>163.77000000000001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25.14</v>
          </cell>
          <cell r="F200">
            <v>25.14</v>
          </cell>
          <cell r="G200">
            <v>25.14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57414.01</v>
          </cell>
          <cell r="E205">
            <v>5588.1200000000008</v>
          </cell>
          <cell r="F205">
            <v>63002.130000000012</v>
          </cell>
          <cell r="G205">
            <v>63002.130000000012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</row>
        <row r="222">
          <cell r="A222">
            <v>896</v>
          </cell>
          <cell r="B222" t="str">
            <v>Kosovo</v>
          </cell>
          <cell r="D222">
            <v>1639.48</v>
          </cell>
          <cell r="F222">
            <v>1639.48</v>
          </cell>
          <cell r="G222">
            <v>1639.48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1639.48</v>
          </cell>
          <cell r="E235">
            <v>0</v>
          </cell>
          <cell r="F235">
            <v>1639.48</v>
          </cell>
          <cell r="G235">
            <v>1639.48</v>
          </cell>
        </row>
        <row r="237">
          <cell r="B237" t="str">
            <v>Total countries/areas</v>
          </cell>
          <cell r="C237">
            <v>0</v>
          </cell>
          <cell r="D237">
            <v>59053.490000000005</v>
          </cell>
          <cell r="E237">
            <v>5588.1200000000008</v>
          </cell>
          <cell r="F237">
            <v>64641.610000000015</v>
          </cell>
          <cell r="G237">
            <v>64641.610000000015</v>
          </cell>
        </row>
        <row r="239">
          <cell r="A239">
            <v>711</v>
          </cell>
          <cell r="B239" t="str">
            <v>Sub-Saharan Africa</v>
          </cell>
          <cell r="D239">
            <v>8207.58</v>
          </cell>
          <cell r="F239">
            <v>8207.58</v>
          </cell>
          <cell r="G239">
            <v>8207.58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161.55000000000001</v>
          </cell>
          <cell r="F241">
            <v>161.55000000000001</v>
          </cell>
          <cell r="G241">
            <v>161.55000000000001</v>
          </cell>
        </row>
        <row r="242">
          <cell r="A242">
            <v>19</v>
          </cell>
          <cell r="B242" t="str">
            <v>Americas</v>
          </cell>
          <cell r="D242">
            <v>414.12</v>
          </cell>
          <cell r="E242">
            <v>0</v>
          </cell>
          <cell r="F242">
            <v>414.12</v>
          </cell>
          <cell r="G242">
            <v>414.12</v>
          </cell>
        </row>
        <row r="243">
          <cell r="A243">
            <v>146</v>
          </cell>
          <cell r="B243" t="str">
            <v>Western Asia</v>
          </cell>
          <cell r="D243">
            <v>1003.22</v>
          </cell>
          <cell r="E243">
            <v>0</v>
          </cell>
          <cell r="F243">
            <v>1003.22</v>
          </cell>
          <cell r="G243">
            <v>1003.22</v>
          </cell>
        </row>
        <row r="244">
          <cell r="A244">
            <v>150</v>
          </cell>
          <cell r="B244" t="str">
            <v>Europe</v>
          </cell>
          <cell r="D244">
            <v>128.05000000000001</v>
          </cell>
          <cell r="F244">
            <v>128.05000000000001</v>
          </cell>
          <cell r="G244">
            <v>128.05000000000001</v>
          </cell>
        </row>
        <row r="245">
          <cell r="A245">
            <v>1020</v>
          </cell>
          <cell r="B245" t="str">
            <v>Global/interregional</v>
          </cell>
          <cell r="D245">
            <v>33205.86</v>
          </cell>
          <cell r="E245">
            <v>0</v>
          </cell>
          <cell r="F245">
            <v>33205.86</v>
          </cell>
          <cell r="G245">
            <v>33205.86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43120.38</v>
          </cell>
          <cell r="E248">
            <v>0</v>
          </cell>
          <cell r="F248">
            <v>43120.38</v>
          </cell>
          <cell r="G248">
            <v>43120.38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17600</v>
          </cell>
          <cell r="E250">
            <v>0</v>
          </cell>
          <cell r="F250">
            <v>0</v>
          </cell>
          <cell r="G250">
            <v>17600</v>
          </cell>
        </row>
        <row r="252">
          <cell r="B252" t="str">
            <v>Total</v>
          </cell>
          <cell r="C252">
            <v>17600</v>
          </cell>
          <cell r="D252">
            <v>102173.87</v>
          </cell>
          <cell r="E252">
            <v>5588.1200000000008</v>
          </cell>
          <cell r="F252">
            <v>107761.99000000002</v>
          </cell>
          <cell r="G252">
            <v>125361.99000000002</v>
          </cell>
        </row>
      </sheetData>
      <sheetData sheetId="2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14600</v>
          </cell>
          <cell r="F12">
            <v>14600</v>
          </cell>
          <cell r="G12">
            <v>14600</v>
          </cell>
        </row>
        <row r="13">
          <cell r="A13">
            <v>8</v>
          </cell>
          <cell r="B13" t="str">
            <v>Albania</v>
          </cell>
          <cell r="D13">
            <v>182</v>
          </cell>
          <cell r="F13">
            <v>182</v>
          </cell>
          <cell r="G13">
            <v>182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9</v>
          </cell>
          <cell r="F18">
            <v>9</v>
          </cell>
          <cell r="G18">
            <v>9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E24">
            <v>-194</v>
          </cell>
          <cell r="F24">
            <v>-194</v>
          </cell>
          <cell r="G24">
            <v>-194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1140</v>
          </cell>
          <cell r="E32">
            <v>119</v>
          </cell>
          <cell r="F32">
            <v>1259</v>
          </cell>
          <cell r="G32">
            <v>1259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14901</v>
          </cell>
          <cell r="F35">
            <v>14901</v>
          </cell>
          <cell r="G35">
            <v>14901</v>
          </cell>
        </row>
        <row r="36">
          <cell r="A36">
            <v>96</v>
          </cell>
          <cell r="B36" t="str">
            <v>Brunei Darussalam</v>
          </cell>
          <cell r="D36">
            <v>3</v>
          </cell>
          <cell r="F36">
            <v>3</v>
          </cell>
          <cell r="G36">
            <v>3</v>
          </cell>
        </row>
        <row r="37">
          <cell r="A37">
            <v>100</v>
          </cell>
          <cell r="B37" t="str">
            <v>Bulgaria</v>
          </cell>
          <cell r="D37">
            <v>3</v>
          </cell>
          <cell r="F37">
            <v>3</v>
          </cell>
          <cell r="G37">
            <v>3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637</v>
          </cell>
          <cell r="F40">
            <v>637</v>
          </cell>
          <cell r="G40">
            <v>637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753</v>
          </cell>
          <cell r="F43">
            <v>753</v>
          </cell>
          <cell r="G43">
            <v>753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243</v>
          </cell>
          <cell r="F47">
            <v>243</v>
          </cell>
          <cell r="G47">
            <v>243</v>
          </cell>
        </row>
        <row r="48">
          <cell r="A48">
            <v>170</v>
          </cell>
          <cell r="B48" t="str">
            <v>Colombia</v>
          </cell>
          <cell r="E48">
            <v>43497</v>
          </cell>
          <cell r="F48">
            <v>43497</v>
          </cell>
          <cell r="G48">
            <v>43497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11</v>
          </cell>
          <cell r="F54">
            <v>11</v>
          </cell>
          <cell r="G54">
            <v>11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86</v>
          </cell>
          <cell r="F62">
            <v>86</v>
          </cell>
          <cell r="G62">
            <v>86</v>
          </cell>
        </row>
        <row r="63">
          <cell r="A63">
            <v>218</v>
          </cell>
          <cell r="B63" t="str">
            <v>Ecuador</v>
          </cell>
          <cell r="D63">
            <v>199</v>
          </cell>
          <cell r="F63">
            <v>199</v>
          </cell>
          <cell r="G63">
            <v>199</v>
          </cell>
        </row>
        <row r="64">
          <cell r="A64">
            <v>818</v>
          </cell>
          <cell r="B64" t="str">
            <v>Egypt</v>
          </cell>
          <cell r="D64">
            <v>115</v>
          </cell>
          <cell r="F64">
            <v>115</v>
          </cell>
          <cell r="G64">
            <v>115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129</v>
          </cell>
          <cell r="F69">
            <v>129</v>
          </cell>
          <cell r="G69">
            <v>129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906</v>
          </cell>
          <cell r="F83">
            <v>906</v>
          </cell>
          <cell r="G83">
            <v>906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107</v>
          </cell>
          <cell r="F86">
            <v>107</v>
          </cell>
          <cell r="G86">
            <v>107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1277</v>
          </cell>
          <cell r="F89">
            <v>1277</v>
          </cell>
          <cell r="G89">
            <v>1277</v>
          </cell>
        </row>
        <row r="90">
          <cell r="A90">
            <v>360</v>
          </cell>
          <cell r="B90" t="str">
            <v>Indonesia</v>
          </cell>
          <cell r="D90">
            <v>96</v>
          </cell>
          <cell r="F90">
            <v>96</v>
          </cell>
          <cell r="G90">
            <v>96</v>
          </cell>
        </row>
        <row r="91">
          <cell r="A91">
            <v>364</v>
          </cell>
          <cell r="B91" t="str">
            <v>Iran, Islamic Republic</v>
          </cell>
          <cell r="D91">
            <v>2021</v>
          </cell>
          <cell r="F91">
            <v>2021</v>
          </cell>
          <cell r="G91">
            <v>2021</v>
          </cell>
        </row>
        <row r="92">
          <cell r="A92">
            <v>368</v>
          </cell>
          <cell r="B92" t="str">
            <v>Iraq</v>
          </cell>
          <cell r="D92">
            <v>-161</v>
          </cell>
          <cell r="F92">
            <v>-161</v>
          </cell>
          <cell r="G92">
            <v>-161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343</v>
          </cell>
          <cell r="F98">
            <v>343</v>
          </cell>
          <cell r="G98">
            <v>343</v>
          </cell>
        </row>
        <row r="99">
          <cell r="A99">
            <v>398</v>
          </cell>
          <cell r="B99" t="str">
            <v>Kazakhstan</v>
          </cell>
          <cell r="D99">
            <v>96</v>
          </cell>
          <cell r="F99">
            <v>96</v>
          </cell>
          <cell r="G99">
            <v>96</v>
          </cell>
        </row>
        <row r="100">
          <cell r="A100">
            <v>404</v>
          </cell>
          <cell r="B100" t="str">
            <v>Kenya</v>
          </cell>
          <cell r="D100">
            <v>423</v>
          </cell>
          <cell r="F100">
            <v>423</v>
          </cell>
          <cell r="G100">
            <v>423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1009</v>
          </cell>
          <cell r="F103">
            <v>1009</v>
          </cell>
          <cell r="G103">
            <v>1009</v>
          </cell>
        </row>
        <row r="104">
          <cell r="A104">
            <v>418</v>
          </cell>
          <cell r="B104" t="str">
            <v>Lao People's Dem Republic</v>
          </cell>
          <cell r="D104">
            <v>1860</v>
          </cell>
          <cell r="F104">
            <v>1860</v>
          </cell>
          <cell r="G104">
            <v>1860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547</v>
          </cell>
          <cell r="F106">
            <v>547</v>
          </cell>
          <cell r="G106">
            <v>547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222</v>
          </cell>
          <cell r="E109">
            <v>452</v>
          </cell>
          <cell r="F109">
            <v>674</v>
          </cell>
          <cell r="G109">
            <v>674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31</v>
          </cell>
          <cell r="F121">
            <v>31</v>
          </cell>
          <cell r="G121">
            <v>31</v>
          </cell>
        </row>
        <row r="122">
          <cell r="A122">
            <v>484</v>
          </cell>
          <cell r="B122" t="str">
            <v>Mexico</v>
          </cell>
          <cell r="D122">
            <v>180</v>
          </cell>
          <cell r="E122">
            <v>391</v>
          </cell>
          <cell r="F122">
            <v>571</v>
          </cell>
          <cell r="G122">
            <v>571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1834</v>
          </cell>
          <cell r="F128">
            <v>1834</v>
          </cell>
          <cell r="G128">
            <v>1834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240</v>
          </cell>
          <cell r="F131">
            <v>240</v>
          </cell>
          <cell r="G131">
            <v>240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9552</v>
          </cell>
          <cell r="F136">
            <v>9552</v>
          </cell>
          <cell r="G136">
            <v>9552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2057</v>
          </cell>
          <cell r="F139">
            <v>2057</v>
          </cell>
          <cell r="G139">
            <v>2057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3276</v>
          </cell>
          <cell r="E144">
            <v>848</v>
          </cell>
          <cell r="F144">
            <v>4124</v>
          </cell>
          <cell r="G144">
            <v>4124</v>
          </cell>
        </row>
        <row r="145">
          <cell r="A145">
            <v>608</v>
          </cell>
          <cell r="B145" t="str">
            <v>Philippines</v>
          </cell>
          <cell r="D145">
            <v>-3</v>
          </cell>
          <cell r="F145">
            <v>-3</v>
          </cell>
          <cell r="G145">
            <v>-3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E148">
            <v>1308</v>
          </cell>
          <cell r="F148">
            <v>1308</v>
          </cell>
          <cell r="G148">
            <v>1308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34</v>
          </cell>
          <cell r="F150">
            <v>34</v>
          </cell>
          <cell r="G150">
            <v>34</v>
          </cell>
        </row>
        <row r="151">
          <cell r="A151">
            <v>642</v>
          </cell>
          <cell r="B151" t="str">
            <v>Romania</v>
          </cell>
          <cell r="D151">
            <v>775</v>
          </cell>
          <cell r="F151">
            <v>775</v>
          </cell>
          <cell r="G151">
            <v>775</v>
          </cell>
        </row>
        <row r="152">
          <cell r="A152">
            <v>643</v>
          </cell>
          <cell r="B152" t="str">
            <v>Russian Federation</v>
          </cell>
          <cell r="D152">
            <v>4467</v>
          </cell>
          <cell r="F152">
            <v>4467</v>
          </cell>
          <cell r="G152">
            <v>4467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13</v>
          </cell>
          <cell r="F158">
            <v>13</v>
          </cell>
          <cell r="G158">
            <v>13</v>
          </cell>
        </row>
        <row r="159">
          <cell r="A159">
            <v>688</v>
          </cell>
          <cell r="B159" t="str">
            <v>Serbia</v>
          </cell>
          <cell r="D159">
            <v>52</v>
          </cell>
          <cell r="F159">
            <v>52</v>
          </cell>
          <cell r="G159">
            <v>52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183</v>
          </cell>
          <cell r="F163">
            <v>183</v>
          </cell>
          <cell r="G163">
            <v>183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2536</v>
          </cell>
          <cell r="F167">
            <v>2536</v>
          </cell>
          <cell r="G167">
            <v>2536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1587</v>
          </cell>
          <cell r="F173">
            <v>1587</v>
          </cell>
          <cell r="G173">
            <v>1587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72</v>
          </cell>
          <cell r="F175">
            <v>72</v>
          </cell>
          <cell r="G175">
            <v>72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2254</v>
          </cell>
          <cell r="F179">
            <v>2254</v>
          </cell>
          <cell r="G179">
            <v>2254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949</v>
          </cell>
          <cell r="F187">
            <v>949</v>
          </cell>
          <cell r="G187">
            <v>949</v>
          </cell>
        </row>
        <row r="188">
          <cell r="A188">
            <v>795</v>
          </cell>
          <cell r="B188" t="str">
            <v>Turkmenistan</v>
          </cell>
          <cell r="D188">
            <v>390</v>
          </cell>
          <cell r="F188">
            <v>390</v>
          </cell>
          <cell r="G188">
            <v>390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E192">
            <v>23</v>
          </cell>
          <cell r="F192">
            <v>23</v>
          </cell>
          <cell r="G192">
            <v>23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67</v>
          </cell>
          <cell r="F196">
            <v>67</v>
          </cell>
          <cell r="G196">
            <v>67</v>
          </cell>
        </row>
        <row r="197">
          <cell r="A197">
            <v>860</v>
          </cell>
          <cell r="B197" t="str">
            <v>Uzbekistan</v>
          </cell>
          <cell r="D197">
            <v>290</v>
          </cell>
          <cell r="F197">
            <v>290</v>
          </cell>
          <cell r="G197">
            <v>290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1104</v>
          </cell>
          <cell r="F200">
            <v>1104</v>
          </cell>
          <cell r="G200">
            <v>1104</v>
          </cell>
        </row>
        <row r="201">
          <cell r="A201">
            <v>887</v>
          </cell>
          <cell r="B201" t="str">
            <v>Yemen</v>
          </cell>
          <cell r="D201">
            <v>22</v>
          </cell>
          <cell r="F201">
            <v>22</v>
          </cell>
          <cell r="G201">
            <v>22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58818</v>
          </cell>
          <cell r="E205">
            <v>61345</v>
          </cell>
          <cell r="F205">
            <v>120163</v>
          </cell>
          <cell r="G205">
            <v>120163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197</v>
          </cell>
          <cell r="F228">
            <v>197</v>
          </cell>
          <cell r="G228">
            <v>197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197</v>
          </cell>
          <cell r="E235">
            <v>0</v>
          </cell>
          <cell r="F235">
            <v>197</v>
          </cell>
          <cell r="G235">
            <v>197</v>
          </cell>
        </row>
        <row r="237">
          <cell r="B237" t="str">
            <v>Total countries/areas</v>
          </cell>
          <cell r="C237">
            <v>0</v>
          </cell>
          <cell r="D237">
            <v>59015</v>
          </cell>
          <cell r="E237">
            <v>61345</v>
          </cell>
          <cell r="F237">
            <v>120360</v>
          </cell>
          <cell r="G237">
            <v>120360</v>
          </cell>
        </row>
        <row r="239">
          <cell r="A239">
            <v>711</v>
          </cell>
          <cell r="B239" t="str">
            <v>Sub-Saharan Africa</v>
          </cell>
          <cell r="D239">
            <v>1492</v>
          </cell>
          <cell r="F239">
            <v>1492</v>
          </cell>
          <cell r="G239">
            <v>1492</v>
          </cell>
        </row>
        <row r="240">
          <cell r="A240">
            <v>15</v>
          </cell>
          <cell r="B240" t="str">
            <v>Northern Africa</v>
          </cell>
          <cell r="D240">
            <v>1411</v>
          </cell>
          <cell r="E240">
            <v>340</v>
          </cell>
          <cell r="F240">
            <v>1751</v>
          </cell>
          <cell r="G240">
            <v>1751</v>
          </cell>
        </row>
        <row r="241">
          <cell r="A241">
            <v>141</v>
          </cell>
          <cell r="B241" t="str">
            <v>Asia and the Pacific</v>
          </cell>
          <cell r="D241">
            <v>4935</v>
          </cell>
          <cell r="F241">
            <v>4935</v>
          </cell>
          <cell r="G241">
            <v>4935</v>
          </cell>
        </row>
        <row r="242">
          <cell r="A242">
            <v>19</v>
          </cell>
          <cell r="B242" t="str">
            <v>Americas</v>
          </cell>
          <cell r="D242">
            <v>414</v>
          </cell>
          <cell r="F242">
            <v>414</v>
          </cell>
          <cell r="G242">
            <v>414</v>
          </cell>
        </row>
        <row r="243">
          <cell r="A243">
            <v>146</v>
          </cell>
          <cell r="B243" t="str">
            <v>Western Asia</v>
          </cell>
          <cell r="D243">
            <v>4388</v>
          </cell>
          <cell r="F243">
            <v>4388</v>
          </cell>
          <cell r="G243">
            <v>4388</v>
          </cell>
        </row>
        <row r="244">
          <cell r="A244">
            <v>150</v>
          </cell>
          <cell r="B244" t="str">
            <v>Europe</v>
          </cell>
          <cell r="D244">
            <v>2548</v>
          </cell>
          <cell r="F244">
            <v>2548</v>
          </cell>
          <cell r="G244">
            <v>2548</v>
          </cell>
        </row>
        <row r="245">
          <cell r="A245">
            <v>1020</v>
          </cell>
          <cell r="B245" t="str">
            <v>Global/interregional</v>
          </cell>
          <cell r="C245">
            <v>33683</v>
          </cell>
          <cell r="D245">
            <v>61306</v>
          </cell>
          <cell r="F245">
            <v>61306</v>
          </cell>
          <cell r="G245">
            <v>94989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33683</v>
          </cell>
          <cell r="D248">
            <v>76494</v>
          </cell>
          <cell r="E248">
            <v>340</v>
          </cell>
          <cell r="F248">
            <v>76834</v>
          </cell>
          <cell r="G248">
            <v>110517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33683</v>
          </cell>
          <cell r="D252">
            <v>135509</v>
          </cell>
          <cell r="E252">
            <v>61685</v>
          </cell>
          <cell r="F252">
            <v>197194</v>
          </cell>
          <cell r="G252">
            <v>230877</v>
          </cell>
        </row>
      </sheetData>
      <sheetData sheetId="2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124603.59299999999</v>
          </cell>
          <cell r="D98">
            <v>6201.1869999999999</v>
          </cell>
          <cell r="F98">
            <v>6201.1869999999999</v>
          </cell>
          <cell r="G98">
            <v>130804.78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61777.48</v>
          </cell>
          <cell r="D106">
            <v>60756.313999999998</v>
          </cell>
          <cell r="F106">
            <v>60756.313999999998</v>
          </cell>
          <cell r="G106">
            <v>122533.79399999999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43577.64</v>
          </cell>
          <cell r="D178">
            <v>13550.503000000001</v>
          </cell>
          <cell r="F178">
            <v>13550.503000000001</v>
          </cell>
          <cell r="G178">
            <v>57128.142999999996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229958.71299999999</v>
          </cell>
          <cell r="D205">
            <v>80508.004000000001</v>
          </cell>
          <cell r="E205">
            <v>0</v>
          </cell>
          <cell r="F205">
            <v>80508.004000000001</v>
          </cell>
          <cell r="G205">
            <v>310466.717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266088.36300000001</v>
          </cell>
          <cell r="D228">
            <v>230525.77600000001</v>
          </cell>
          <cell r="F228">
            <v>230525.77600000001</v>
          </cell>
          <cell r="G228">
            <v>496614.13900000002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266088.36300000001</v>
          </cell>
          <cell r="D235">
            <v>230525.77600000001</v>
          </cell>
          <cell r="E235">
            <v>0</v>
          </cell>
          <cell r="F235">
            <v>230525.77600000001</v>
          </cell>
          <cell r="G235">
            <v>496614.13900000002</v>
          </cell>
        </row>
        <row r="237">
          <cell r="B237" t="str">
            <v>Total countries/areas</v>
          </cell>
          <cell r="C237">
            <v>496047.076</v>
          </cell>
          <cell r="D237">
            <v>311033.78000000003</v>
          </cell>
          <cell r="E237">
            <v>0</v>
          </cell>
          <cell r="F237">
            <v>311033.78000000003</v>
          </cell>
          <cell r="G237">
            <v>807080.85600000003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496047.076</v>
          </cell>
          <cell r="D252">
            <v>311033.78000000003</v>
          </cell>
          <cell r="E252">
            <v>0</v>
          </cell>
          <cell r="F252">
            <v>311033.78000000003</v>
          </cell>
          <cell r="G252">
            <v>807080.85600000003</v>
          </cell>
        </row>
      </sheetData>
      <sheetData sheetId="23"/>
      <sheetData sheetId="2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2449.7530000000002</v>
          </cell>
          <cell r="F12">
            <v>2449.7530000000002</v>
          </cell>
          <cell r="G12">
            <v>2449.7530000000002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816.72799999999995</v>
          </cell>
          <cell r="F39">
            <v>816.72799999999995</v>
          </cell>
          <cell r="G39">
            <v>816.72799999999995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2314.846</v>
          </cell>
          <cell r="F44">
            <v>2314.846</v>
          </cell>
          <cell r="G44">
            <v>2314.846</v>
          </cell>
        </row>
        <row r="45">
          <cell r="A45">
            <v>148</v>
          </cell>
          <cell r="B45" t="str">
            <v>Chad</v>
          </cell>
          <cell r="D45">
            <v>4766.7139999999999</v>
          </cell>
          <cell r="F45">
            <v>4766.7139999999999</v>
          </cell>
          <cell r="G45">
            <v>4766.7139999999999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3319.9349999999999</v>
          </cell>
          <cell r="F48">
            <v>3319.9349999999999</v>
          </cell>
          <cell r="G48">
            <v>3319.9349999999999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4258.6559999999999</v>
          </cell>
          <cell r="F52">
            <v>4258.6559999999999</v>
          </cell>
          <cell r="G52">
            <v>4258.6559999999999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12046.722</v>
          </cell>
          <cell r="F58">
            <v>12046.722</v>
          </cell>
          <cell r="G58">
            <v>12046.722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537.38099999999997</v>
          </cell>
          <cell r="F67">
            <v>537.38099999999997</v>
          </cell>
          <cell r="G67">
            <v>537.38099999999997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3029.3490000000002</v>
          </cell>
          <cell r="F69">
            <v>3029.3490000000002</v>
          </cell>
          <cell r="G69">
            <v>3029.3490000000002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181.61500000000001</v>
          </cell>
          <cell r="F76">
            <v>181.61500000000001</v>
          </cell>
          <cell r="G76">
            <v>181.61500000000001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823.18700000000001</v>
          </cell>
          <cell r="F82">
            <v>823.18700000000001</v>
          </cell>
          <cell r="G82">
            <v>823.18700000000001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772.51599999999996</v>
          </cell>
          <cell r="F85">
            <v>772.51599999999996</v>
          </cell>
          <cell r="G85">
            <v>772.51599999999996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1183.8489999999999</v>
          </cell>
          <cell r="F90">
            <v>1183.8489999999999</v>
          </cell>
          <cell r="G90">
            <v>1183.8489999999999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3321.4450000000002</v>
          </cell>
          <cell r="F92">
            <v>3321.4450000000002</v>
          </cell>
          <cell r="G92">
            <v>3321.4450000000002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2223.0010000000002</v>
          </cell>
          <cell r="F100">
            <v>2223.0010000000002</v>
          </cell>
          <cell r="G100">
            <v>2223.0010000000002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1709.912</v>
          </cell>
          <cell r="F128">
            <v>1709.912</v>
          </cell>
          <cell r="G128">
            <v>1709.912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1920.0730000000001</v>
          </cell>
          <cell r="F131">
            <v>1920.0730000000001</v>
          </cell>
          <cell r="G131">
            <v>1920.0730000000001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1115.329</v>
          </cell>
          <cell r="F135">
            <v>1115.329</v>
          </cell>
          <cell r="G135">
            <v>1115.329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238.732</v>
          </cell>
          <cell r="F139">
            <v>238.732</v>
          </cell>
          <cell r="G139">
            <v>238.732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333.37299999999999</v>
          </cell>
          <cell r="F152">
            <v>333.37299999999999</v>
          </cell>
          <cell r="G152">
            <v>333.37299999999999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4217.4340000000002</v>
          </cell>
          <cell r="F166">
            <v>4217.4340000000002</v>
          </cell>
          <cell r="G166">
            <v>4217.4340000000002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3082.83</v>
          </cell>
          <cell r="F169">
            <v>3082.83</v>
          </cell>
          <cell r="G169">
            <v>3082.83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19296.767</v>
          </cell>
          <cell r="F173">
            <v>19296.767</v>
          </cell>
          <cell r="G173">
            <v>19296.767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788.154</v>
          </cell>
          <cell r="F182">
            <v>788.154</v>
          </cell>
          <cell r="G182">
            <v>788.154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3695.6559999999999</v>
          </cell>
          <cell r="F190">
            <v>3695.6559999999999</v>
          </cell>
          <cell r="G190">
            <v>3695.6559999999999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2307.277</v>
          </cell>
          <cell r="F203">
            <v>2307.277</v>
          </cell>
          <cell r="G203">
            <v>2307.277</v>
          </cell>
        </row>
        <row r="205">
          <cell r="B205" t="str">
            <v>Total Member States</v>
          </cell>
          <cell r="C205">
            <v>0</v>
          </cell>
          <cell r="D205">
            <v>80751.233999999997</v>
          </cell>
          <cell r="E205">
            <v>0</v>
          </cell>
          <cell r="F205">
            <v>80751.233999999997</v>
          </cell>
          <cell r="G205">
            <v>80751.233999999997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4463.6670000000004</v>
          </cell>
          <cell r="F228">
            <v>4463.6670000000004</v>
          </cell>
          <cell r="G228">
            <v>4463.6670000000004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4463.6670000000004</v>
          </cell>
          <cell r="E235">
            <v>0</v>
          </cell>
          <cell r="F235">
            <v>4463.6670000000004</v>
          </cell>
          <cell r="G235">
            <v>4463.6670000000004</v>
          </cell>
        </row>
        <row r="237">
          <cell r="B237" t="str">
            <v>Total countries/areas</v>
          </cell>
          <cell r="C237">
            <v>0</v>
          </cell>
          <cell r="D237">
            <v>85214.900999999998</v>
          </cell>
          <cell r="E237">
            <v>0</v>
          </cell>
          <cell r="F237">
            <v>85214.900999999998</v>
          </cell>
          <cell r="G237">
            <v>85214.900999999998</v>
          </cell>
        </row>
        <row r="239">
          <cell r="A239">
            <v>711</v>
          </cell>
          <cell r="B239" t="str">
            <v>Sub-Saharan Africa</v>
          </cell>
          <cell r="D239">
            <v>10685.5</v>
          </cell>
          <cell r="F239">
            <v>10685.5</v>
          </cell>
          <cell r="G239">
            <v>10685.5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I240">
            <v>3396.0920000000001</v>
          </cell>
        </row>
        <row r="241">
          <cell r="A241">
            <v>141</v>
          </cell>
          <cell r="B241" t="str">
            <v>Asia and the Pacific</v>
          </cell>
          <cell r="D241">
            <v>5041.3280000000004</v>
          </cell>
          <cell r="F241">
            <v>5041.3280000000004</v>
          </cell>
          <cell r="G241">
            <v>5041.3280000000004</v>
          </cell>
          <cell r="I241">
            <v>3097.672</v>
          </cell>
        </row>
        <row r="242">
          <cell r="A242">
            <v>19</v>
          </cell>
          <cell r="B242" t="str">
            <v>Americas</v>
          </cell>
          <cell r="D242">
            <v>3659.433</v>
          </cell>
          <cell r="F242">
            <v>3659.433</v>
          </cell>
          <cell r="G242">
            <v>3659.433</v>
          </cell>
          <cell r="I242">
            <v>4191.7359999999999</v>
          </cell>
        </row>
        <row r="243">
          <cell r="A243">
            <v>146</v>
          </cell>
          <cell r="B243" t="str">
            <v>Western Asia</v>
          </cell>
          <cell r="D243">
            <v>3958.4659999999999</v>
          </cell>
          <cell r="F243">
            <v>3958.4659999999999</v>
          </cell>
          <cell r="G243">
            <v>3958.4659999999999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11050.749</v>
          </cell>
          <cell r="F245">
            <v>11050.749</v>
          </cell>
          <cell r="G245">
            <v>11050.749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34395.476000000002</v>
          </cell>
          <cell r="E248">
            <v>0</v>
          </cell>
          <cell r="F248">
            <v>34395.476000000002</v>
          </cell>
          <cell r="G248">
            <v>34395.476000000002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1757.2639999999999</v>
          </cell>
          <cell r="E250">
            <v>0</v>
          </cell>
          <cell r="F250">
            <v>1757.2639999999999</v>
          </cell>
          <cell r="G250">
            <v>1757.2639999999999</v>
          </cell>
        </row>
        <row r="252">
          <cell r="B252" t="str">
            <v>Total</v>
          </cell>
          <cell r="C252">
            <v>0</v>
          </cell>
          <cell r="D252">
            <v>121367.641</v>
          </cell>
          <cell r="E252">
            <v>0</v>
          </cell>
          <cell r="F252">
            <v>121367.641</v>
          </cell>
          <cell r="G252">
            <v>121367.641</v>
          </cell>
        </row>
      </sheetData>
      <sheetData sheetId="2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5018.8</v>
          </cell>
          <cell r="D239">
            <v>7430.9</v>
          </cell>
          <cell r="F239">
            <v>7430.9</v>
          </cell>
          <cell r="G239">
            <v>12449.7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5018.8</v>
          </cell>
          <cell r="D248">
            <v>7430.9</v>
          </cell>
          <cell r="E248">
            <v>0</v>
          </cell>
          <cell r="F248">
            <v>7430.9</v>
          </cell>
          <cell r="G248">
            <v>12449.7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5018.8</v>
          </cell>
          <cell r="D252">
            <v>7430.9</v>
          </cell>
          <cell r="E252">
            <v>0</v>
          </cell>
          <cell r="F252">
            <v>7430.9</v>
          </cell>
          <cell r="G252">
            <v>12449.7</v>
          </cell>
        </row>
      </sheetData>
      <sheetData sheetId="2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 xml:space="preserve">Europe </v>
          </cell>
          <cell r="C244">
            <v>1525.3</v>
          </cell>
          <cell r="D244">
            <v>10875.3</v>
          </cell>
          <cell r="F244">
            <v>10875.3</v>
          </cell>
          <cell r="G244">
            <v>12400.599999999999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1525.3</v>
          </cell>
          <cell r="D248">
            <v>10875.3</v>
          </cell>
          <cell r="E248">
            <v>0</v>
          </cell>
          <cell r="F248">
            <v>10875.3</v>
          </cell>
          <cell r="G248">
            <v>12400.599999999999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1525.3</v>
          </cell>
          <cell r="D252">
            <v>10875.3</v>
          </cell>
          <cell r="E252">
            <v>0</v>
          </cell>
          <cell r="F252">
            <v>10875.3</v>
          </cell>
          <cell r="G252">
            <v>12400.599999999999</v>
          </cell>
        </row>
      </sheetData>
      <sheetData sheetId="2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0</v>
          </cell>
          <cell r="E18">
            <v>652.39200000000005</v>
          </cell>
          <cell r="F18">
            <v>652.39200000000005</v>
          </cell>
          <cell r="G18">
            <v>652.39200000000005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0</v>
          </cell>
          <cell r="E35">
            <v>568.33799999999997</v>
          </cell>
          <cell r="F35">
            <v>568.33799999999997</v>
          </cell>
          <cell r="G35">
            <v>568.33799999999997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401.887</v>
          </cell>
          <cell r="F46">
            <v>401.887</v>
          </cell>
          <cell r="G46">
            <v>401.887</v>
          </cell>
        </row>
        <row r="47">
          <cell r="A47">
            <v>156</v>
          </cell>
          <cell r="B47" t="str">
            <v>China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C48">
            <v>0</v>
          </cell>
          <cell r="D48">
            <v>0</v>
          </cell>
          <cell r="E48">
            <v>378.024</v>
          </cell>
          <cell r="F48">
            <v>378.024</v>
          </cell>
          <cell r="G48">
            <v>378.024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0</v>
          </cell>
          <cell r="E51">
            <v>15.177</v>
          </cell>
          <cell r="F51">
            <v>15.177</v>
          </cell>
          <cell r="G51">
            <v>15.177</v>
          </cell>
        </row>
        <row r="52">
          <cell r="A52">
            <v>384</v>
          </cell>
          <cell r="B52" t="str">
            <v>Cote d'Ivoire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0</v>
          </cell>
          <cell r="E62">
            <v>104.015</v>
          </cell>
          <cell r="F62">
            <v>104.015</v>
          </cell>
          <cell r="G62">
            <v>104.015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E63">
            <v>22.811</v>
          </cell>
          <cell r="F63">
            <v>22.811</v>
          </cell>
          <cell r="G63">
            <v>22.811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C65">
            <v>0</v>
          </cell>
          <cell r="D65">
            <v>0</v>
          </cell>
          <cell r="E65">
            <v>1.506</v>
          </cell>
          <cell r="F65">
            <v>1.506</v>
          </cell>
          <cell r="G65">
            <v>1.506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0</v>
          </cell>
          <cell r="D122">
            <v>0</v>
          </cell>
          <cell r="E122">
            <v>402.95299999999997</v>
          </cell>
          <cell r="F122">
            <v>402.95299999999997</v>
          </cell>
          <cell r="G122">
            <v>402.95299999999997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44.335999999999999</v>
          </cell>
          <cell r="E134">
            <v>0</v>
          </cell>
          <cell r="F134">
            <v>44.335999999999999</v>
          </cell>
          <cell r="G134">
            <v>44.335999999999999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37.173999999999999</v>
          </cell>
          <cell r="F141">
            <v>37.173999999999999</v>
          </cell>
          <cell r="G141">
            <v>37.173999999999999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0</v>
          </cell>
          <cell r="D143">
            <v>0</v>
          </cell>
          <cell r="E143">
            <v>5.07</v>
          </cell>
          <cell r="F143">
            <v>5.07</v>
          </cell>
          <cell r="G143">
            <v>5.07</v>
          </cell>
        </row>
        <row r="144">
          <cell r="A144">
            <v>604</v>
          </cell>
          <cell r="B144" t="str">
            <v>Peru</v>
          </cell>
          <cell r="C144">
            <v>0</v>
          </cell>
          <cell r="D144">
            <v>0</v>
          </cell>
          <cell r="E144">
            <v>28.126000000000001</v>
          </cell>
          <cell r="F144">
            <v>28.126000000000001</v>
          </cell>
          <cell r="G144">
            <v>28.126000000000001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0</v>
          </cell>
          <cell r="D196">
            <v>0</v>
          </cell>
          <cell r="E196">
            <v>57.814</v>
          </cell>
          <cell r="F196">
            <v>57.814</v>
          </cell>
          <cell r="G196">
            <v>57.814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44.335999999999999</v>
          </cell>
          <cell r="E205">
            <v>2675.2869999999998</v>
          </cell>
          <cell r="F205">
            <v>2719.623</v>
          </cell>
          <cell r="G205">
            <v>2719.623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Non-Member States or areas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B237" t="str">
            <v>Total countries/areas</v>
          </cell>
          <cell r="C237">
            <v>0</v>
          </cell>
          <cell r="D237">
            <v>44.335999999999999</v>
          </cell>
          <cell r="E237">
            <v>2675.2869999999998</v>
          </cell>
          <cell r="F237">
            <v>2719.623</v>
          </cell>
          <cell r="G237">
            <v>2719.623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4750</v>
          </cell>
          <cell r="D242">
            <v>8475.52</v>
          </cell>
          <cell r="E242">
            <v>0</v>
          </cell>
          <cell r="F242">
            <v>8475.52</v>
          </cell>
          <cell r="G242">
            <v>13225.52</v>
          </cell>
          <cell r="H242" t="str">
            <v>1/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4750</v>
          </cell>
          <cell r="D248">
            <v>8475.52</v>
          </cell>
          <cell r="E248">
            <v>0</v>
          </cell>
          <cell r="F248">
            <v>8475.52</v>
          </cell>
          <cell r="G248">
            <v>13225.52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4750</v>
          </cell>
          <cell r="D252">
            <v>8519.8559999999998</v>
          </cell>
          <cell r="E252">
            <v>2675.2869999999998</v>
          </cell>
          <cell r="F252">
            <v>11195.143</v>
          </cell>
          <cell r="G252">
            <v>15945.143</v>
          </cell>
        </row>
      </sheetData>
      <sheetData sheetId="2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3879.058</v>
          </cell>
          <cell r="D241">
            <v>10388.365</v>
          </cell>
          <cell r="E241">
            <v>0</v>
          </cell>
          <cell r="F241">
            <v>10388.365</v>
          </cell>
          <cell r="G241">
            <v>14267.422999999999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3879.058</v>
          </cell>
          <cell r="D248">
            <v>10388.365</v>
          </cell>
          <cell r="E248">
            <v>0</v>
          </cell>
          <cell r="F248">
            <v>10388.365</v>
          </cell>
          <cell r="G248">
            <v>14267.422999999999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3879.058</v>
          </cell>
          <cell r="D252">
            <v>10388.365</v>
          </cell>
          <cell r="E252">
            <v>0</v>
          </cell>
          <cell r="F252">
            <v>10388.365</v>
          </cell>
          <cell r="G252">
            <v>14267.422999999999</v>
          </cell>
        </row>
      </sheetData>
      <sheetData sheetId="2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C243">
            <v>1252.8</v>
          </cell>
          <cell r="D243">
            <v>2604.6</v>
          </cell>
          <cell r="E243">
            <v>300.2</v>
          </cell>
          <cell r="F243">
            <v>2904.7999999999997</v>
          </cell>
          <cell r="G243">
            <v>4157.5999999999995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1252.8</v>
          </cell>
          <cell r="D248">
            <v>2604.6</v>
          </cell>
          <cell r="E248">
            <v>300.2</v>
          </cell>
          <cell r="F248">
            <v>2904.7999999999997</v>
          </cell>
          <cell r="G248">
            <v>4157.5999999999995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1252.8</v>
          </cell>
          <cell r="D252">
            <v>2604.6</v>
          </cell>
          <cell r="E252">
            <v>300.2</v>
          </cell>
          <cell r="F252">
            <v>2904.7999999999997</v>
          </cell>
          <cell r="G252">
            <v>4157.5999999999995</v>
          </cell>
        </row>
      </sheetData>
      <sheetData sheetId="3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36.299999999999997</v>
          </cell>
          <cell r="F32">
            <v>36.299999999999997</v>
          </cell>
          <cell r="G32">
            <v>36.299999999999997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9.1</v>
          </cell>
          <cell r="F35">
            <v>9.1</v>
          </cell>
          <cell r="G35">
            <v>9.1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100.5</v>
          </cell>
          <cell r="F39">
            <v>100.5</v>
          </cell>
          <cell r="G39">
            <v>100.5</v>
          </cell>
        </row>
        <row r="40">
          <cell r="A40">
            <v>116</v>
          </cell>
          <cell r="B40" t="str">
            <v>Cambodia</v>
          </cell>
          <cell r="D40">
            <v>21786.1</v>
          </cell>
          <cell r="F40">
            <v>21786.1</v>
          </cell>
          <cell r="G40">
            <v>21786.1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91.2</v>
          </cell>
          <cell r="F48">
            <v>91.2</v>
          </cell>
          <cell r="G48">
            <v>91.2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64.400000000000006</v>
          </cell>
          <cell r="F94">
            <v>64.400000000000006</v>
          </cell>
          <cell r="G94">
            <v>64.400000000000006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173.3</v>
          </cell>
          <cell r="F104">
            <v>173.3</v>
          </cell>
          <cell r="G104">
            <v>173.3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93.2</v>
          </cell>
          <cell r="F113">
            <v>93.2</v>
          </cell>
          <cell r="G113">
            <v>93.2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71.400000000000006</v>
          </cell>
          <cell r="F139">
            <v>71.400000000000006</v>
          </cell>
          <cell r="G139">
            <v>71.400000000000006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-14.7</v>
          </cell>
          <cell r="F149">
            <v>-14.7</v>
          </cell>
          <cell r="G149">
            <v>-14.7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19.600000000000001</v>
          </cell>
          <cell r="F183">
            <v>19.600000000000001</v>
          </cell>
          <cell r="G183">
            <v>19.600000000000001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37.5</v>
          </cell>
          <cell r="F189">
            <v>37.5</v>
          </cell>
          <cell r="G189">
            <v>37.5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88.1</v>
          </cell>
          <cell r="F200">
            <v>88.1</v>
          </cell>
          <cell r="G200">
            <v>88.1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22556</v>
          </cell>
          <cell r="E205">
            <v>0</v>
          </cell>
          <cell r="F205">
            <v>22556</v>
          </cell>
          <cell r="G205">
            <v>22556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22556</v>
          </cell>
          <cell r="E237">
            <v>0</v>
          </cell>
          <cell r="F237">
            <v>22556</v>
          </cell>
          <cell r="G237">
            <v>22556</v>
          </cell>
        </row>
        <row r="239">
          <cell r="A239">
            <v>711</v>
          </cell>
          <cell r="B239" t="str">
            <v>Sub-Saharan Africa</v>
          </cell>
          <cell r="D239">
            <v>2783.6</v>
          </cell>
          <cell r="F239">
            <v>2783.6</v>
          </cell>
          <cell r="G239">
            <v>2783.6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1289</v>
          </cell>
          <cell r="F241">
            <v>1289</v>
          </cell>
          <cell r="G241">
            <v>1289</v>
          </cell>
        </row>
        <row r="242">
          <cell r="A242">
            <v>19</v>
          </cell>
          <cell r="B242" t="str">
            <v>Americas</v>
          </cell>
          <cell r="D242">
            <v>394.5</v>
          </cell>
          <cell r="F242">
            <v>394.5</v>
          </cell>
          <cell r="G242">
            <v>394.5</v>
          </cell>
        </row>
        <row r="243">
          <cell r="A243">
            <v>146</v>
          </cell>
          <cell r="B243" t="str">
            <v>Western Asia</v>
          </cell>
          <cell r="D243">
            <v>6.4</v>
          </cell>
          <cell r="F243">
            <v>6.4</v>
          </cell>
          <cell r="G243">
            <v>6.4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36652.300000000003</v>
          </cell>
          <cell r="F245">
            <v>36652.300000000003</v>
          </cell>
          <cell r="G245">
            <v>36652.300000000003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84.2</v>
          </cell>
          <cell r="F246">
            <v>84.2</v>
          </cell>
          <cell r="G246">
            <v>84.2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41210</v>
          </cell>
          <cell r="E248">
            <v>0</v>
          </cell>
          <cell r="F248">
            <v>41210</v>
          </cell>
          <cell r="G248">
            <v>41210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4892.7</v>
          </cell>
          <cell r="E250">
            <v>0</v>
          </cell>
          <cell r="F250">
            <v>0</v>
          </cell>
          <cell r="G250">
            <v>4892.7</v>
          </cell>
        </row>
        <row r="252">
          <cell r="B252" t="str">
            <v>Total</v>
          </cell>
          <cell r="C252">
            <v>4892.7</v>
          </cell>
          <cell r="D252">
            <v>63766</v>
          </cell>
          <cell r="E252">
            <v>0</v>
          </cell>
          <cell r="F252">
            <v>63766</v>
          </cell>
          <cell r="G252">
            <v>68658.7</v>
          </cell>
        </row>
      </sheetData>
      <sheetData sheetId="3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2392.3701100000003</v>
          </cell>
          <cell r="D12">
            <v>24498.6014426</v>
          </cell>
          <cell r="E12">
            <v>3211.42227</v>
          </cell>
          <cell r="F12">
            <v>27710.023712599999</v>
          </cell>
          <cell r="G12">
            <v>30102.393822599999</v>
          </cell>
        </row>
        <row r="13">
          <cell r="A13">
            <v>8</v>
          </cell>
          <cell r="B13" t="str">
            <v>Albania</v>
          </cell>
          <cell r="C13">
            <v>122.89862000000001</v>
          </cell>
          <cell r="D13">
            <v>189.18254000000002</v>
          </cell>
          <cell r="E13">
            <v>0</v>
          </cell>
          <cell r="F13">
            <v>189.18254000000002</v>
          </cell>
          <cell r="G13">
            <v>312.08116000000001</v>
          </cell>
        </row>
        <row r="14">
          <cell r="A14">
            <v>12</v>
          </cell>
          <cell r="B14" t="str">
            <v>Algeria</v>
          </cell>
          <cell r="C14">
            <v>257.13506999999998</v>
          </cell>
          <cell r="D14">
            <v>9.4358500000000003</v>
          </cell>
          <cell r="E14">
            <v>61.475830000000002</v>
          </cell>
          <cell r="F14">
            <v>70.911680000000004</v>
          </cell>
          <cell r="G14">
            <v>328.04674999999997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1097.2900199999999</v>
          </cell>
          <cell r="D16">
            <v>2380.0509279999997</v>
          </cell>
          <cell r="E16">
            <v>552.47570999999994</v>
          </cell>
          <cell r="F16">
            <v>2932.5266379999994</v>
          </cell>
          <cell r="G16">
            <v>4029.8166579999993</v>
          </cell>
        </row>
        <row r="17">
          <cell r="A17">
            <v>28</v>
          </cell>
          <cell r="B17" t="str">
            <v>Antigua and Barbuda</v>
          </cell>
          <cell r="C17">
            <v>337.36904000000004</v>
          </cell>
          <cell r="D17">
            <v>0</v>
          </cell>
          <cell r="E17">
            <v>0</v>
          </cell>
          <cell r="F17">
            <v>0</v>
          </cell>
          <cell r="G17">
            <v>337.36904000000004</v>
          </cell>
        </row>
        <row r="18">
          <cell r="A18">
            <v>32</v>
          </cell>
          <cell r="B18" t="str">
            <v>Argentina</v>
          </cell>
          <cell r="C18">
            <v>327.02505000000002</v>
          </cell>
          <cell r="D18">
            <v>0</v>
          </cell>
          <cell r="E18">
            <v>0</v>
          </cell>
          <cell r="F18">
            <v>0</v>
          </cell>
          <cell r="G18">
            <v>327.02505000000002</v>
          </cell>
        </row>
        <row r="19">
          <cell r="A19">
            <v>51</v>
          </cell>
          <cell r="B19" t="str">
            <v>Armenia</v>
          </cell>
          <cell r="C19">
            <v>871.96885999999995</v>
          </cell>
          <cell r="D19">
            <v>496.55788000000001</v>
          </cell>
          <cell r="E19">
            <v>0</v>
          </cell>
          <cell r="F19">
            <v>496.55788000000001</v>
          </cell>
          <cell r="G19">
            <v>1368.52674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106.73607</v>
          </cell>
          <cell r="D22">
            <v>317.56390000000005</v>
          </cell>
          <cell r="E22">
            <v>0</v>
          </cell>
          <cell r="F22">
            <v>317.56390000000005</v>
          </cell>
          <cell r="G22">
            <v>424.29997000000003</v>
          </cell>
        </row>
        <row r="23">
          <cell r="A23">
            <v>44</v>
          </cell>
          <cell r="B23" t="str">
            <v>Bahamas</v>
          </cell>
          <cell r="C23">
            <v>26.817450000000001</v>
          </cell>
          <cell r="D23">
            <v>18.177</v>
          </cell>
          <cell r="E23">
            <v>0</v>
          </cell>
          <cell r="F23">
            <v>18.177</v>
          </cell>
          <cell r="G23">
            <v>44.994450000000001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1031.25926</v>
          </cell>
          <cell r="D25">
            <v>8244.0374517</v>
          </cell>
          <cell r="E25">
            <v>0</v>
          </cell>
          <cell r="F25">
            <v>8244.0374517</v>
          </cell>
          <cell r="G25">
            <v>9275.2967117000007</v>
          </cell>
        </row>
        <row r="26">
          <cell r="A26">
            <v>52</v>
          </cell>
          <cell r="B26" t="str">
            <v>Barbados</v>
          </cell>
          <cell r="C26">
            <v>545.21584000000007</v>
          </cell>
          <cell r="D26">
            <v>0</v>
          </cell>
          <cell r="E26">
            <v>0</v>
          </cell>
          <cell r="F26">
            <v>0</v>
          </cell>
          <cell r="G26">
            <v>545.21584000000007</v>
          </cell>
        </row>
        <row r="27">
          <cell r="A27">
            <v>112</v>
          </cell>
          <cell r="B27" t="str">
            <v>Belarus</v>
          </cell>
          <cell r="C27">
            <v>0.31063999999999997</v>
          </cell>
          <cell r="D27">
            <v>0</v>
          </cell>
          <cell r="E27">
            <v>0</v>
          </cell>
          <cell r="F27">
            <v>0</v>
          </cell>
          <cell r="G27">
            <v>0.31063999999999997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293.49088</v>
          </cell>
          <cell r="D29">
            <v>23.013740000000002</v>
          </cell>
          <cell r="E29">
            <v>0</v>
          </cell>
          <cell r="F29">
            <v>23.013740000000002</v>
          </cell>
          <cell r="G29">
            <v>316.50461999999999</v>
          </cell>
        </row>
        <row r="30">
          <cell r="A30">
            <v>204</v>
          </cell>
          <cell r="B30" t="str">
            <v>Benin</v>
          </cell>
          <cell r="C30">
            <v>1247.6967199999999</v>
          </cell>
          <cell r="D30">
            <v>16.482340000000001</v>
          </cell>
          <cell r="E30">
            <v>0</v>
          </cell>
          <cell r="F30">
            <v>16.482340000000001</v>
          </cell>
          <cell r="G30">
            <v>1264.1790599999999</v>
          </cell>
        </row>
        <row r="31">
          <cell r="A31">
            <v>64</v>
          </cell>
          <cell r="B31" t="str">
            <v>Bhutan</v>
          </cell>
          <cell r="C31">
            <v>189.12544999999997</v>
          </cell>
          <cell r="D31">
            <v>0</v>
          </cell>
          <cell r="E31">
            <v>0</v>
          </cell>
          <cell r="F31">
            <v>0</v>
          </cell>
          <cell r="G31">
            <v>189.12544999999997</v>
          </cell>
        </row>
        <row r="32">
          <cell r="A32">
            <v>68</v>
          </cell>
          <cell r="B32" t="str">
            <v>Bolivia</v>
          </cell>
          <cell r="C32">
            <v>878.35303999999996</v>
          </cell>
          <cell r="D32">
            <v>2246.0714700000003</v>
          </cell>
          <cell r="E32">
            <v>0</v>
          </cell>
          <cell r="F32">
            <v>2246.0714700000003</v>
          </cell>
          <cell r="G32">
            <v>3124.4245100000003</v>
          </cell>
        </row>
        <row r="33">
          <cell r="A33">
            <v>70</v>
          </cell>
          <cell r="B33" t="str">
            <v>Bosnia and Herzegovina</v>
          </cell>
          <cell r="C33">
            <v>231.00533999999999</v>
          </cell>
          <cell r="D33">
            <v>48.891984999999991</v>
          </cell>
          <cell r="E33">
            <v>0</v>
          </cell>
          <cell r="F33">
            <v>48.891984999999991</v>
          </cell>
          <cell r="G33">
            <v>279.89732499999997</v>
          </cell>
        </row>
        <row r="34">
          <cell r="A34">
            <v>72</v>
          </cell>
          <cell r="B34" t="str">
            <v>Botswana</v>
          </cell>
          <cell r="C34">
            <v>239.42609999999996</v>
          </cell>
          <cell r="D34">
            <v>0</v>
          </cell>
          <cell r="E34">
            <v>25.410360000000001</v>
          </cell>
          <cell r="F34">
            <v>25.410360000000001</v>
          </cell>
          <cell r="G34">
            <v>264.83645999999999</v>
          </cell>
        </row>
        <row r="35">
          <cell r="A35">
            <v>76</v>
          </cell>
          <cell r="B35" t="str">
            <v>Brazil</v>
          </cell>
          <cell r="C35">
            <v>1277.6352099999999</v>
          </cell>
          <cell r="D35">
            <v>208.00047000000001</v>
          </cell>
          <cell r="E35">
            <v>6026.9640600000002</v>
          </cell>
          <cell r="F35">
            <v>6234.9645300000002</v>
          </cell>
          <cell r="G35">
            <v>7512.5997399999997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1218.2491400000001</v>
          </cell>
          <cell r="D38">
            <v>4188.8972199999998</v>
          </cell>
          <cell r="E38">
            <v>-0.4572</v>
          </cell>
          <cell r="F38">
            <v>4188.44002</v>
          </cell>
          <cell r="G38">
            <v>5406.6891599999999</v>
          </cell>
        </row>
        <row r="39">
          <cell r="A39">
            <v>108</v>
          </cell>
          <cell r="B39" t="str">
            <v>Burundi</v>
          </cell>
          <cell r="C39">
            <v>1152.8463999999999</v>
          </cell>
          <cell r="D39">
            <v>7102.8737610000007</v>
          </cell>
          <cell r="E39">
            <v>26.791599999999999</v>
          </cell>
          <cell r="F39">
            <v>7129.6653610000003</v>
          </cell>
          <cell r="G39">
            <v>8282.5117609999998</v>
          </cell>
        </row>
        <row r="40">
          <cell r="A40">
            <v>116</v>
          </cell>
          <cell r="B40" t="str">
            <v>Cambodia</v>
          </cell>
          <cell r="C40">
            <v>1786.8918500000002</v>
          </cell>
          <cell r="D40">
            <v>1633.68147</v>
          </cell>
          <cell r="E40">
            <v>1021.78008</v>
          </cell>
          <cell r="F40">
            <v>2655.46155</v>
          </cell>
          <cell r="G40">
            <v>4442.3534</v>
          </cell>
        </row>
        <row r="41">
          <cell r="A41">
            <v>120</v>
          </cell>
          <cell r="B41" t="str">
            <v>Cameroon</v>
          </cell>
          <cell r="C41">
            <v>1211.9643899999999</v>
          </cell>
          <cell r="D41">
            <v>193.57621</v>
          </cell>
          <cell r="E41">
            <v>28.637160000000002</v>
          </cell>
          <cell r="F41">
            <v>222.21337</v>
          </cell>
          <cell r="G41">
            <v>1434.1777599999998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850.31095999999991</v>
          </cell>
          <cell r="D43">
            <v>456.78017999999997</v>
          </cell>
          <cell r="E43">
            <v>5.9240000000000001E-2</v>
          </cell>
          <cell r="F43">
            <v>456.83941999999996</v>
          </cell>
          <cell r="G43">
            <v>1307.1503799999998</v>
          </cell>
        </row>
        <row r="44">
          <cell r="A44">
            <v>140</v>
          </cell>
          <cell r="B44" t="str">
            <v>Central African Rep.</v>
          </cell>
          <cell r="C44">
            <v>669.63519999999994</v>
          </cell>
          <cell r="D44">
            <v>2843.1061099999997</v>
          </cell>
          <cell r="E44">
            <v>0</v>
          </cell>
          <cell r="F44">
            <v>2843.1061099999997</v>
          </cell>
          <cell r="G44">
            <v>3512.7413099999994</v>
          </cell>
        </row>
        <row r="45">
          <cell r="A45">
            <v>148</v>
          </cell>
          <cell r="B45" t="str">
            <v>Chad</v>
          </cell>
          <cell r="C45">
            <v>1399.6226000000001</v>
          </cell>
          <cell r="D45">
            <v>4961.2366059999995</v>
          </cell>
          <cell r="E45">
            <v>0</v>
          </cell>
          <cell r="F45">
            <v>4961.2366059999995</v>
          </cell>
          <cell r="G45">
            <v>6360.8592059999992</v>
          </cell>
        </row>
        <row r="46">
          <cell r="A46">
            <v>152</v>
          </cell>
          <cell r="B46" t="str">
            <v>Chile</v>
          </cell>
          <cell r="C46">
            <v>433.90445999999997</v>
          </cell>
          <cell r="D46">
            <v>17.709810000000001</v>
          </cell>
          <cell r="E46">
            <v>199.75335000000001</v>
          </cell>
          <cell r="F46">
            <v>217.46316000000002</v>
          </cell>
          <cell r="G46">
            <v>651.36761999999999</v>
          </cell>
        </row>
        <row r="47">
          <cell r="A47">
            <v>156</v>
          </cell>
          <cell r="B47" t="str">
            <v>China</v>
          </cell>
          <cell r="C47">
            <v>1452.92031</v>
          </cell>
          <cell r="D47">
            <v>700.42145999999991</v>
          </cell>
          <cell r="E47">
            <v>0</v>
          </cell>
          <cell r="F47">
            <v>700.42145999999991</v>
          </cell>
          <cell r="G47">
            <v>2153.34177</v>
          </cell>
        </row>
        <row r="48">
          <cell r="A48">
            <v>170</v>
          </cell>
          <cell r="B48" t="str">
            <v>Colombia</v>
          </cell>
          <cell r="C48">
            <v>823.75452000000007</v>
          </cell>
          <cell r="D48">
            <v>1003.2745329999998</v>
          </cell>
          <cell r="E48">
            <v>4620.98891</v>
          </cell>
          <cell r="F48">
            <v>5624.2634429999998</v>
          </cell>
          <cell r="G48">
            <v>6448.0179630000002</v>
          </cell>
        </row>
        <row r="49">
          <cell r="A49">
            <v>174</v>
          </cell>
          <cell r="B49" t="str">
            <v>Comoros</v>
          </cell>
          <cell r="C49">
            <v>179.31349</v>
          </cell>
          <cell r="D49">
            <v>0</v>
          </cell>
          <cell r="E49">
            <v>0</v>
          </cell>
          <cell r="F49">
            <v>0</v>
          </cell>
          <cell r="G49">
            <v>179.31349</v>
          </cell>
        </row>
        <row r="50">
          <cell r="A50">
            <v>178</v>
          </cell>
          <cell r="B50" t="str">
            <v>Congo</v>
          </cell>
          <cell r="C50">
            <v>653.69564000000003</v>
          </cell>
          <cell r="D50">
            <v>415.51832000000002</v>
          </cell>
          <cell r="E50">
            <v>114.51336000000001</v>
          </cell>
          <cell r="F50">
            <v>530.03168000000005</v>
          </cell>
          <cell r="G50">
            <v>1183.72732</v>
          </cell>
        </row>
        <row r="51">
          <cell r="A51">
            <v>188</v>
          </cell>
          <cell r="B51" t="str">
            <v>Costa Rica</v>
          </cell>
          <cell r="C51">
            <v>714.12141999999994</v>
          </cell>
          <cell r="D51">
            <v>0</v>
          </cell>
          <cell r="E51">
            <v>0</v>
          </cell>
          <cell r="F51">
            <v>0</v>
          </cell>
          <cell r="G51">
            <v>714.12141999999994</v>
          </cell>
        </row>
        <row r="52">
          <cell r="A52">
            <v>384</v>
          </cell>
          <cell r="B52" t="str">
            <v>Cote d'Ivoire</v>
          </cell>
          <cell r="C52">
            <v>1233.53206</v>
          </cell>
          <cell r="D52">
            <v>3255.9506800000004</v>
          </cell>
          <cell r="E52">
            <v>143.28457999999998</v>
          </cell>
          <cell r="F52">
            <v>3399.2352600000004</v>
          </cell>
          <cell r="G52">
            <v>4632.7673200000008</v>
          </cell>
        </row>
        <row r="53">
          <cell r="A53">
            <v>191</v>
          </cell>
          <cell r="B53" t="str">
            <v>Croatia</v>
          </cell>
          <cell r="C53">
            <v>299.22040000000004</v>
          </cell>
          <cell r="D53">
            <v>0</v>
          </cell>
          <cell r="E53">
            <v>0</v>
          </cell>
          <cell r="F53">
            <v>0</v>
          </cell>
          <cell r="G53">
            <v>299.22040000000004</v>
          </cell>
        </row>
        <row r="54">
          <cell r="A54">
            <v>192</v>
          </cell>
          <cell r="B54" t="str">
            <v>Cuba</v>
          </cell>
          <cell r="C54">
            <v>812.50323000000003</v>
          </cell>
          <cell r="D54">
            <v>37.290330000000004</v>
          </cell>
          <cell r="E54">
            <v>0</v>
          </cell>
          <cell r="F54">
            <v>37.290330000000004</v>
          </cell>
          <cell r="G54">
            <v>849.79356000000007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1569.7106600000002</v>
          </cell>
          <cell r="D57">
            <v>1367.58168</v>
          </cell>
          <cell r="E57">
            <v>0</v>
          </cell>
          <cell r="F57">
            <v>1367.58168</v>
          </cell>
          <cell r="G57">
            <v>2937.29234</v>
          </cell>
        </row>
        <row r="58">
          <cell r="A58">
            <v>180</v>
          </cell>
          <cell r="B58" t="str">
            <v>Dem Rep of the Congo</v>
          </cell>
          <cell r="C58">
            <v>1646.9878999999999</v>
          </cell>
          <cell r="D58">
            <v>28631.985548000004</v>
          </cell>
          <cell r="E58">
            <v>143.01901999999998</v>
          </cell>
          <cell r="F58">
            <v>28775.004568000004</v>
          </cell>
          <cell r="G58">
            <v>30421.992468000004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157.46290000000002</v>
          </cell>
          <cell r="D60">
            <v>361.66434999999996</v>
          </cell>
          <cell r="E60">
            <v>0</v>
          </cell>
          <cell r="F60">
            <v>361.66434999999996</v>
          </cell>
          <cell r="G60">
            <v>519.12725</v>
          </cell>
        </row>
        <row r="61">
          <cell r="A61">
            <v>212</v>
          </cell>
          <cell r="B61" t="str">
            <v>Dominica</v>
          </cell>
          <cell r="C61">
            <v>309.60373000000004</v>
          </cell>
          <cell r="D61">
            <v>0</v>
          </cell>
          <cell r="E61">
            <v>0</v>
          </cell>
          <cell r="F61">
            <v>0</v>
          </cell>
          <cell r="G61">
            <v>309.60373000000004</v>
          </cell>
        </row>
        <row r="62">
          <cell r="A62">
            <v>214</v>
          </cell>
          <cell r="B62" t="str">
            <v>Dominican Republic</v>
          </cell>
          <cell r="C62">
            <v>1264.35823</v>
          </cell>
          <cell r="D62">
            <v>1116.3493600000002</v>
          </cell>
          <cell r="E62">
            <v>105.71991</v>
          </cell>
          <cell r="F62">
            <v>1222.0692700000002</v>
          </cell>
          <cell r="G62">
            <v>2486.4275000000002</v>
          </cell>
        </row>
        <row r="63">
          <cell r="A63">
            <v>218</v>
          </cell>
          <cell r="B63" t="str">
            <v>Ecuador</v>
          </cell>
          <cell r="C63">
            <v>699.12722999999994</v>
          </cell>
          <cell r="D63">
            <v>431.16107</v>
          </cell>
          <cell r="E63">
            <v>0</v>
          </cell>
          <cell r="F63">
            <v>431.16107</v>
          </cell>
          <cell r="G63">
            <v>1130.2882999999999</v>
          </cell>
        </row>
        <row r="64">
          <cell r="A64">
            <v>818</v>
          </cell>
          <cell r="B64" t="str">
            <v>Egypt</v>
          </cell>
          <cell r="C64">
            <v>769.16425000000004</v>
          </cell>
          <cell r="D64">
            <v>2561.1612700000001</v>
          </cell>
          <cell r="E64">
            <v>17.76643</v>
          </cell>
          <cell r="F64">
            <v>2578.9277000000002</v>
          </cell>
          <cell r="G64">
            <v>3348.09195</v>
          </cell>
        </row>
        <row r="65">
          <cell r="A65">
            <v>222</v>
          </cell>
          <cell r="B65" t="str">
            <v>El Salvador</v>
          </cell>
          <cell r="C65">
            <v>714.33059000000003</v>
          </cell>
          <cell r="D65">
            <v>1675.6748600000001</v>
          </cell>
          <cell r="E65">
            <v>0</v>
          </cell>
          <cell r="F65">
            <v>1675.6748600000001</v>
          </cell>
          <cell r="G65">
            <v>2390.0054500000001</v>
          </cell>
        </row>
        <row r="66">
          <cell r="A66">
            <v>226</v>
          </cell>
          <cell r="B66" t="str">
            <v>Equatorial Guinea</v>
          </cell>
          <cell r="C66">
            <v>287.80162000000001</v>
          </cell>
          <cell r="D66">
            <v>0</v>
          </cell>
          <cell r="E66">
            <v>0</v>
          </cell>
          <cell r="F66">
            <v>0</v>
          </cell>
          <cell r="G66">
            <v>287.80162000000001</v>
          </cell>
        </row>
        <row r="67">
          <cell r="A67">
            <v>232</v>
          </cell>
          <cell r="B67" t="str">
            <v>Eritrea</v>
          </cell>
          <cell r="C67">
            <v>1300.0458999999998</v>
          </cell>
          <cell r="D67">
            <v>396.16043999999999</v>
          </cell>
          <cell r="E67">
            <v>0</v>
          </cell>
          <cell r="F67">
            <v>396.16043999999999</v>
          </cell>
          <cell r="G67">
            <v>1696.2063399999997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912.82942000000003</v>
          </cell>
          <cell r="D69">
            <v>10666.192784999999</v>
          </cell>
          <cell r="E69">
            <v>157.83923999999999</v>
          </cell>
          <cell r="F69">
            <v>10824.032024999999</v>
          </cell>
          <cell r="G69">
            <v>11736.861444999999</v>
          </cell>
        </row>
        <row r="70">
          <cell r="A70">
            <v>583</v>
          </cell>
          <cell r="B70" t="str">
            <v>Micronesia, Federated States of</v>
          </cell>
          <cell r="C70">
            <v>40.310279999999999</v>
          </cell>
          <cell r="D70">
            <v>0</v>
          </cell>
          <cell r="E70">
            <v>0</v>
          </cell>
          <cell r="F70">
            <v>0</v>
          </cell>
          <cell r="G70">
            <v>40.310279999999999</v>
          </cell>
        </row>
        <row r="71">
          <cell r="A71">
            <v>242</v>
          </cell>
          <cell r="B71" t="str">
            <v>Fiji</v>
          </cell>
          <cell r="C71">
            <v>107.45765</v>
          </cell>
          <cell r="D71">
            <v>3.7858700000000001</v>
          </cell>
          <cell r="E71">
            <v>0</v>
          </cell>
          <cell r="F71">
            <v>3.7858700000000001</v>
          </cell>
          <cell r="G71">
            <v>111.24352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380.57249999999999</v>
          </cell>
          <cell r="D74">
            <v>0</v>
          </cell>
          <cell r="E74">
            <v>2204.0944</v>
          </cell>
          <cell r="F74">
            <v>2204.0944</v>
          </cell>
          <cell r="G74">
            <v>2584.6669000000002</v>
          </cell>
        </row>
        <row r="75">
          <cell r="A75">
            <v>270</v>
          </cell>
          <cell r="B75" t="str">
            <v>Gambia</v>
          </cell>
          <cell r="C75">
            <v>865.28643999999997</v>
          </cell>
          <cell r="D75">
            <v>28.763900000000003</v>
          </cell>
          <cell r="E75">
            <v>0</v>
          </cell>
          <cell r="F75">
            <v>28.763900000000003</v>
          </cell>
          <cell r="G75">
            <v>894.05034000000001</v>
          </cell>
        </row>
        <row r="76">
          <cell r="A76">
            <v>268</v>
          </cell>
          <cell r="B76" t="str">
            <v>Georgia</v>
          </cell>
          <cell r="C76">
            <v>370.04891000000003</v>
          </cell>
          <cell r="D76">
            <v>608.35947999999996</v>
          </cell>
          <cell r="E76">
            <v>0</v>
          </cell>
          <cell r="F76">
            <v>608.35947999999996</v>
          </cell>
          <cell r="G76">
            <v>978.40839000000005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668.69235000000003</v>
          </cell>
          <cell r="D78">
            <v>611.84123099999999</v>
          </cell>
          <cell r="E78">
            <v>7.6068800000000003</v>
          </cell>
          <cell r="F78">
            <v>619.44811100000004</v>
          </cell>
          <cell r="G78">
            <v>1288.140461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368.80811999999997</v>
          </cell>
          <cell r="D80">
            <v>-44.757419999999996</v>
          </cell>
          <cell r="E80">
            <v>0</v>
          </cell>
          <cell r="F80">
            <v>-44.757419999999996</v>
          </cell>
          <cell r="G80">
            <v>324.05070000000001</v>
          </cell>
        </row>
        <row r="81">
          <cell r="A81">
            <v>320</v>
          </cell>
          <cell r="B81" t="str">
            <v>Guatemala</v>
          </cell>
          <cell r="C81">
            <v>250.07803000000004</v>
          </cell>
          <cell r="D81">
            <v>2736.6199300000003</v>
          </cell>
          <cell r="E81">
            <v>0</v>
          </cell>
          <cell r="F81">
            <v>2736.6199300000003</v>
          </cell>
          <cell r="G81">
            <v>2986.6979600000004</v>
          </cell>
        </row>
        <row r="82">
          <cell r="A82">
            <v>324</v>
          </cell>
          <cell r="B82" t="str">
            <v>Guinea</v>
          </cell>
          <cell r="C82">
            <v>1231.4201</v>
          </cell>
          <cell r="D82">
            <v>937.30627000000004</v>
          </cell>
          <cell r="E82">
            <v>-12.926690000000001</v>
          </cell>
          <cell r="F82">
            <v>924.37958000000003</v>
          </cell>
          <cell r="G82">
            <v>2155.7996800000001</v>
          </cell>
        </row>
        <row r="83">
          <cell r="A83">
            <v>624</v>
          </cell>
          <cell r="B83" t="str">
            <v>Guinea-Bissau</v>
          </cell>
          <cell r="C83">
            <v>766.94427000000007</v>
          </cell>
          <cell r="D83">
            <v>737.15210999999999</v>
          </cell>
          <cell r="E83">
            <v>0</v>
          </cell>
          <cell r="F83">
            <v>737.15210999999999</v>
          </cell>
          <cell r="G83">
            <v>1504.09638</v>
          </cell>
        </row>
        <row r="84">
          <cell r="A84">
            <v>328</v>
          </cell>
          <cell r="B84" t="str">
            <v>Guyana</v>
          </cell>
          <cell r="C84">
            <v>144.78762</v>
          </cell>
          <cell r="D84">
            <v>0</v>
          </cell>
          <cell r="E84">
            <v>0</v>
          </cell>
          <cell r="F84">
            <v>0</v>
          </cell>
          <cell r="G84">
            <v>144.78762</v>
          </cell>
        </row>
        <row r="85">
          <cell r="A85">
            <v>332</v>
          </cell>
          <cell r="B85" t="str">
            <v>Haiti</v>
          </cell>
          <cell r="C85">
            <v>1204.64066</v>
          </cell>
          <cell r="D85">
            <v>8360.7914699999983</v>
          </cell>
          <cell r="E85">
            <v>0</v>
          </cell>
          <cell r="F85">
            <v>8360.7914699999983</v>
          </cell>
          <cell r="G85">
            <v>9565.4321299999974</v>
          </cell>
        </row>
        <row r="86">
          <cell r="A86">
            <v>340</v>
          </cell>
          <cell r="B86" t="str">
            <v>Honduras</v>
          </cell>
          <cell r="C86">
            <v>1253.0071799999998</v>
          </cell>
          <cell r="D86">
            <v>868.44709</v>
          </cell>
          <cell r="E86">
            <v>1316.86248</v>
          </cell>
          <cell r="F86">
            <v>2185.3095699999999</v>
          </cell>
          <cell r="G86">
            <v>3438.31675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941.89193999999998</v>
          </cell>
          <cell r="D89">
            <v>1841.2888700000001</v>
          </cell>
          <cell r="E89">
            <v>0</v>
          </cell>
          <cell r="F89">
            <v>1841.2888700000001</v>
          </cell>
          <cell r="G89">
            <v>2783.1808099999998</v>
          </cell>
        </row>
        <row r="90">
          <cell r="A90">
            <v>360</v>
          </cell>
          <cell r="B90" t="str">
            <v>Indonesia</v>
          </cell>
          <cell r="C90">
            <v>913.52575999999999</v>
          </cell>
          <cell r="D90">
            <v>18307.926820000001</v>
          </cell>
          <cell r="E90">
            <v>0</v>
          </cell>
          <cell r="F90">
            <v>18307.926820000001</v>
          </cell>
          <cell r="G90">
            <v>19221.452580000001</v>
          </cell>
        </row>
        <row r="91">
          <cell r="A91">
            <v>364</v>
          </cell>
          <cell r="B91" t="str">
            <v>Iran, Islamic Republic</v>
          </cell>
          <cell r="C91">
            <v>760.34954000000005</v>
          </cell>
          <cell r="D91">
            <v>4.8511999999999995</v>
          </cell>
          <cell r="E91">
            <v>12.32892</v>
          </cell>
          <cell r="F91">
            <v>17.180119999999999</v>
          </cell>
          <cell r="G91">
            <v>777.52966000000004</v>
          </cell>
        </row>
        <row r="92">
          <cell r="A92">
            <v>368</v>
          </cell>
          <cell r="B92" t="str">
            <v>Iraq</v>
          </cell>
          <cell r="C92">
            <v>76.17564999999999</v>
          </cell>
          <cell r="D92">
            <v>16497.863570000001</v>
          </cell>
          <cell r="E92">
            <v>0</v>
          </cell>
          <cell r="F92">
            <v>16497.863570000001</v>
          </cell>
          <cell r="G92">
            <v>16574.039220000002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798.52467999999999</v>
          </cell>
          <cell r="D96">
            <v>46.033790000000003</v>
          </cell>
          <cell r="E96">
            <v>0</v>
          </cell>
          <cell r="F96">
            <v>46.033790000000003</v>
          </cell>
          <cell r="G96">
            <v>844.55846999999994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60.661979999999993</v>
          </cell>
          <cell r="D98">
            <v>0</v>
          </cell>
          <cell r="E98">
            <v>0</v>
          </cell>
          <cell r="F98">
            <v>0</v>
          </cell>
          <cell r="G98">
            <v>60.661979999999993</v>
          </cell>
        </row>
        <row r="99">
          <cell r="A99">
            <v>398</v>
          </cell>
          <cell r="B99" t="str">
            <v>Kazakhstan</v>
          </cell>
          <cell r="C99">
            <v>27.04814</v>
          </cell>
          <cell r="D99">
            <v>0</v>
          </cell>
          <cell r="E99">
            <v>0</v>
          </cell>
          <cell r="F99">
            <v>0</v>
          </cell>
          <cell r="G99">
            <v>27.04814</v>
          </cell>
        </row>
        <row r="100">
          <cell r="A100">
            <v>404</v>
          </cell>
          <cell r="B100" t="str">
            <v>Kenya</v>
          </cell>
          <cell r="C100">
            <v>1627.0636099999999</v>
          </cell>
          <cell r="D100">
            <v>1213.6618000000001</v>
          </cell>
          <cell r="E100">
            <v>0</v>
          </cell>
          <cell r="F100">
            <v>1213.6618000000001</v>
          </cell>
          <cell r="G100">
            <v>2840.72541</v>
          </cell>
        </row>
        <row r="101">
          <cell r="A101">
            <v>296</v>
          </cell>
          <cell r="B101" t="str">
            <v>Kiribati</v>
          </cell>
          <cell r="C101">
            <v>45.910580000000003</v>
          </cell>
          <cell r="D101">
            <v>0</v>
          </cell>
          <cell r="E101">
            <v>0</v>
          </cell>
          <cell r="F101">
            <v>0</v>
          </cell>
          <cell r="G101">
            <v>45.910580000000003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763.67845</v>
          </cell>
          <cell r="D103">
            <v>0</v>
          </cell>
          <cell r="E103">
            <v>0</v>
          </cell>
          <cell r="F103">
            <v>0</v>
          </cell>
          <cell r="G103">
            <v>763.67845</v>
          </cell>
        </row>
        <row r="104">
          <cell r="A104">
            <v>418</v>
          </cell>
          <cell r="B104" t="str">
            <v>Lao People's Dem Republic</v>
          </cell>
          <cell r="C104">
            <v>1140.4277299999999</v>
          </cell>
          <cell r="D104">
            <v>1416.12544</v>
          </cell>
          <cell r="E104">
            <v>0</v>
          </cell>
          <cell r="F104">
            <v>1416.12544</v>
          </cell>
          <cell r="G104">
            <v>2556.5531700000001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682.72023999999999</v>
          </cell>
          <cell r="D106">
            <v>4131.7921400000005</v>
          </cell>
          <cell r="E106">
            <v>0.84298000000000006</v>
          </cell>
          <cell r="F106">
            <v>4132.6351200000008</v>
          </cell>
          <cell r="G106">
            <v>4815.3553600000005</v>
          </cell>
        </row>
        <row r="107">
          <cell r="A107">
            <v>426</v>
          </cell>
          <cell r="B107" t="str">
            <v>Lesotho</v>
          </cell>
          <cell r="C107">
            <v>928.9176799999999</v>
          </cell>
          <cell r="D107">
            <v>2291.8181300000001</v>
          </cell>
          <cell r="E107">
            <v>1.8656900000000001</v>
          </cell>
          <cell r="F107">
            <v>2293.6838200000002</v>
          </cell>
          <cell r="G107">
            <v>3222.6015000000002</v>
          </cell>
        </row>
        <row r="108">
          <cell r="A108">
            <v>430</v>
          </cell>
          <cell r="B108" t="str">
            <v>Liberia</v>
          </cell>
          <cell r="C108">
            <v>717.61758000000009</v>
          </cell>
          <cell r="D108">
            <v>5067.1812399999999</v>
          </cell>
          <cell r="E108">
            <v>0</v>
          </cell>
          <cell r="F108">
            <v>5067.1812399999999</v>
          </cell>
          <cell r="G108">
            <v>5784.79882</v>
          </cell>
        </row>
        <row r="109">
          <cell r="A109">
            <v>434</v>
          </cell>
          <cell r="B109" t="str">
            <v>Libyan Arab Jamahiriya</v>
          </cell>
          <cell r="C109">
            <v>189.42984999999999</v>
          </cell>
          <cell r="D109">
            <v>55.037300999999999</v>
          </cell>
          <cell r="E109">
            <v>540.88368000000003</v>
          </cell>
          <cell r="F109">
            <v>595.92098099999998</v>
          </cell>
          <cell r="G109">
            <v>785.35083099999997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1312.9067500000001</v>
          </cell>
          <cell r="D113">
            <v>1422.063909</v>
          </cell>
          <cell r="E113">
            <v>157.21556000000001</v>
          </cell>
          <cell r="F113">
            <v>1579.2794690000001</v>
          </cell>
          <cell r="G113">
            <v>2892.1862190000002</v>
          </cell>
        </row>
        <row r="114">
          <cell r="A114">
            <v>454</v>
          </cell>
          <cell r="B114" t="str">
            <v>Malawi</v>
          </cell>
          <cell r="C114">
            <v>1797.2685899999999</v>
          </cell>
          <cell r="D114">
            <v>3876.9436299999998</v>
          </cell>
          <cell r="E114">
            <v>0</v>
          </cell>
          <cell r="F114">
            <v>3876.9436299999998</v>
          </cell>
          <cell r="G114">
            <v>5674.2122199999994</v>
          </cell>
        </row>
        <row r="115">
          <cell r="A115">
            <v>458</v>
          </cell>
          <cell r="B115" t="str">
            <v>Malaysia</v>
          </cell>
          <cell r="C115">
            <v>26.424479999999999</v>
          </cell>
          <cell r="D115">
            <v>0</v>
          </cell>
          <cell r="E115">
            <v>0</v>
          </cell>
          <cell r="F115">
            <v>0</v>
          </cell>
          <cell r="G115">
            <v>26.424479999999999</v>
          </cell>
        </row>
        <row r="116">
          <cell r="A116">
            <v>462</v>
          </cell>
          <cell r="B116" t="str">
            <v>Maldives</v>
          </cell>
          <cell r="C116">
            <v>58.397620000000003</v>
          </cell>
          <cell r="D116">
            <v>0</v>
          </cell>
          <cell r="E116">
            <v>0</v>
          </cell>
          <cell r="F116">
            <v>0</v>
          </cell>
          <cell r="G116">
            <v>58.397620000000003</v>
          </cell>
        </row>
        <row r="117">
          <cell r="A117">
            <v>466</v>
          </cell>
          <cell r="B117" t="str">
            <v>Mali</v>
          </cell>
          <cell r="C117">
            <v>922.74331000000006</v>
          </cell>
          <cell r="D117">
            <v>954.01294999999993</v>
          </cell>
          <cell r="E117">
            <v>-10.918379999999999</v>
          </cell>
          <cell r="F117">
            <v>943.09456999999998</v>
          </cell>
          <cell r="G117">
            <v>1865.83788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93.185949999999991</v>
          </cell>
          <cell r="D119">
            <v>0</v>
          </cell>
          <cell r="E119">
            <v>0</v>
          </cell>
          <cell r="F119">
            <v>0</v>
          </cell>
          <cell r="G119">
            <v>93.185949999999991</v>
          </cell>
        </row>
        <row r="120">
          <cell r="A120">
            <v>478</v>
          </cell>
          <cell r="B120" t="str">
            <v>Mauritania</v>
          </cell>
          <cell r="C120">
            <v>1191.36628</v>
          </cell>
          <cell r="D120">
            <v>1459.1199199999999</v>
          </cell>
          <cell r="E120">
            <v>4.4800600000000008</v>
          </cell>
          <cell r="F120">
            <v>1463.59998</v>
          </cell>
          <cell r="G120">
            <v>2654.9662600000001</v>
          </cell>
        </row>
        <row r="121">
          <cell r="A121">
            <v>480</v>
          </cell>
          <cell r="B121" t="str">
            <v>Mauritius</v>
          </cell>
          <cell r="C121">
            <v>30.27646</v>
          </cell>
          <cell r="D121">
            <v>-2.8340399999999999</v>
          </cell>
          <cell r="E121">
            <v>0</v>
          </cell>
          <cell r="F121">
            <v>-2.8340399999999999</v>
          </cell>
          <cell r="G121">
            <v>27.442419999999998</v>
          </cell>
        </row>
        <row r="122">
          <cell r="A122">
            <v>484</v>
          </cell>
          <cell r="B122" t="str">
            <v>Mexico</v>
          </cell>
          <cell r="C122">
            <v>1148.83269</v>
          </cell>
          <cell r="D122">
            <v>141.16164999999998</v>
          </cell>
          <cell r="E122">
            <v>3729.248</v>
          </cell>
          <cell r="F122">
            <v>3870.4096500000001</v>
          </cell>
          <cell r="G122">
            <v>5019.2423399999998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483.69898999999998</v>
          </cell>
          <cell r="D124">
            <v>603.26436000000001</v>
          </cell>
          <cell r="E124">
            <v>0</v>
          </cell>
          <cell r="F124">
            <v>603.26436000000001</v>
          </cell>
          <cell r="G124">
            <v>1086.96335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1073.51043</v>
          </cell>
          <cell r="D126">
            <v>197.71298999999999</v>
          </cell>
          <cell r="E126">
            <v>236.11678000000001</v>
          </cell>
          <cell r="F126">
            <v>433.82977</v>
          </cell>
          <cell r="G126">
            <v>1507.3402000000001</v>
          </cell>
        </row>
        <row r="127">
          <cell r="A127">
            <v>508</v>
          </cell>
          <cell r="B127" t="str">
            <v>Mozambique</v>
          </cell>
          <cell r="C127">
            <v>2018.27379</v>
          </cell>
          <cell r="D127">
            <v>4834.4222900000004</v>
          </cell>
          <cell r="E127">
            <v>179.61736999999999</v>
          </cell>
          <cell r="F127">
            <v>5014.0396600000004</v>
          </cell>
          <cell r="G127">
            <v>7032.3134500000006</v>
          </cell>
        </row>
        <row r="128">
          <cell r="A128">
            <v>104</v>
          </cell>
          <cell r="B128" t="str">
            <v>Myanmar</v>
          </cell>
          <cell r="C128">
            <v>1236.5853</v>
          </cell>
          <cell r="D128">
            <v>8238.4407499999998</v>
          </cell>
          <cell r="E128">
            <v>933.19118999999989</v>
          </cell>
          <cell r="F128">
            <v>9171.6319399999993</v>
          </cell>
          <cell r="G128">
            <v>10408.21724</v>
          </cell>
        </row>
        <row r="129">
          <cell r="A129">
            <v>516</v>
          </cell>
          <cell r="B129" t="str">
            <v>Namibia</v>
          </cell>
          <cell r="C129">
            <v>785.42283000000009</v>
          </cell>
          <cell r="D129">
            <v>0.12456999999999999</v>
          </cell>
          <cell r="E129">
            <v>47.45917</v>
          </cell>
          <cell r="F129">
            <v>47.583739999999999</v>
          </cell>
          <cell r="G129">
            <v>833.00657000000012</v>
          </cell>
        </row>
        <row r="130">
          <cell r="A130">
            <v>520</v>
          </cell>
          <cell r="B130" t="str">
            <v>Nauru</v>
          </cell>
          <cell r="C130">
            <v>60.639510000000001</v>
          </cell>
          <cell r="D130">
            <v>0</v>
          </cell>
          <cell r="E130">
            <v>0</v>
          </cell>
          <cell r="F130">
            <v>0</v>
          </cell>
          <cell r="G130">
            <v>60.639510000000001</v>
          </cell>
        </row>
        <row r="131">
          <cell r="A131">
            <v>524</v>
          </cell>
          <cell r="B131" t="str">
            <v>Nepal</v>
          </cell>
          <cell r="C131">
            <v>1783.7107900000001</v>
          </cell>
          <cell r="D131">
            <v>637.19479000000001</v>
          </cell>
          <cell r="E131">
            <v>644.08388000000002</v>
          </cell>
          <cell r="F131">
            <v>1281.2786700000001</v>
          </cell>
          <cell r="G131">
            <v>3064.9894600000002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1561.4097300000001</v>
          </cell>
          <cell r="D134">
            <v>3163.4990699999998</v>
          </cell>
          <cell r="E134">
            <v>496.75041999999996</v>
          </cell>
          <cell r="F134">
            <v>3660.2494899999997</v>
          </cell>
          <cell r="G134">
            <v>5221.6592199999996</v>
          </cell>
        </row>
        <row r="135">
          <cell r="A135">
            <v>562</v>
          </cell>
          <cell r="B135" t="str">
            <v>Niger</v>
          </cell>
          <cell r="C135">
            <v>1265.75692</v>
          </cell>
          <cell r="D135">
            <v>4685.42839</v>
          </cell>
          <cell r="E135">
            <v>0</v>
          </cell>
          <cell r="F135">
            <v>4685.42839</v>
          </cell>
          <cell r="G135">
            <v>5951.1853099999998</v>
          </cell>
        </row>
        <row r="136">
          <cell r="A136">
            <v>566</v>
          </cell>
          <cell r="B136" t="str">
            <v>Nigeria</v>
          </cell>
          <cell r="C136">
            <v>1224.21858</v>
          </cell>
          <cell r="D136">
            <v>959.25954000000002</v>
          </cell>
          <cell r="E136">
            <v>768.69233999999994</v>
          </cell>
          <cell r="F136">
            <v>1727.9518800000001</v>
          </cell>
          <cell r="G136">
            <v>2952.1704600000003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53.807929999999999</v>
          </cell>
          <cell r="D138">
            <v>9.9710000000000001</v>
          </cell>
          <cell r="E138">
            <v>18.15427</v>
          </cell>
          <cell r="F138">
            <v>28.12527</v>
          </cell>
          <cell r="G138">
            <v>81.933199999999999</v>
          </cell>
        </row>
        <row r="139">
          <cell r="A139">
            <v>586</v>
          </cell>
          <cell r="B139" t="str">
            <v>Pakistan</v>
          </cell>
          <cell r="C139">
            <v>1572.06006</v>
          </cell>
          <cell r="D139">
            <v>6350.2766531999996</v>
          </cell>
          <cell r="E139">
            <v>1732.54168</v>
          </cell>
          <cell r="F139">
            <v>8082.8183331999999</v>
          </cell>
          <cell r="G139">
            <v>9654.8783932000006</v>
          </cell>
        </row>
        <row r="140">
          <cell r="A140">
            <v>585</v>
          </cell>
          <cell r="B140" t="str">
            <v xml:space="preserve">Palau </v>
          </cell>
          <cell r="C140">
            <v>9.6624300000000005</v>
          </cell>
          <cell r="D140">
            <v>0</v>
          </cell>
          <cell r="E140">
            <v>0</v>
          </cell>
          <cell r="F140">
            <v>0</v>
          </cell>
          <cell r="G140">
            <v>9.6624300000000005</v>
          </cell>
        </row>
        <row r="141">
          <cell r="A141">
            <v>591</v>
          </cell>
          <cell r="B141" t="str">
            <v>Panama</v>
          </cell>
          <cell r="C141">
            <v>229.28944000000001</v>
          </cell>
          <cell r="D141">
            <v>43.581870000000002</v>
          </cell>
          <cell r="E141">
            <v>0</v>
          </cell>
          <cell r="F141">
            <v>43.581870000000002</v>
          </cell>
          <cell r="G141">
            <v>272.87130999999999</v>
          </cell>
        </row>
        <row r="142">
          <cell r="A142">
            <v>598</v>
          </cell>
          <cell r="B142" t="str">
            <v>Papua New Guinea</v>
          </cell>
          <cell r="C142">
            <v>28.962389999999999</v>
          </cell>
          <cell r="D142">
            <v>0</v>
          </cell>
          <cell r="E142">
            <v>0</v>
          </cell>
          <cell r="F142">
            <v>0</v>
          </cell>
          <cell r="G142">
            <v>28.962389999999999</v>
          </cell>
        </row>
        <row r="143">
          <cell r="A143">
            <v>600</v>
          </cell>
          <cell r="B143" t="str">
            <v>Paraguay</v>
          </cell>
          <cell r="C143">
            <v>318.59474999999998</v>
          </cell>
          <cell r="D143">
            <v>25.229200000000002</v>
          </cell>
          <cell r="E143">
            <v>6.0986199999999995</v>
          </cell>
          <cell r="F143">
            <v>31.327820000000003</v>
          </cell>
          <cell r="G143">
            <v>349.92256999999995</v>
          </cell>
        </row>
        <row r="144">
          <cell r="A144">
            <v>604</v>
          </cell>
          <cell r="B144" t="str">
            <v>Peru</v>
          </cell>
          <cell r="C144">
            <v>1017.65917</v>
          </cell>
          <cell r="D144">
            <v>2626.5260899999998</v>
          </cell>
          <cell r="E144">
            <v>0</v>
          </cell>
          <cell r="F144">
            <v>2626.5260899999998</v>
          </cell>
          <cell r="G144">
            <v>3644.1852599999997</v>
          </cell>
        </row>
        <row r="145">
          <cell r="A145">
            <v>608</v>
          </cell>
          <cell r="B145" t="str">
            <v>Philippines</v>
          </cell>
          <cell r="C145">
            <v>955.15210000000002</v>
          </cell>
          <cell r="D145">
            <v>829.20654000000002</v>
          </cell>
          <cell r="E145">
            <v>0</v>
          </cell>
          <cell r="F145">
            <v>829.20654000000002</v>
          </cell>
          <cell r="G145">
            <v>1784.3586399999999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182.09892000000002</v>
          </cell>
          <cell r="D150">
            <v>671.95902069999988</v>
          </cell>
          <cell r="E150">
            <v>0</v>
          </cell>
          <cell r="F150">
            <v>671.95902069999988</v>
          </cell>
          <cell r="G150">
            <v>854.0579406999999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23.135259999999999</v>
          </cell>
          <cell r="D152">
            <v>1288.7268300000001</v>
          </cell>
          <cell r="E152">
            <v>0</v>
          </cell>
          <cell r="F152">
            <v>1288.7268300000001</v>
          </cell>
          <cell r="G152">
            <v>1311.8620900000001</v>
          </cell>
        </row>
        <row r="153">
          <cell r="A153">
            <v>646</v>
          </cell>
          <cell r="B153" t="str">
            <v>Rwanda</v>
          </cell>
          <cell r="C153">
            <v>1363.7073300000002</v>
          </cell>
          <cell r="D153">
            <v>621.22703000000001</v>
          </cell>
          <cell r="E153">
            <v>0</v>
          </cell>
          <cell r="F153">
            <v>621.22703000000001</v>
          </cell>
          <cell r="G153">
            <v>1984.9343600000002</v>
          </cell>
        </row>
        <row r="154">
          <cell r="A154">
            <v>882</v>
          </cell>
          <cell r="B154" t="str">
            <v>Samoa</v>
          </cell>
          <cell r="C154">
            <v>218.06129999999999</v>
          </cell>
          <cell r="D154">
            <v>34.601379999999999</v>
          </cell>
          <cell r="E154">
            <v>0</v>
          </cell>
          <cell r="F154">
            <v>34.601379999999999</v>
          </cell>
          <cell r="G154">
            <v>252.66267999999999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230.35878</v>
          </cell>
          <cell r="D156">
            <v>0</v>
          </cell>
          <cell r="E156">
            <v>0</v>
          </cell>
          <cell r="F156">
            <v>0</v>
          </cell>
          <cell r="G156">
            <v>230.35878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10805.41035</v>
          </cell>
          <cell r="F157">
            <v>10805.41035</v>
          </cell>
          <cell r="G157">
            <v>10805.41035</v>
          </cell>
        </row>
        <row r="158">
          <cell r="A158">
            <v>686</v>
          </cell>
          <cell r="B158" t="str">
            <v>Senegal</v>
          </cell>
          <cell r="C158">
            <v>1683.2707499999999</v>
          </cell>
          <cell r="D158">
            <v>1275.2664</v>
          </cell>
          <cell r="E158">
            <v>0</v>
          </cell>
          <cell r="F158">
            <v>1275.2664</v>
          </cell>
          <cell r="G158">
            <v>2958.5371500000001</v>
          </cell>
        </row>
        <row r="159">
          <cell r="A159">
            <v>688</v>
          </cell>
          <cell r="B159" t="str">
            <v>Serbia</v>
          </cell>
          <cell r="C159">
            <v>3.0283800000000003</v>
          </cell>
          <cell r="D159">
            <v>495.56167999999997</v>
          </cell>
          <cell r="E159">
            <v>0</v>
          </cell>
          <cell r="F159">
            <v>495.56167999999997</v>
          </cell>
          <cell r="G159">
            <v>498.59005999999999</v>
          </cell>
        </row>
        <row r="160">
          <cell r="A160">
            <v>690</v>
          </cell>
          <cell r="B160" t="str">
            <v>Seychelles</v>
          </cell>
          <cell r="C160">
            <v>300.39330999999999</v>
          </cell>
          <cell r="D160">
            <v>0</v>
          </cell>
          <cell r="E160">
            <v>0</v>
          </cell>
          <cell r="F160">
            <v>0</v>
          </cell>
          <cell r="G160">
            <v>300.39330999999999</v>
          </cell>
        </row>
        <row r="161">
          <cell r="A161">
            <v>694</v>
          </cell>
          <cell r="B161" t="str">
            <v>Sierra Leone</v>
          </cell>
          <cell r="C161">
            <v>1442.5206000000001</v>
          </cell>
          <cell r="D161">
            <v>164.07935999999998</v>
          </cell>
          <cell r="E161">
            <v>0</v>
          </cell>
          <cell r="F161">
            <v>164.07935999999998</v>
          </cell>
          <cell r="G161">
            <v>1606.59996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53.358150000000002</v>
          </cell>
          <cell r="D165">
            <v>2.07606</v>
          </cell>
          <cell r="E165">
            <v>0</v>
          </cell>
          <cell r="F165">
            <v>2.07606</v>
          </cell>
          <cell r="G165">
            <v>55.43421</v>
          </cell>
        </row>
        <row r="166">
          <cell r="A166">
            <v>706</v>
          </cell>
          <cell r="B166" t="str">
            <v>Somalia</v>
          </cell>
          <cell r="C166">
            <v>41.023870000000002</v>
          </cell>
          <cell r="D166">
            <v>20352.291033100002</v>
          </cell>
          <cell r="E166">
            <v>2.8250000000000002</v>
          </cell>
          <cell r="F166">
            <v>20355.116033100003</v>
          </cell>
          <cell r="G166">
            <v>20396.139903100004</v>
          </cell>
        </row>
        <row r="167">
          <cell r="A167">
            <v>710</v>
          </cell>
          <cell r="B167" t="str">
            <v>South Africa</v>
          </cell>
          <cell r="C167">
            <v>787.25853000000006</v>
          </cell>
          <cell r="D167">
            <v>8.5933500000000009</v>
          </cell>
          <cell r="E167">
            <v>319.94989000000004</v>
          </cell>
          <cell r="F167">
            <v>328.54324000000003</v>
          </cell>
          <cell r="G167">
            <v>1115.80177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-1.9434400000000001</v>
          </cell>
          <cell r="F168">
            <v>-1.9434400000000001</v>
          </cell>
          <cell r="G168">
            <v>-1.9434400000000001</v>
          </cell>
        </row>
        <row r="169">
          <cell r="A169">
            <v>144</v>
          </cell>
          <cell r="B169" t="str">
            <v>Sri Lanka</v>
          </cell>
          <cell r="C169">
            <v>1226.27512</v>
          </cell>
          <cell r="D169">
            <v>3088.67139</v>
          </cell>
          <cell r="E169">
            <v>0</v>
          </cell>
          <cell r="F169">
            <v>3088.67139</v>
          </cell>
          <cell r="G169">
            <v>4314.9465099999998</v>
          </cell>
        </row>
        <row r="170">
          <cell r="A170">
            <v>659</v>
          </cell>
          <cell r="B170" t="str">
            <v>St. Kitts and Nevis</v>
          </cell>
          <cell r="C170">
            <v>415.12511999999998</v>
          </cell>
          <cell r="D170">
            <v>0</v>
          </cell>
          <cell r="E170">
            <v>0</v>
          </cell>
          <cell r="F170">
            <v>0</v>
          </cell>
          <cell r="G170">
            <v>415.12511999999998</v>
          </cell>
        </row>
        <row r="171">
          <cell r="A171">
            <v>662</v>
          </cell>
          <cell r="B171" t="str">
            <v>St. Lucia</v>
          </cell>
          <cell r="C171">
            <v>116.38861</v>
          </cell>
          <cell r="D171">
            <v>0</v>
          </cell>
          <cell r="E171">
            <v>0</v>
          </cell>
          <cell r="F171">
            <v>0</v>
          </cell>
          <cell r="G171">
            <v>116.38861</v>
          </cell>
        </row>
        <row r="172">
          <cell r="A172">
            <v>670</v>
          </cell>
          <cell r="B172" t="str">
            <v>St. Vincent and the Grenadines</v>
          </cell>
          <cell r="C172">
            <v>410.62577999999996</v>
          </cell>
          <cell r="D172">
            <v>0</v>
          </cell>
          <cell r="E172">
            <v>0</v>
          </cell>
          <cell r="F172">
            <v>0</v>
          </cell>
          <cell r="G172">
            <v>410.62577999999996</v>
          </cell>
        </row>
        <row r="173">
          <cell r="A173">
            <v>736</v>
          </cell>
          <cell r="B173" t="str">
            <v>Sudan</v>
          </cell>
          <cell r="C173">
            <v>1157.4091000000001</v>
          </cell>
          <cell r="D173">
            <v>39691.60636999998</v>
          </cell>
          <cell r="E173">
            <v>0</v>
          </cell>
          <cell r="F173">
            <v>39691.60636999998</v>
          </cell>
          <cell r="G173">
            <v>40849.015469999977</v>
          </cell>
        </row>
        <row r="174">
          <cell r="A174">
            <v>740</v>
          </cell>
          <cell r="B174" t="str">
            <v>Suriname</v>
          </cell>
          <cell r="C174">
            <v>68.262590000000003</v>
          </cell>
          <cell r="D174">
            <v>0</v>
          </cell>
          <cell r="E174">
            <v>22.587759999999999</v>
          </cell>
          <cell r="F174">
            <v>22.587759999999999</v>
          </cell>
          <cell r="G174">
            <v>90.850350000000006</v>
          </cell>
        </row>
        <row r="175">
          <cell r="A175">
            <v>748</v>
          </cell>
          <cell r="B175" t="str">
            <v>Swaziland</v>
          </cell>
          <cell r="C175">
            <v>688.31823999999995</v>
          </cell>
          <cell r="D175">
            <v>777.49459999999999</v>
          </cell>
          <cell r="E175">
            <v>0</v>
          </cell>
          <cell r="F175">
            <v>777.49459999999999</v>
          </cell>
          <cell r="G175">
            <v>1465.8128400000001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1245.99605</v>
          </cell>
          <cell r="D178">
            <v>1856.9735000000001</v>
          </cell>
          <cell r="E178">
            <v>0</v>
          </cell>
          <cell r="F178">
            <v>1856.9735000000001</v>
          </cell>
          <cell r="G178">
            <v>3102.9695499999998</v>
          </cell>
        </row>
        <row r="179">
          <cell r="A179">
            <v>762</v>
          </cell>
          <cell r="B179" t="str">
            <v>Tajikstan</v>
          </cell>
          <cell r="C179">
            <v>444.66358000000002</v>
          </cell>
          <cell r="D179">
            <v>7892.9135199999992</v>
          </cell>
          <cell r="E179">
            <v>0</v>
          </cell>
          <cell r="F179">
            <v>7892.9135199999992</v>
          </cell>
          <cell r="G179">
            <v>8337.5770999999986</v>
          </cell>
        </row>
        <row r="180">
          <cell r="A180">
            <v>764</v>
          </cell>
          <cell r="B180" t="str">
            <v>Thailand</v>
          </cell>
          <cell r="C180">
            <v>349.14995999999996</v>
          </cell>
          <cell r="D180">
            <v>-0.11312</v>
          </cell>
          <cell r="E180">
            <v>0</v>
          </cell>
          <cell r="F180">
            <v>-0.11312</v>
          </cell>
          <cell r="G180">
            <v>349.03683999999998</v>
          </cell>
        </row>
        <row r="181">
          <cell r="A181">
            <v>807</v>
          </cell>
          <cell r="B181" t="str">
            <v>The Former YR of Macedonia</v>
          </cell>
          <cell r="C181">
            <v>17.074490000000001</v>
          </cell>
          <cell r="D181">
            <v>-3.771E-2</v>
          </cell>
          <cell r="E181">
            <v>0</v>
          </cell>
          <cell r="F181">
            <v>-3.771E-2</v>
          </cell>
          <cell r="G181">
            <v>17.03678</v>
          </cell>
        </row>
        <row r="182">
          <cell r="A182">
            <v>626</v>
          </cell>
          <cell r="B182" t="str">
            <v>Timor-Leste</v>
          </cell>
          <cell r="C182">
            <v>413.41725000000002</v>
          </cell>
          <cell r="D182">
            <v>2352.8139799999999</v>
          </cell>
          <cell r="E182">
            <v>0</v>
          </cell>
          <cell r="F182">
            <v>2352.8139799999999</v>
          </cell>
          <cell r="G182">
            <v>2766.2312299999999</v>
          </cell>
        </row>
        <row r="183">
          <cell r="A183">
            <v>768</v>
          </cell>
          <cell r="B183" t="str">
            <v>Togo</v>
          </cell>
          <cell r="C183">
            <v>1002.9183999999999</v>
          </cell>
          <cell r="D183">
            <v>610.95050000000003</v>
          </cell>
          <cell r="E183">
            <v>0</v>
          </cell>
          <cell r="F183">
            <v>610.95050000000003</v>
          </cell>
          <cell r="G183">
            <v>1613.8688999999999</v>
          </cell>
        </row>
        <row r="184">
          <cell r="A184">
            <v>776</v>
          </cell>
          <cell r="B184" t="str">
            <v>Tonga</v>
          </cell>
          <cell r="C184">
            <v>263.06523000000004</v>
          </cell>
          <cell r="D184">
            <v>32.679209999999998</v>
          </cell>
          <cell r="E184">
            <v>0</v>
          </cell>
          <cell r="F184">
            <v>32.679209999999998</v>
          </cell>
          <cell r="G184">
            <v>295.74444000000005</v>
          </cell>
        </row>
        <row r="185">
          <cell r="A185">
            <v>780</v>
          </cell>
          <cell r="B185" t="str">
            <v>Trinidad and Tobago</v>
          </cell>
          <cell r="C185">
            <v>667.78223000000003</v>
          </cell>
          <cell r="D185">
            <v>2.1445700000000003</v>
          </cell>
          <cell r="E185">
            <v>26.731030000000001</v>
          </cell>
          <cell r="F185">
            <v>28.875600000000002</v>
          </cell>
          <cell r="G185">
            <v>696.65782999999999</v>
          </cell>
        </row>
        <row r="186">
          <cell r="A186">
            <v>788</v>
          </cell>
          <cell r="B186" t="str">
            <v>Tunisia</v>
          </cell>
          <cell r="C186">
            <v>290.84370000000001</v>
          </cell>
          <cell r="D186">
            <v>86.973860000000002</v>
          </cell>
          <cell r="E186">
            <v>39.554349999999999</v>
          </cell>
          <cell r="F186">
            <v>126.52821</v>
          </cell>
          <cell r="G186">
            <v>417.37191000000001</v>
          </cell>
        </row>
        <row r="187">
          <cell r="A187">
            <v>792</v>
          </cell>
          <cell r="B187" t="str">
            <v>Turkey</v>
          </cell>
          <cell r="C187">
            <v>518.98946999999998</v>
          </cell>
          <cell r="D187">
            <v>13.365110000000001</v>
          </cell>
          <cell r="E187">
            <v>0</v>
          </cell>
          <cell r="F187">
            <v>13.365110000000001</v>
          </cell>
          <cell r="G187">
            <v>532.35457999999994</v>
          </cell>
        </row>
        <row r="188">
          <cell r="A188">
            <v>795</v>
          </cell>
          <cell r="B188" t="str">
            <v>Turkmenistan</v>
          </cell>
          <cell r="C188">
            <v>19.06475</v>
          </cell>
          <cell r="D188">
            <v>0</v>
          </cell>
          <cell r="E188">
            <v>0</v>
          </cell>
          <cell r="F188">
            <v>0</v>
          </cell>
          <cell r="G188">
            <v>19.06475</v>
          </cell>
        </row>
        <row r="189">
          <cell r="A189">
            <v>798</v>
          </cell>
          <cell r="B189" t="str">
            <v>Tuvalu</v>
          </cell>
          <cell r="C189">
            <v>32.244909999999997</v>
          </cell>
          <cell r="D189">
            <v>0</v>
          </cell>
          <cell r="E189">
            <v>0</v>
          </cell>
          <cell r="F189">
            <v>0</v>
          </cell>
          <cell r="G189">
            <v>32.244909999999997</v>
          </cell>
        </row>
        <row r="190">
          <cell r="A190">
            <v>800</v>
          </cell>
          <cell r="B190" t="str">
            <v>Uganda</v>
          </cell>
          <cell r="C190">
            <v>1253.0375699999997</v>
          </cell>
          <cell r="D190">
            <v>11138.138610000002</v>
          </cell>
          <cell r="E190">
            <v>0</v>
          </cell>
          <cell r="F190">
            <v>11138.138610000002</v>
          </cell>
          <cell r="G190">
            <v>12391.176180000002</v>
          </cell>
        </row>
        <row r="191">
          <cell r="A191">
            <v>804</v>
          </cell>
          <cell r="B191" t="str">
            <v>Ukraine</v>
          </cell>
          <cell r="C191">
            <v>12.63386</v>
          </cell>
          <cell r="D191">
            <v>0</v>
          </cell>
          <cell r="E191">
            <v>0</v>
          </cell>
          <cell r="F191">
            <v>0</v>
          </cell>
          <cell r="G191">
            <v>12.63386</v>
          </cell>
        </row>
        <row r="192">
          <cell r="A192">
            <v>784</v>
          </cell>
          <cell r="B192" t="str">
            <v>United Arab Emirates</v>
          </cell>
          <cell r="C192">
            <v>8.1558399999999995</v>
          </cell>
          <cell r="D192">
            <v>0</v>
          </cell>
          <cell r="E192">
            <v>0</v>
          </cell>
          <cell r="F192">
            <v>0</v>
          </cell>
          <cell r="G192">
            <v>8.1558399999999995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1145.3799799999999</v>
          </cell>
          <cell r="D194">
            <v>2946.1652899999999</v>
          </cell>
          <cell r="E194">
            <v>0</v>
          </cell>
          <cell r="F194">
            <v>2946.1652899999999</v>
          </cell>
          <cell r="G194">
            <v>4091.5452699999996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764.28753000000006</v>
          </cell>
          <cell r="D196">
            <v>228.75868</v>
          </cell>
          <cell r="E196">
            <v>1567.4137000000001</v>
          </cell>
          <cell r="F196">
            <v>1796.17238</v>
          </cell>
          <cell r="G196">
            <v>2560.45991</v>
          </cell>
        </row>
        <row r="197">
          <cell r="A197">
            <v>860</v>
          </cell>
          <cell r="B197" t="str">
            <v>Uzbekistan</v>
          </cell>
          <cell r="C197">
            <v>145.85541000000001</v>
          </cell>
          <cell r="D197">
            <v>20.38729</v>
          </cell>
          <cell r="E197">
            <v>0</v>
          </cell>
          <cell r="F197">
            <v>20.38729</v>
          </cell>
          <cell r="G197">
            <v>166.24270000000001</v>
          </cell>
        </row>
        <row r="198">
          <cell r="A198">
            <v>548</v>
          </cell>
          <cell r="B198" t="str">
            <v>Vanuatu</v>
          </cell>
          <cell r="C198">
            <v>99.730800000000002</v>
          </cell>
          <cell r="D198">
            <v>0</v>
          </cell>
          <cell r="E198">
            <v>0</v>
          </cell>
          <cell r="F198">
            <v>0</v>
          </cell>
          <cell r="G198">
            <v>99.730800000000002</v>
          </cell>
        </row>
        <row r="199">
          <cell r="A199">
            <v>862</v>
          </cell>
          <cell r="B199" t="str">
            <v>Venezuela</v>
          </cell>
          <cell r="C199">
            <v>561.21299999999997</v>
          </cell>
          <cell r="D199">
            <v>17.862220000000001</v>
          </cell>
          <cell r="E199">
            <v>-40.323149999999998</v>
          </cell>
          <cell r="F199">
            <v>-22.460929999999998</v>
          </cell>
          <cell r="G199">
            <v>538.75207</v>
          </cell>
        </row>
        <row r="200">
          <cell r="A200">
            <v>704</v>
          </cell>
          <cell r="B200" t="str">
            <v>Vietnam</v>
          </cell>
          <cell r="C200">
            <v>977.52297999999996</v>
          </cell>
          <cell r="D200">
            <v>754.38441</v>
          </cell>
          <cell r="E200">
            <v>151.81114000000002</v>
          </cell>
          <cell r="F200">
            <v>906.19555000000003</v>
          </cell>
          <cell r="G200">
            <v>1883.7185300000001</v>
          </cell>
        </row>
        <row r="201">
          <cell r="A201">
            <v>887</v>
          </cell>
          <cell r="B201" t="str">
            <v>Yemen</v>
          </cell>
          <cell r="C201">
            <v>1041.8213900000001</v>
          </cell>
          <cell r="D201">
            <v>76.794440000000009</v>
          </cell>
          <cell r="E201">
            <v>0</v>
          </cell>
          <cell r="F201">
            <v>76.794440000000009</v>
          </cell>
          <cell r="G201">
            <v>1118.6158300000002</v>
          </cell>
        </row>
        <row r="202">
          <cell r="A202">
            <v>894</v>
          </cell>
          <cell r="B202" t="str">
            <v>Zambia</v>
          </cell>
          <cell r="C202">
            <v>1526.7547299999999</v>
          </cell>
          <cell r="D202">
            <v>992.39873999999998</v>
          </cell>
          <cell r="E202">
            <v>0</v>
          </cell>
          <cell r="F202">
            <v>992.39873999999998</v>
          </cell>
          <cell r="G202">
            <v>2519.1534699999997</v>
          </cell>
        </row>
        <row r="203">
          <cell r="A203">
            <v>716</v>
          </cell>
          <cell r="B203" t="str">
            <v>Zimbabwe</v>
          </cell>
          <cell r="C203">
            <v>347.69928000000004</v>
          </cell>
          <cell r="D203">
            <v>10747.321979999999</v>
          </cell>
          <cell r="E203">
            <v>0</v>
          </cell>
          <cell r="F203">
            <v>10747.321979999999</v>
          </cell>
          <cell r="G203">
            <v>11095.02126</v>
          </cell>
        </row>
        <row r="205">
          <cell r="B205" t="str">
            <v>Total Member States</v>
          </cell>
          <cell r="C205">
            <v>99142.774189999982</v>
          </cell>
          <cell r="D205">
            <v>327733.84098830004</v>
          </cell>
          <cell r="E205">
            <v>42365.749840000004</v>
          </cell>
          <cell r="F205">
            <v>370099.59082829999</v>
          </cell>
          <cell r="G205">
            <v>469242.36501830013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249.22660000000002</v>
          </cell>
          <cell r="D214">
            <v>0</v>
          </cell>
          <cell r="E214">
            <v>0</v>
          </cell>
          <cell r="F214">
            <v>0</v>
          </cell>
          <cell r="G214">
            <v>249.22660000000002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45.689269999999993</v>
          </cell>
          <cell r="D222">
            <v>95.205979999999997</v>
          </cell>
          <cell r="E222">
            <v>0</v>
          </cell>
          <cell r="F222">
            <v>95.205979999999997</v>
          </cell>
          <cell r="G222">
            <v>140.89524999999998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44.626719999999999</v>
          </cell>
          <cell r="D227">
            <v>0</v>
          </cell>
          <cell r="E227">
            <v>0</v>
          </cell>
          <cell r="F227">
            <v>0</v>
          </cell>
          <cell r="G227">
            <v>44.626719999999999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6276.67</v>
          </cell>
          <cell r="E228">
            <v>0</v>
          </cell>
          <cell r="F228">
            <v>6276.67</v>
          </cell>
          <cell r="G228">
            <v>6276.67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West Bank and Gaza Strip</v>
          </cell>
          <cell r="C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7">
          <cell r="B237" t="str">
            <v>Total non-members</v>
          </cell>
          <cell r="C237">
            <v>339.54259000000002</v>
          </cell>
          <cell r="D237">
            <v>6371.8759799999998</v>
          </cell>
          <cell r="E237">
            <v>0</v>
          </cell>
          <cell r="F237">
            <v>6371.8759799999998</v>
          </cell>
          <cell r="G237">
            <v>6711.4185699999998</v>
          </cell>
        </row>
        <row r="239">
          <cell r="B239" t="str">
            <v>Total countries/areas</v>
          </cell>
          <cell r="C239">
            <v>99482.316779999979</v>
          </cell>
          <cell r="D239">
            <v>334105.71696830005</v>
          </cell>
          <cell r="E239">
            <v>42365.749840000004</v>
          </cell>
          <cell r="F239">
            <v>376471.4668083</v>
          </cell>
          <cell r="G239">
            <v>475953.78358830011</v>
          </cell>
        </row>
        <row r="241">
          <cell r="A241">
            <v>711</v>
          </cell>
          <cell r="B241" t="str">
            <v>Sub-Saharan Africa  2/</v>
          </cell>
          <cell r="C241">
            <v>8729.2806899999996</v>
          </cell>
          <cell r="D241">
            <v>32890.362749999993</v>
          </cell>
          <cell r="E241" t="e">
            <v>#VALUE!</v>
          </cell>
          <cell r="F241" t="e">
            <v>#VALUE!</v>
          </cell>
          <cell r="G241" t="e">
            <v>#VALUE!</v>
          </cell>
        </row>
        <row r="242">
          <cell r="A242">
            <v>15</v>
          </cell>
          <cell r="B242" t="str">
            <v>Northern Africa  3/</v>
          </cell>
          <cell r="C242">
            <v>7267.6849199999997</v>
          </cell>
          <cell r="D242">
            <v>3304.92875</v>
          </cell>
          <cell r="E242" t="e">
            <v>#VALUE!</v>
          </cell>
          <cell r="F242" t="e">
            <v>#VALUE!</v>
          </cell>
          <cell r="G242" t="e">
            <v>#VALUE!</v>
          </cell>
        </row>
        <row r="243">
          <cell r="A243">
            <v>141</v>
          </cell>
          <cell r="B243" t="str">
            <v>Asia and the Pacific</v>
          </cell>
          <cell r="C243">
            <v>12979.819609999999</v>
          </cell>
          <cell r="D243">
            <v>23956.437140000002</v>
          </cell>
          <cell r="E243" t="e">
            <v>#VALUE!</v>
          </cell>
          <cell r="F243" t="e">
            <v>#VALUE!</v>
          </cell>
          <cell r="G243" t="e">
            <v>#VALUE!</v>
          </cell>
        </row>
        <row r="244">
          <cell r="A244">
            <v>19</v>
          </cell>
          <cell r="B244" t="str">
            <v>Americas</v>
          </cell>
          <cell r="C244">
            <v>10670.822310000001</v>
          </cell>
          <cell r="D244">
            <v>3682.9864700000003</v>
          </cell>
          <cell r="E244" t="e">
            <v>#VALUE!</v>
          </cell>
          <cell r="F244" t="e">
            <v>#VALUE!</v>
          </cell>
          <cell r="G244" t="e">
            <v>#VALUE!</v>
          </cell>
        </row>
        <row r="245">
          <cell r="A245">
            <v>146</v>
          </cell>
          <cell r="B245" t="str">
            <v>Western Asia  4/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 t="e">
            <v>#VALUE!</v>
          </cell>
        </row>
        <row r="246">
          <cell r="A246">
            <v>150</v>
          </cell>
          <cell r="B246" t="str">
            <v>Europe</v>
          </cell>
          <cell r="C246">
            <v>2983.1165099999998</v>
          </cell>
          <cell r="D246">
            <v>2080.6968700000002</v>
          </cell>
          <cell r="E246" t="e">
            <v>#VALUE!</v>
          </cell>
          <cell r="F246" t="e">
            <v>#VALUE!</v>
          </cell>
          <cell r="G246" t="e">
            <v>#VALUE!</v>
          </cell>
        </row>
        <row r="247">
          <cell r="A247">
            <v>1020</v>
          </cell>
          <cell r="B247" t="str">
            <v>Global/interregional</v>
          </cell>
          <cell r="C247">
            <v>269.27427</v>
          </cell>
          <cell r="D247">
            <v>105846.60178000003</v>
          </cell>
          <cell r="E247" t="e">
            <v>#VALUE!</v>
          </cell>
          <cell r="F247" t="e">
            <v>#VALUE!</v>
          </cell>
          <cell r="G247" t="e">
            <v>#VALUE!</v>
          </cell>
        </row>
        <row r="248">
          <cell r="A248">
            <v>1021</v>
          </cell>
          <cell r="B248" t="str">
            <v>Other (please specify, using Excel's Insert Row commany if necessary)</v>
          </cell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B250" t="str">
            <v>Total, Regional</v>
          </cell>
          <cell r="C250">
            <v>42899.998310000003</v>
          </cell>
          <cell r="D250">
            <v>171762.01376000003</v>
          </cell>
          <cell r="E250" t="e">
            <v>#VALUE!</v>
          </cell>
          <cell r="F250" t="e">
            <v>#VALUE!</v>
          </cell>
          <cell r="G250" t="e">
            <v>#VALUE!</v>
          </cell>
        </row>
        <row r="252">
          <cell r="A252">
            <v>2401</v>
          </cell>
          <cell r="B252" t="str">
            <v>Not elsewhere classified (from table 3c)</v>
          </cell>
          <cell r="C252">
            <v>0</v>
          </cell>
          <cell r="D252">
            <v>0</v>
          </cell>
          <cell r="E252">
            <v>174.35417000000001</v>
          </cell>
          <cell r="F252">
            <v>174.35417000000001</v>
          </cell>
          <cell r="G252">
            <v>174.35417000000001</v>
          </cell>
        </row>
        <row r="254">
          <cell r="B254" t="str">
            <v>Total</v>
          </cell>
          <cell r="C254">
            <v>142382.31508999999</v>
          </cell>
          <cell r="D254">
            <v>505867.73072830006</v>
          </cell>
          <cell r="E254" t="e">
            <v>#VALUE!</v>
          </cell>
          <cell r="F254" t="e">
            <v>#VALUE!</v>
          </cell>
          <cell r="G254" t="e">
            <v>#VALUE!</v>
          </cell>
        </row>
        <row r="255">
          <cell r="B255" t="str">
            <v>Control</v>
          </cell>
          <cell r="C255">
            <v>142382.31508999999</v>
          </cell>
        </row>
        <row r="256">
          <cell r="G256" t="e">
            <v>#VALUE!</v>
          </cell>
        </row>
        <row r="257">
          <cell r="G257" t="e">
            <v>#VALUE!</v>
          </cell>
        </row>
        <row r="258">
          <cell r="G258">
            <v>0</v>
          </cell>
        </row>
        <row r="259">
          <cell r="F259">
            <v>37687611</v>
          </cell>
          <cell r="G259">
            <v>37687611</v>
          </cell>
        </row>
        <row r="260">
          <cell r="G260" t="e">
            <v>#VALUE!</v>
          </cell>
        </row>
        <row r="263">
          <cell r="G263" t="str">
            <v>ROs delivery in 2007 - Source: Regular programme Financial Statement (DWH)</v>
          </cell>
        </row>
        <row r="264">
          <cell r="G264">
            <v>6472966</v>
          </cell>
        </row>
        <row r="265">
          <cell r="G265">
            <v>12069349</v>
          </cell>
        </row>
        <row r="266">
          <cell r="G266">
            <v>2784571</v>
          </cell>
        </row>
        <row r="267">
          <cell r="G267">
            <v>9326319</v>
          </cell>
        </row>
        <row r="268">
          <cell r="G268">
            <v>7034406</v>
          </cell>
        </row>
        <row r="270">
          <cell r="G270">
            <v>37687611</v>
          </cell>
        </row>
        <row r="280">
          <cell r="D280" t="str">
            <v>Not found</v>
          </cell>
        </row>
        <row r="281">
          <cell r="D281" t="str">
            <v>FCDDD FAO Representations (Group) for USD 3,092</v>
          </cell>
        </row>
        <row r="282">
          <cell r="D282" t="str">
            <v>FEOCD FAO Representation in OCD (Group) for USD 3,295,147</v>
          </cell>
        </row>
      </sheetData>
      <sheetData sheetId="32">
        <row r="8">
          <cell r="C8" t="str">
            <v>Final 2008 Data</v>
          </cell>
        </row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D15">
            <v>2487</v>
          </cell>
          <cell r="F15">
            <v>2487</v>
          </cell>
          <cell r="G15">
            <v>2487</v>
          </cell>
        </row>
        <row r="16">
          <cell r="A16">
            <v>8</v>
          </cell>
          <cell r="B16" t="str">
            <v>Albania</v>
          </cell>
          <cell r="D16">
            <v>83</v>
          </cell>
          <cell r="F16">
            <v>83</v>
          </cell>
          <cell r="G16">
            <v>83</v>
          </cell>
        </row>
        <row r="17">
          <cell r="A17">
            <v>12</v>
          </cell>
          <cell r="B17" t="str">
            <v>Algeria</v>
          </cell>
          <cell r="F17">
            <v>0</v>
          </cell>
          <cell r="G17">
            <v>0</v>
          </cell>
        </row>
        <row r="18">
          <cell r="A18">
            <v>20</v>
          </cell>
          <cell r="B18" t="str">
            <v>Andorra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F19">
            <v>0</v>
          </cell>
          <cell r="G19">
            <v>0</v>
          </cell>
        </row>
        <row r="20">
          <cell r="A20">
            <v>28</v>
          </cell>
          <cell r="B20" t="str">
            <v>Antigua and Barbuda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D21">
            <v>3444</v>
          </cell>
          <cell r="E21">
            <v>65</v>
          </cell>
          <cell r="F21">
            <v>3509</v>
          </cell>
          <cell r="G21">
            <v>3509</v>
          </cell>
        </row>
        <row r="22">
          <cell r="A22">
            <v>51</v>
          </cell>
          <cell r="B22" t="str">
            <v>Armenia</v>
          </cell>
          <cell r="F22">
            <v>0</v>
          </cell>
          <cell r="G22">
            <v>0</v>
          </cell>
        </row>
        <row r="23">
          <cell r="A23">
            <v>36</v>
          </cell>
          <cell r="B23" t="str">
            <v>Australia</v>
          </cell>
          <cell r="F23">
            <v>0</v>
          </cell>
          <cell r="G23">
            <v>0</v>
          </cell>
        </row>
        <row r="24">
          <cell r="A24">
            <v>40</v>
          </cell>
          <cell r="B24" t="str">
            <v>Austria</v>
          </cell>
          <cell r="F24">
            <v>0</v>
          </cell>
          <cell r="G24">
            <v>0</v>
          </cell>
        </row>
        <row r="25">
          <cell r="A25">
            <v>31</v>
          </cell>
          <cell r="B25" t="str">
            <v>Azerbaijan</v>
          </cell>
          <cell r="F25">
            <v>0</v>
          </cell>
          <cell r="G25">
            <v>0</v>
          </cell>
        </row>
        <row r="26">
          <cell r="A26">
            <v>44</v>
          </cell>
          <cell r="B26" t="str">
            <v>Bahamas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D28">
            <v>1382</v>
          </cell>
          <cell r="F28">
            <v>1382</v>
          </cell>
          <cell r="G28">
            <v>1382</v>
          </cell>
        </row>
        <row r="29">
          <cell r="A29">
            <v>52</v>
          </cell>
          <cell r="B29" t="str">
            <v>Barbados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D30">
            <v>13</v>
          </cell>
          <cell r="F30">
            <v>13</v>
          </cell>
          <cell r="G30">
            <v>13</v>
          </cell>
        </row>
        <row r="31">
          <cell r="A31">
            <v>56</v>
          </cell>
          <cell r="B31" t="str">
            <v>Belgium</v>
          </cell>
          <cell r="F31">
            <v>0</v>
          </cell>
          <cell r="G31">
            <v>0</v>
          </cell>
        </row>
        <row r="32">
          <cell r="A32">
            <v>84</v>
          </cell>
          <cell r="B32" t="str">
            <v>Belize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D33">
            <v>45</v>
          </cell>
          <cell r="F33">
            <v>45</v>
          </cell>
          <cell r="G33">
            <v>45</v>
          </cell>
        </row>
        <row r="34">
          <cell r="A34">
            <v>64</v>
          </cell>
          <cell r="B34" t="str">
            <v>Bhutan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D35">
            <v>973</v>
          </cell>
          <cell r="F35">
            <v>973</v>
          </cell>
          <cell r="G35">
            <v>973</v>
          </cell>
        </row>
        <row r="36">
          <cell r="A36">
            <v>70</v>
          </cell>
          <cell r="B36" t="str">
            <v>Bosnia and Herzegovina</v>
          </cell>
          <cell r="F36">
            <v>0</v>
          </cell>
          <cell r="G36">
            <v>0</v>
          </cell>
        </row>
        <row r="37">
          <cell r="A37">
            <v>72</v>
          </cell>
          <cell r="B37" t="str">
            <v>Botswana</v>
          </cell>
          <cell r="D37">
            <v>136</v>
          </cell>
          <cell r="F37">
            <v>136</v>
          </cell>
          <cell r="G37">
            <v>136</v>
          </cell>
        </row>
        <row r="38">
          <cell r="A38">
            <v>76</v>
          </cell>
          <cell r="B38" t="str">
            <v>Brazil</v>
          </cell>
          <cell r="D38">
            <v>2595</v>
          </cell>
          <cell r="E38">
            <v>118</v>
          </cell>
          <cell r="F38">
            <v>2713</v>
          </cell>
          <cell r="G38">
            <v>2713</v>
          </cell>
        </row>
        <row r="39">
          <cell r="A39">
            <v>96</v>
          </cell>
          <cell r="B39" t="str">
            <v>Brunei Darussalam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F40">
            <v>0</v>
          </cell>
          <cell r="G40">
            <v>0</v>
          </cell>
        </row>
        <row r="41">
          <cell r="A41">
            <v>854</v>
          </cell>
          <cell r="B41" t="str">
            <v>Burkina Faso</v>
          </cell>
          <cell r="D41">
            <v>216</v>
          </cell>
          <cell r="F41">
            <v>216</v>
          </cell>
          <cell r="G41">
            <v>216</v>
          </cell>
        </row>
        <row r="42">
          <cell r="A42">
            <v>108</v>
          </cell>
          <cell r="B42" t="str">
            <v>Burundi</v>
          </cell>
          <cell r="F42">
            <v>0</v>
          </cell>
          <cell r="G42">
            <v>0</v>
          </cell>
        </row>
        <row r="43">
          <cell r="A43">
            <v>116</v>
          </cell>
          <cell r="B43" t="str">
            <v>Cambodia</v>
          </cell>
          <cell r="D43">
            <v>2668</v>
          </cell>
          <cell r="E43">
            <v>497</v>
          </cell>
          <cell r="F43">
            <v>3165</v>
          </cell>
          <cell r="G43">
            <v>3165</v>
          </cell>
        </row>
        <row r="44">
          <cell r="A44">
            <v>120</v>
          </cell>
          <cell r="B44" t="str">
            <v>Cameroon</v>
          </cell>
          <cell r="D44">
            <v>197</v>
          </cell>
          <cell r="E44">
            <v>482</v>
          </cell>
          <cell r="F44">
            <v>679</v>
          </cell>
          <cell r="G44">
            <v>679</v>
          </cell>
        </row>
        <row r="45">
          <cell r="A45">
            <v>124</v>
          </cell>
          <cell r="B45" t="str">
            <v>Canada</v>
          </cell>
          <cell r="F45">
            <v>0</v>
          </cell>
          <cell r="G45">
            <v>0</v>
          </cell>
        </row>
        <row r="46">
          <cell r="A46">
            <v>132</v>
          </cell>
          <cell r="B46" t="str">
            <v>Cape Verde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F47">
            <v>0</v>
          </cell>
          <cell r="G47">
            <v>0</v>
          </cell>
        </row>
        <row r="48">
          <cell r="A48">
            <v>148</v>
          </cell>
          <cell r="B48" t="str">
            <v>Chad</v>
          </cell>
          <cell r="F48">
            <v>0</v>
          </cell>
          <cell r="G48">
            <v>0</v>
          </cell>
        </row>
        <row r="49">
          <cell r="A49">
            <v>152</v>
          </cell>
          <cell r="B49" t="str">
            <v>Chile</v>
          </cell>
          <cell r="D49">
            <v>10</v>
          </cell>
          <cell r="E49">
            <v>181</v>
          </cell>
          <cell r="F49">
            <v>191</v>
          </cell>
          <cell r="G49">
            <v>191</v>
          </cell>
        </row>
        <row r="50">
          <cell r="A50">
            <v>156</v>
          </cell>
          <cell r="B50" t="str">
            <v>China</v>
          </cell>
          <cell r="D50">
            <v>3595</v>
          </cell>
          <cell r="F50">
            <v>3595</v>
          </cell>
          <cell r="G50">
            <v>3595</v>
          </cell>
        </row>
        <row r="51">
          <cell r="A51">
            <v>170</v>
          </cell>
          <cell r="B51" t="str">
            <v>Colombia</v>
          </cell>
          <cell r="D51">
            <v>127</v>
          </cell>
          <cell r="E51">
            <v>1284</v>
          </cell>
          <cell r="F51">
            <v>1411</v>
          </cell>
          <cell r="G51">
            <v>1411</v>
          </cell>
        </row>
        <row r="52">
          <cell r="A52">
            <v>174</v>
          </cell>
          <cell r="B52" t="str">
            <v>Comoros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D53">
            <v>0</v>
          </cell>
          <cell r="E53">
            <v>85</v>
          </cell>
          <cell r="F53">
            <v>85</v>
          </cell>
          <cell r="G53">
            <v>85</v>
          </cell>
        </row>
        <row r="54">
          <cell r="A54">
            <v>188</v>
          </cell>
          <cell r="B54" t="str">
            <v>Costa Rica</v>
          </cell>
          <cell r="D54">
            <v>30</v>
          </cell>
          <cell r="F54">
            <v>30</v>
          </cell>
          <cell r="G54">
            <v>30</v>
          </cell>
        </row>
        <row r="55">
          <cell r="A55">
            <v>384</v>
          </cell>
          <cell r="B55" t="str">
            <v>Cote d'Ivoire</v>
          </cell>
          <cell r="D55">
            <v>127</v>
          </cell>
          <cell r="F55">
            <v>127</v>
          </cell>
          <cell r="G55">
            <v>127</v>
          </cell>
        </row>
        <row r="56">
          <cell r="A56">
            <v>191</v>
          </cell>
          <cell r="B56" t="str">
            <v>Croatia</v>
          </cell>
          <cell r="F56">
            <v>0</v>
          </cell>
          <cell r="G56">
            <v>0</v>
          </cell>
        </row>
        <row r="57">
          <cell r="A57">
            <v>192</v>
          </cell>
          <cell r="B57" t="str">
            <v>Cuba</v>
          </cell>
          <cell r="F57">
            <v>0</v>
          </cell>
          <cell r="G57">
            <v>0</v>
          </cell>
        </row>
        <row r="58">
          <cell r="A58">
            <v>196</v>
          </cell>
          <cell r="B58" t="str">
            <v>Cyprus</v>
          </cell>
          <cell r="E58">
            <v>27</v>
          </cell>
          <cell r="F58">
            <v>27</v>
          </cell>
          <cell r="G58">
            <v>27</v>
          </cell>
        </row>
        <row r="59">
          <cell r="A59">
            <v>203</v>
          </cell>
          <cell r="B59" t="str">
            <v>Czech Republic</v>
          </cell>
          <cell r="F59">
            <v>0</v>
          </cell>
          <cell r="G59">
            <v>0</v>
          </cell>
        </row>
        <row r="60">
          <cell r="A60">
            <v>408</v>
          </cell>
          <cell r="B60" t="str">
            <v>Dem People's Rep of Korea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D61">
            <v>713</v>
          </cell>
          <cell r="E61">
            <v>510</v>
          </cell>
          <cell r="F61">
            <v>1223</v>
          </cell>
          <cell r="G61">
            <v>1223</v>
          </cell>
        </row>
        <row r="62">
          <cell r="A62">
            <v>208</v>
          </cell>
          <cell r="B62" t="str">
            <v>Denmark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F63">
            <v>0</v>
          </cell>
          <cell r="G63">
            <v>0</v>
          </cell>
        </row>
        <row r="64">
          <cell r="A64">
            <v>212</v>
          </cell>
          <cell r="B64" t="str">
            <v>Dominica</v>
          </cell>
          <cell r="D64">
            <v>750</v>
          </cell>
          <cell r="E64">
            <v>21</v>
          </cell>
          <cell r="F64">
            <v>771</v>
          </cell>
          <cell r="G64">
            <v>771</v>
          </cell>
        </row>
        <row r="65">
          <cell r="A65">
            <v>214</v>
          </cell>
          <cell r="B65" t="str">
            <v>Dominican Republic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D66">
            <v>525</v>
          </cell>
          <cell r="F66">
            <v>525</v>
          </cell>
          <cell r="G66">
            <v>525</v>
          </cell>
        </row>
        <row r="67">
          <cell r="A67">
            <v>818</v>
          </cell>
          <cell r="B67" t="str">
            <v>Egypt</v>
          </cell>
          <cell r="D67">
            <v>241</v>
          </cell>
          <cell r="F67">
            <v>241</v>
          </cell>
          <cell r="G67">
            <v>241</v>
          </cell>
        </row>
        <row r="68">
          <cell r="A68">
            <v>222</v>
          </cell>
          <cell r="B68" t="str">
            <v>El Salvador</v>
          </cell>
          <cell r="D68">
            <v>1360</v>
          </cell>
          <cell r="F68">
            <v>1360</v>
          </cell>
          <cell r="G68">
            <v>1360</v>
          </cell>
        </row>
        <row r="69">
          <cell r="A69">
            <v>226</v>
          </cell>
          <cell r="B69" t="str">
            <v>Equatorial Guinea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F70">
            <v>0</v>
          </cell>
          <cell r="G70">
            <v>0</v>
          </cell>
        </row>
        <row r="71">
          <cell r="A71">
            <v>233</v>
          </cell>
          <cell r="B71" t="str">
            <v>Estonia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D72">
            <v>1127</v>
          </cell>
          <cell r="F72">
            <v>1127</v>
          </cell>
          <cell r="G72">
            <v>1127</v>
          </cell>
        </row>
        <row r="73">
          <cell r="A73">
            <v>583</v>
          </cell>
          <cell r="B73" t="str">
            <v>Fed States of Micronesia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D74">
            <v>137</v>
          </cell>
          <cell r="F74">
            <v>137</v>
          </cell>
          <cell r="G74">
            <v>137</v>
          </cell>
        </row>
        <row r="75">
          <cell r="A75">
            <v>246</v>
          </cell>
          <cell r="B75" t="str">
            <v>Finland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E76">
            <v>80</v>
          </cell>
          <cell r="F76">
            <v>80</v>
          </cell>
          <cell r="G76">
            <v>80</v>
          </cell>
        </row>
        <row r="77">
          <cell r="A77">
            <v>266</v>
          </cell>
          <cell r="B77" t="str">
            <v>Gabon</v>
          </cell>
          <cell r="F77">
            <v>0</v>
          </cell>
          <cell r="G77">
            <v>0</v>
          </cell>
        </row>
        <row r="78">
          <cell r="A78">
            <v>270</v>
          </cell>
          <cell r="B78" t="str">
            <v>Gambia</v>
          </cell>
          <cell r="F78">
            <v>0</v>
          </cell>
          <cell r="G78">
            <v>0</v>
          </cell>
        </row>
        <row r="79">
          <cell r="A79">
            <v>268</v>
          </cell>
          <cell r="B79" t="str">
            <v>Georgia</v>
          </cell>
          <cell r="F79">
            <v>0</v>
          </cell>
          <cell r="G79">
            <v>0</v>
          </cell>
        </row>
        <row r="80">
          <cell r="A80">
            <v>276</v>
          </cell>
          <cell r="B80" t="str">
            <v>Germany</v>
          </cell>
          <cell r="D80">
            <v>25</v>
          </cell>
          <cell r="F80">
            <v>25</v>
          </cell>
          <cell r="G80">
            <v>25</v>
          </cell>
        </row>
        <row r="81">
          <cell r="A81">
            <v>288</v>
          </cell>
          <cell r="B81" t="str">
            <v>Ghana</v>
          </cell>
          <cell r="D81">
            <v>891</v>
          </cell>
          <cell r="E81">
            <v>17</v>
          </cell>
          <cell r="F81">
            <v>908</v>
          </cell>
          <cell r="G81">
            <v>908</v>
          </cell>
        </row>
        <row r="82">
          <cell r="A82">
            <v>300</v>
          </cell>
          <cell r="B82" t="str">
            <v>Greece</v>
          </cell>
          <cell r="E82">
            <v>72</v>
          </cell>
          <cell r="F82">
            <v>72</v>
          </cell>
          <cell r="G82">
            <v>72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D87">
            <v>248</v>
          </cell>
          <cell r="F87">
            <v>248</v>
          </cell>
          <cell r="G87">
            <v>248</v>
          </cell>
        </row>
        <row r="88">
          <cell r="A88">
            <v>332</v>
          </cell>
          <cell r="B88" t="str">
            <v>Haiti</v>
          </cell>
          <cell r="D88">
            <v>516</v>
          </cell>
          <cell r="F88">
            <v>516</v>
          </cell>
          <cell r="G88">
            <v>516</v>
          </cell>
        </row>
        <row r="89">
          <cell r="A89">
            <v>340</v>
          </cell>
          <cell r="B89" t="str">
            <v>Honduras</v>
          </cell>
          <cell r="D89">
            <v>27</v>
          </cell>
          <cell r="F89">
            <v>27</v>
          </cell>
          <cell r="G89">
            <v>27</v>
          </cell>
        </row>
        <row r="90">
          <cell r="A90">
            <v>348</v>
          </cell>
          <cell r="B90" t="str">
            <v>Hungary</v>
          </cell>
          <cell r="D90">
            <v>91</v>
          </cell>
          <cell r="F90">
            <v>91</v>
          </cell>
          <cell r="G90">
            <v>91</v>
          </cell>
        </row>
        <row r="91">
          <cell r="A91">
            <v>352</v>
          </cell>
          <cell r="B91" t="str">
            <v>Iceland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D92">
            <v>3995</v>
          </cell>
          <cell r="F92">
            <v>3995</v>
          </cell>
          <cell r="G92">
            <v>3995</v>
          </cell>
        </row>
        <row r="93">
          <cell r="A93">
            <v>360</v>
          </cell>
          <cell r="B93" t="str">
            <v>Indonesia</v>
          </cell>
          <cell r="D93">
            <v>9779</v>
          </cell>
          <cell r="F93">
            <v>9779</v>
          </cell>
          <cell r="G93">
            <v>9779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D95">
            <v>1600</v>
          </cell>
          <cell r="F95">
            <v>1600</v>
          </cell>
          <cell r="G95">
            <v>1600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D101">
            <v>1109</v>
          </cell>
          <cell r="E101">
            <v>72</v>
          </cell>
          <cell r="F101">
            <v>1181</v>
          </cell>
          <cell r="G101">
            <v>1181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D103">
            <v>1309</v>
          </cell>
          <cell r="F103">
            <v>1309</v>
          </cell>
          <cell r="G103">
            <v>1309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D107">
            <v>62</v>
          </cell>
          <cell r="F107">
            <v>62</v>
          </cell>
          <cell r="G107">
            <v>62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D109">
            <v>1322</v>
          </cell>
          <cell r="F109">
            <v>1322</v>
          </cell>
          <cell r="G109">
            <v>1322</v>
          </cell>
        </row>
        <row r="110">
          <cell r="A110">
            <v>426</v>
          </cell>
          <cell r="B110" t="str">
            <v>Lesotho</v>
          </cell>
          <cell r="D110">
            <v>119</v>
          </cell>
          <cell r="E110">
            <v>7</v>
          </cell>
          <cell r="F110">
            <v>126</v>
          </cell>
          <cell r="G110">
            <v>126</v>
          </cell>
        </row>
        <row r="111">
          <cell r="A111">
            <v>430</v>
          </cell>
          <cell r="B111" t="str">
            <v>Liberia</v>
          </cell>
          <cell r="D111">
            <v>1738</v>
          </cell>
          <cell r="F111">
            <v>1738</v>
          </cell>
          <cell r="G111">
            <v>1738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D116">
            <v>4142</v>
          </cell>
          <cell r="E116">
            <v>2262</v>
          </cell>
          <cell r="F116">
            <v>6404</v>
          </cell>
          <cell r="G116">
            <v>6404</v>
          </cell>
        </row>
        <row r="117">
          <cell r="A117">
            <v>454</v>
          </cell>
          <cell r="B117" t="str">
            <v>Malawi</v>
          </cell>
          <cell r="D117">
            <v>739</v>
          </cell>
          <cell r="F117">
            <v>739</v>
          </cell>
          <cell r="G117">
            <v>739</v>
          </cell>
        </row>
        <row r="118">
          <cell r="A118">
            <v>458</v>
          </cell>
          <cell r="B118" t="str">
            <v>Malaysia</v>
          </cell>
          <cell r="D118">
            <v>0</v>
          </cell>
          <cell r="E118">
            <v>23</v>
          </cell>
          <cell r="F118">
            <v>23</v>
          </cell>
          <cell r="G118">
            <v>23</v>
          </cell>
        </row>
        <row r="119">
          <cell r="A119">
            <v>462</v>
          </cell>
          <cell r="B119" t="str">
            <v>Maldives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D120">
            <v>1875</v>
          </cell>
          <cell r="F120">
            <v>1875</v>
          </cell>
          <cell r="G120">
            <v>1875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D125">
            <v>34</v>
          </cell>
          <cell r="F125">
            <v>34</v>
          </cell>
          <cell r="G125">
            <v>34</v>
          </cell>
        </row>
        <row r="126">
          <cell r="A126">
            <v>492</v>
          </cell>
          <cell r="B126" t="str">
            <v>Monaco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D127">
            <v>560</v>
          </cell>
          <cell r="F127">
            <v>560</v>
          </cell>
          <cell r="G127">
            <v>560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D129">
            <v>1498</v>
          </cell>
          <cell r="F129">
            <v>1498</v>
          </cell>
          <cell r="G129">
            <v>1498</v>
          </cell>
        </row>
        <row r="130">
          <cell r="A130">
            <v>508</v>
          </cell>
          <cell r="B130" t="str">
            <v>Mozambique</v>
          </cell>
          <cell r="D130">
            <v>931</v>
          </cell>
          <cell r="F130">
            <v>931</v>
          </cell>
          <cell r="G130">
            <v>931</v>
          </cell>
        </row>
        <row r="131">
          <cell r="A131">
            <v>104</v>
          </cell>
          <cell r="B131" t="str">
            <v>Myanmar</v>
          </cell>
          <cell r="D131">
            <v>4</v>
          </cell>
          <cell r="F131">
            <v>4</v>
          </cell>
          <cell r="G131">
            <v>4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D134">
            <v>1331</v>
          </cell>
          <cell r="F134">
            <v>1331</v>
          </cell>
          <cell r="G134">
            <v>1331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D138">
            <v>232</v>
          </cell>
          <cell r="F138">
            <v>232</v>
          </cell>
          <cell r="G138">
            <v>232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E141">
            <v>29</v>
          </cell>
          <cell r="F141">
            <v>29</v>
          </cell>
          <cell r="G141">
            <v>29</v>
          </cell>
        </row>
        <row r="142">
          <cell r="A142">
            <v>586</v>
          </cell>
          <cell r="B142" t="str">
            <v>Pakistan</v>
          </cell>
          <cell r="D142">
            <v>5090</v>
          </cell>
          <cell r="F142">
            <v>5090</v>
          </cell>
          <cell r="G142">
            <v>5090</v>
          </cell>
        </row>
        <row r="143">
          <cell r="A143">
            <v>585</v>
          </cell>
          <cell r="B143" t="str">
            <v xml:space="preserve">Palau 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D144">
            <v>632</v>
          </cell>
          <cell r="F144">
            <v>632</v>
          </cell>
          <cell r="G144">
            <v>632</v>
          </cell>
        </row>
        <row r="145">
          <cell r="A145">
            <v>598</v>
          </cell>
          <cell r="B145" t="str">
            <v>Papua New Guinea</v>
          </cell>
          <cell r="D145">
            <v>157</v>
          </cell>
          <cell r="F145">
            <v>157</v>
          </cell>
          <cell r="G145">
            <v>157</v>
          </cell>
        </row>
        <row r="146">
          <cell r="A146">
            <v>600</v>
          </cell>
          <cell r="B146" t="str">
            <v>Paraguay</v>
          </cell>
          <cell r="D146">
            <v>65</v>
          </cell>
          <cell r="F146">
            <v>65</v>
          </cell>
          <cell r="G146">
            <v>65</v>
          </cell>
        </row>
        <row r="147">
          <cell r="A147">
            <v>604</v>
          </cell>
          <cell r="B147" t="str">
            <v>Peru</v>
          </cell>
          <cell r="D147">
            <v>19</v>
          </cell>
          <cell r="F147">
            <v>19</v>
          </cell>
          <cell r="G147">
            <v>19</v>
          </cell>
        </row>
        <row r="148">
          <cell r="A148">
            <v>608</v>
          </cell>
          <cell r="B148" t="str">
            <v>Philippines</v>
          </cell>
          <cell r="D148">
            <v>171</v>
          </cell>
          <cell r="F148">
            <v>171</v>
          </cell>
          <cell r="G148">
            <v>171</v>
          </cell>
        </row>
        <row r="149">
          <cell r="A149">
            <v>616</v>
          </cell>
          <cell r="B149" t="str">
            <v>Poland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E150">
            <v>120</v>
          </cell>
          <cell r="F150">
            <v>120</v>
          </cell>
          <cell r="G150">
            <v>120</v>
          </cell>
        </row>
        <row r="151">
          <cell r="A151">
            <v>634</v>
          </cell>
          <cell r="B151" t="str">
            <v>Qatar</v>
          </cell>
          <cell r="E151">
            <v>39</v>
          </cell>
          <cell r="F151">
            <v>39</v>
          </cell>
          <cell r="G151">
            <v>39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D153">
            <v>267</v>
          </cell>
          <cell r="F153">
            <v>267</v>
          </cell>
          <cell r="G153">
            <v>267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D155">
            <v>525</v>
          </cell>
          <cell r="F155">
            <v>525</v>
          </cell>
          <cell r="G155">
            <v>525</v>
          </cell>
        </row>
        <row r="156">
          <cell r="A156">
            <v>646</v>
          </cell>
          <cell r="B156" t="str">
            <v>Rwanda</v>
          </cell>
          <cell r="D156">
            <v>187</v>
          </cell>
          <cell r="F156">
            <v>187</v>
          </cell>
          <cell r="G156">
            <v>187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D161">
            <v>618</v>
          </cell>
          <cell r="E161">
            <v>160</v>
          </cell>
          <cell r="F161">
            <v>778</v>
          </cell>
          <cell r="G161">
            <v>778</v>
          </cell>
        </row>
        <row r="162">
          <cell r="A162">
            <v>688</v>
          </cell>
          <cell r="B162" t="str">
            <v>Serbia</v>
          </cell>
          <cell r="D162">
            <v>192</v>
          </cell>
          <cell r="F162">
            <v>192</v>
          </cell>
          <cell r="G162">
            <v>192</v>
          </cell>
        </row>
        <row r="163">
          <cell r="A163">
            <v>690</v>
          </cell>
          <cell r="B163" t="str">
            <v>Seychelles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D164">
            <v>92</v>
          </cell>
          <cell r="E164">
            <v>39</v>
          </cell>
          <cell r="F164">
            <v>131</v>
          </cell>
          <cell r="G164">
            <v>131</v>
          </cell>
        </row>
        <row r="165">
          <cell r="A165">
            <v>702</v>
          </cell>
          <cell r="B165" t="str">
            <v>Singapore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D169">
            <v>2300</v>
          </cell>
          <cell r="F169">
            <v>2300</v>
          </cell>
          <cell r="G169">
            <v>2300</v>
          </cell>
        </row>
        <row r="170">
          <cell r="A170">
            <v>710</v>
          </cell>
          <cell r="B170" t="str">
            <v>South Africa</v>
          </cell>
          <cell r="D170">
            <v>432</v>
          </cell>
          <cell r="E170">
            <v>1446</v>
          </cell>
          <cell r="F170">
            <v>1878</v>
          </cell>
          <cell r="G170">
            <v>1878</v>
          </cell>
        </row>
        <row r="171">
          <cell r="A171">
            <v>724</v>
          </cell>
          <cell r="B171" t="str">
            <v>Spain</v>
          </cell>
          <cell r="D171">
            <v>61</v>
          </cell>
          <cell r="F171">
            <v>61</v>
          </cell>
          <cell r="G171">
            <v>61</v>
          </cell>
        </row>
        <row r="172">
          <cell r="A172">
            <v>144</v>
          </cell>
          <cell r="B172" t="str">
            <v>Sri Lanka</v>
          </cell>
          <cell r="D172">
            <v>3696</v>
          </cell>
          <cell r="F172">
            <v>3696</v>
          </cell>
          <cell r="G172">
            <v>3696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E174">
            <v>25</v>
          </cell>
          <cell r="F174">
            <v>25</v>
          </cell>
          <cell r="G174">
            <v>25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D176">
            <v>5</v>
          </cell>
          <cell r="E176">
            <v>522</v>
          </cell>
          <cell r="F176">
            <v>527</v>
          </cell>
          <cell r="G176">
            <v>527</v>
          </cell>
        </row>
        <row r="177">
          <cell r="A177">
            <v>740</v>
          </cell>
          <cell r="B177" t="str">
            <v>Suriname</v>
          </cell>
          <cell r="D177">
            <v>43</v>
          </cell>
          <cell r="F177">
            <v>43</v>
          </cell>
          <cell r="G177">
            <v>43</v>
          </cell>
        </row>
        <row r="178">
          <cell r="A178">
            <v>748</v>
          </cell>
          <cell r="B178" t="str">
            <v>Swaziland</v>
          </cell>
          <cell r="D178">
            <v>159</v>
          </cell>
          <cell r="F178">
            <v>159</v>
          </cell>
          <cell r="G178">
            <v>159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D181">
            <v>7</v>
          </cell>
          <cell r="E181">
            <v>15</v>
          </cell>
          <cell r="F181">
            <v>22</v>
          </cell>
          <cell r="G181">
            <v>22</v>
          </cell>
        </row>
        <row r="182">
          <cell r="A182">
            <v>762</v>
          </cell>
          <cell r="B182" t="str">
            <v>Tajikstan</v>
          </cell>
          <cell r="D182">
            <v>206</v>
          </cell>
          <cell r="F182">
            <v>206</v>
          </cell>
          <cell r="G182">
            <v>206</v>
          </cell>
        </row>
        <row r="183">
          <cell r="A183">
            <v>764</v>
          </cell>
          <cell r="B183" t="str">
            <v>Thailand</v>
          </cell>
          <cell r="D183">
            <v>844</v>
          </cell>
          <cell r="F183">
            <v>844</v>
          </cell>
          <cell r="G183">
            <v>844</v>
          </cell>
        </row>
        <row r="184">
          <cell r="A184">
            <v>807</v>
          </cell>
          <cell r="B184" t="str">
            <v>The Former YR of Macedonia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D185">
            <v>3000</v>
          </cell>
          <cell r="F185">
            <v>3000</v>
          </cell>
          <cell r="G185">
            <v>3000</v>
          </cell>
        </row>
        <row r="186">
          <cell r="A186">
            <v>768</v>
          </cell>
          <cell r="B186" t="str">
            <v>Togo</v>
          </cell>
          <cell r="D186">
            <v>416</v>
          </cell>
          <cell r="F186">
            <v>416</v>
          </cell>
          <cell r="G186">
            <v>416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D190">
            <v>151</v>
          </cell>
          <cell r="F190">
            <v>151</v>
          </cell>
          <cell r="G190">
            <v>151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D193">
            <v>523</v>
          </cell>
          <cell r="F193">
            <v>523</v>
          </cell>
          <cell r="G193">
            <v>523</v>
          </cell>
        </row>
        <row r="194">
          <cell r="A194">
            <v>804</v>
          </cell>
          <cell r="B194" t="str">
            <v>Ukraine</v>
          </cell>
          <cell r="D194">
            <v>382</v>
          </cell>
          <cell r="F194">
            <v>382</v>
          </cell>
          <cell r="G194">
            <v>382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D197">
            <v>2888</v>
          </cell>
          <cell r="E197">
            <v>24</v>
          </cell>
          <cell r="F197">
            <v>2912</v>
          </cell>
          <cell r="G197">
            <v>2912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D199">
            <v>1092</v>
          </cell>
          <cell r="F199">
            <v>1092</v>
          </cell>
          <cell r="G199">
            <v>1092</v>
          </cell>
        </row>
        <row r="200">
          <cell r="A200">
            <v>860</v>
          </cell>
          <cell r="B200" t="str">
            <v>Uzbekistan</v>
          </cell>
          <cell r="D200">
            <v>95</v>
          </cell>
          <cell r="F200">
            <v>95</v>
          </cell>
          <cell r="G200">
            <v>95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D203">
            <v>1955</v>
          </cell>
          <cell r="F203">
            <v>1955</v>
          </cell>
          <cell r="G203">
            <v>1955</v>
          </cell>
        </row>
        <row r="204">
          <cell r="A204">
            <v>887</v>
          </cell>
          <cell r="B204" t="str">
            <v>Yemen</v>
          </cell>
          <cell r="D204">
            <v>570</v>
          </cell>
          <cell r="F204">
            <v>570</v>
          </cell>
          <cell r="G204">
            <v>570</v>
          </cell>
        </row>
        <row r="205">
          <cell r="A205">
            <v>894</v>
          </cell>
          <cell r="B205" t="str">
            <v>Zambia</v>
          </cell>
          <cell r="D205">
            <v>2448</v>
          </cell>
          <cell r="E205">
            <v>12</v>
          </cell>
          <cell r="F205">
            <v>2460</v>
          </cell>
          <cell r="G205">
            <v>2460</v>
          </cell>
        </row>
        <row r="206">
          <cell r="A206">
            <v>716</v>
          </cell>
          <cell r="B206" t="str">
            <v>Zimbabwe</v>
          </cell>
          <cell r="D206">
            <v>287</v>
          </cell>
          <cell r="F206">
            <v>287</v>
          </cell>
          <cell r="G206">
            <v>287</v>
          </cell>
        </row>
        <row r="208">
          <cell r="B208" t="str">
            <v>Total Member States</v>
          </cell>
          <cell r="C208">
            <v>0</v>
          </cell>
          <cell r="D208">
            <v>86733</v>
          </cell>
          <cell r="E208">
            <v>8234</v>
          </cell>
          <cell r="F208">
            <v>94967</v>
          </cell>
          <cell r="G208">
            <v>94967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D213">
            <v>38</v>
          </cell>
          <cell r="F213">
            <v>38</v>
          </cell>
          <cell r="G213">
            <v>38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D231">
            <v>90</v>
          </cell>
          <cell r="F231">
            <v>90</v>
          </cell>
          <cell r="G231">
            <v>90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128</v>
          </cell>
          <cell r="E238">
            <v>0</v>
          </cell>
          <cell r="F238">
            <v>128</v>
          </cell>
          <cell r="G238">
            <v>128</v>
          </cell>
        </row>
        <row r="240">
          <cell r="B240" t="str">
            <v>Total countries/areas</v>
          </cell>
          <cell r="C240">
            <v>0</v>
          </cell>
          <cell r="D240">
            <v>86861</v>
          </cell>
          <cell r="E240">
            <v>8234</v>
          </cell>
          <cell r="F240">
            <v>95095</v>
          </cell>
          <cell r="G240">
            <v>95095</v>
          </cell>
        </row>
        <row r="242"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711</v>
          </cell>
          <cell r="B244" t="str">
            <v>Regional Africa</v>
          </cell>
          <cell r="D244">
            <v>19119</v>
          </cell>
          <cell r="F244">
            <v>19119</v>
          </cell>
          <cell r="G244">
            <v>19119</v>
          </cell>
        </row>
        <row r="245">
          <cell r="A245">
            <v>146</v>
          </cell>
          <cell r="B245" t="str">
            <v>Regional Arab States</v>
          </cell>
          <cell r="D245">
            <v>821</v>
          </cell>
          <cell r="F245">
            <v>821</v>
          </cell>
          <cell r="G245">
            <v>821</v>
          </cell>
        </row>
        <row r="246">
          <cell r="A246">
            <v>141</v>
          </cell>
          <cell r="B246" t="str">
            <v>Asia and the Pacific</v>
          </cell>
          <cell r="D246">
            <v>8090</v>
          </cell>
          <cell r="F246">
            <v>8090</v>
          </cell>
          <cell r="G246">
            <v>8090</v>
          </cell>
        </row>
        <row r="247">
          <cell r="A247">
            <v>19</v>
          </cell>
          <cell r="B247" t="str">
            <v>Americas</v>
          </cell>
          <cell r="D247">
            <v>10769</v>
          </cell>
          <cell r="F247">
            <v>10769</v>
          </cell>
          <cell r="G247">
            <v>10769</v>
          </cell>
        </row>
        <row r="248">
          <cell r="B248" t="str">
            <v>Western Asia</v>
          </cell>
          <cell r="F248">
            <v>0</v>
          </cell>
          <cell r="G248">
            <v>0</v>
          </cell>
        </row>
        <row r="249">
          <cell r="A249">
            <v>150</v>
          </cell>
          <cell r="B249" t="str">
            <v>Europe</v>
          </cell>
          <cell r="D249">
            <v>6534</v>
          </cell>
          <cell r="F249">
            <v>6534</v>
          </cell>
          <cell r="G249">
            <v>6534</v>
          </cell>
        </row>
        <row r="250">
          <cell r="A250">
            <v>1020</v>
          </cell>
          <cell r="B250" t="str">
            <v>Global/interregional</v>
          </cell>
          <cell r="D250">
            <v>45619</v>
          </cell>
          <cell r="F250">
            <v>45619</v>
          </cell>
          <cell r="G250">
            <v>45619</v>
          </cell>
        </row>
        <row r="251">
          <cell r="A251">
            <v>1021</v>
          </cell>
          <cell r="B251" t="str">
            <v>Other (please specify, using Excel's Insert Row commany if necessary)</v>
          </cell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B253" t="str">
            <v>Total, Regional</v>
          </cell>
          <cell r="C253">
            <v>0</v>
          </cell>
          <cell r="D253">
            <v>90952</v>
          </cell>
          <cell r="E253">
            <v>0</v>
          </cell>
          <cell r="F253">
            <v>90952</v>
          </cell>
          <cell r="G253">
            <v>90952</v>
          </cell>
        </row>
        <row r="255">
          <cell r="A255">
            <v>2401</v>
          </cell>
          <cell r="B255" t="str">
            <v>Not elsewhere classified (from table 3b)</v>
          </cell>
          <cell r="C255">
            <v>237968.49</v>
          </cell>
          <cell r="D255">
            <v>0</v>
          </cell>
          <cell r="E255">
            <v>0</v>
          </cell>
          <cell r="F255">
            <v>0</v>
          </cell>
          <cell r="G255">
            <v>237968.49</v>
          </cell>
        </row>
        <row r="257">
          <cell r="B257" t="str">
            <v>Total</v>
          </cell>
          <cell r="C257">
            <v>237968.49</v>
          </cell>
          <cell r="D257">
            <v>177813</v>
          </cell>
          <cell r="E257">
            <v>8234</v>
          </cell>
          <cell r="F257">
            <v>186047</v>
          </cell>
          <cell r="G257">
            <v>424015.49</v>
          </cell>
        </row>
      </sheetData>
      <sheetData sheetId="3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1896</v>
          </cell>
          <cell r="E12">
            <v>0</v>
          </cell>
          <cell r="F12">
            <v>1896</v>
          </cell>
          <cell r="G12">
            <v>1896</v>
          </cell>
        </row>
        <row r="13">
          <cell r="A13">
            <v>8</v>
          </cell>
          <cell r="B13" t="str">
            <v>Albania</v>
          </cell>
          <cell r="D13">
            <v>701</v>
          </cell>
          <cell r="E13">
            <v>335</v>
          </cell>
          <cell r="F13">
            <v>1036</v>
          </cell>
          <cell r="G13">
            <v>1036</v>
          </cell>
        </row>
        <row r="14">
          <cell r="A14">
            <v>12</v>
          </cell>
          <cell r="B14" t="str">
            <v>Algeria</v>
          </cell>
          <cell r="D14">
            <v>144</v>
          </cell>
          <cell r="E14">
            <v>0</v>
          </cell>
          <cell r="F14">
            <v>144</v>
          </cell>
          <cell r="G14">
            <v>144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511</v>
          </cell>
          <cell r="E16">
            <v>0</v>
          </cell>
          <cell r="F16">
            <v>511</v>
          </cell>
          <cell r="G16">
            <v>511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247</v>
          </cell>
          <cell r="E18">
            <v>0</v>
          </cell>
          <cell r="F18">
            <v>247</v>
          </cell>
          <cell r="G18">
            <v>247</v>
          </cell>
        </row>
        <row r="19">
          <cell r="A19">
            <v>51</v>
          </cell>
          <cell r="B19" t="str">
            <v>Armenia</v>
          </cell>
          <cell r="D19">
            <v>65</v>
          </cell>
          <cell r="E19">
            <v>0</v>
          </cell>
          <cell r="F19">
            <v>65</v>
          </cell>
          <cell r="G19">
            <v>65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4</v>
          </cell>
          <cell r="E22">
            <v>0</v>
          </cell>
          <cell r="F22">
            <v>4</v>
          </cell>
          <cell r="G22">
            <v>4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E24">
            <v>221</v>
          </cell>
          <cell r="F24">
            <v>221</v>
          </cell>
          <cell r="G24">
            <v>221</v>
          </cell>
        </row>
        <row r="25">
          <cell r="A25">
            <v>50</v>
          </cell>
          <cell r="B25" t="str">
            <v>Bangladesh</v>
          </cell>
          <cell r="D25">
            <v>52</v>
          </cell>
          <cell r="E25">
            <v>0</v>
          </cell>
          <cell r="F25">
            <v>52</v>
          </cell>
          <cell r="G25">
            <v>52</v>
          </cell>
        </row>
        <row r="26">
          <cell r="A26">
            <v>52</v>
          </cell>
          <cell r="B26" t="str">
            <v>Barbados</v>
          </cell>
          <cell r="D26">
            <v>34</v>
          </cell>
          <cell r="E26">
            <v>0</v>
          </cell>
          <cell r="F26">
            <v>34</v>
          </cell>
          <cell r="G26">
            <v>34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38</v>
          </cell>
          <cell r="E30">
            <v>0</v>
          </cell>
          <cell r="F30">
            <v>38</v>
          </cell>
          <cell r="G30">
            <v>38</v>
          </cell>
        </row>
        <row r="31">
          <cell r="A31">
            <v>64</v>
          </cell>
          <cell r="B31" t="str">
            <v>Bhutan</v>
          </cell>
          <cell r="D31">
            <v>59</v>
          </cell>
          <cell r="E31">
            <v>0</v>
          </cell>
          <cell r="F31">
            <v>59</v>
          </cell>
          <cell r="G31">
            <v>59</v>
          </cell>
        </row>
        <row r="32">
          <cell r="A32">
            <v>68</v>
          </cell>
          <cell r="B32" t="str">
            <v>Bolivia</v>
          </cell>
          <cell r="D32">
            <v>48</v>
          </cell>
          <cell r="E32">
            <v>0</v>
          </cell>
          <cell r="F32">
            <v>48</v>
          </cell>
          <cell r="G32">
            <v>48</v>
          </cell>
        </row>
        <row r="33">
          <cell r="A33">
            <v>70</v>
          </cell>
          <cell r="B33" t="str">
            <v>Bosnia and Herzegovina</v>
          </cell>
          <cell r="D33">
            <v>9</v>
          </cell>
          <cell r="E33">
            <v>0</v>
          </cell>
          <cell r="F33">
            <v>9</v>
          </cell>
          <cell r="G33">
            <v>9</v>
          </cell>
        </row>
        <row r="34">
          <cell r="A34">
            <v>72</v>
          </cell>
          <cell r="B34" t="str">
            <v>Botswana</v>
          </cell>
          <cell r="D34">
            <v>72</v>
          </cell>
          <cell r="E34">
            <v>0</v>
          </cell>
          <cell r="F34">
            <v>72</v>
          </cell>
          <cell r="G34">
            <v>72</v>
          </cell>
        </row>
        <row r="35">
          <cell r="A35">
            <v>76</v>
          </cell>
          <cell r="B35" t="str">
            <v>Brazil</v>
          </cell>
          <cell r="D35">
            <v>13619</v>
          </cell>
          <cell r="E35">
            <v>79171</v>
          </cell>
          <cell r="F35">
            <v>92790</v>
          </cell>
          <cell r="G35">
            <v>92790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86</v>
          </cell>
          <cell r="E37">
            <v>0</v>
          </cell>
          <cell r="F37">
            <v>86</v>
          </cell>
          <cell r="G37">
            <v>86</v>
          </cell>
        </row>
        <row r="38">
          <cell r="A38">
            <v>854</v>
          </cell>
          <cell r="B38" t="str">
            <v>Burkina Faso</v>
          </cell>
          <cell r="D38">
            <v>36</v>
          </cell>
          <cell r="E38">
            <v>0</v>
          </cell>
          <cell r="F38">
            <v>36</v>
          </cell>
          <cell r="G38">
            <v>36</v>
          </cell>
        </row>
        <row r="39">
          <cell r="A39">
            <v>108</v>
          </cell>
          <cell r="B39" t="str">
            <v>Burundi</v>
          </cell>
          <cell r="D39">
            <v>530</v>
          </cell>
          <cell r="E39">
            <v>0</v>
          </cell>
          <cell r="F39">
            <v>530</v>
          </cell>
          <cell r="G39">
            <v>530</v>
          </cell>
        </row>
        <row r="40">
          <cell r="A40">
            <v>116</v>
          </cell>
          <cell r="B40" t="str">
            <v>Cambodia</v>
          </cell>
          <cell r="D40">
            <v>862</v>
          </cell>
          <cell r="E40">
            <v>0</v>
          </cell>
          <cell r="F40">
            <v>862</v>
          </cell>
          <cell r="G40">
            <v>862</v>
          </cell>
        </row>
        <row r="41">
          <cell r="A41">
            <v>120</v>
          </cell>
          <cell r="B41" t="str">
            <v>Cameroon</v>
          </cell>
          <cell r="D41">
            <v>146</v>
          </cell>
          <cell r="E41">
            <v>0</v>
          </cell>
          <cell r="F41">
            <v>146</v>
          </cell>
          <cell r="G41">
            <v>146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6</v>
          </cell>
          <cell r="E43">
            <v>0</v>
          </cell>
          <cell r="F43">
            <v>6</v>
          </cell>
          <cell r="G43">
            <v>6</v>
          </cell>
        </row>
        <row r="44">
          <cell r="A44">
            <v>140</v>
          </cell>
          <cell r="B44" t="str">
            <v>Central African Rep.</v>
          </cell>
          <cell r="D44">
            <v>188</v>
          </cell>
          <cell r="E44">
            <v>0</v>
          </cell>
          <cell r="F44">
            <v>188</v>
          </cell>
          <cell r="G44">
            <v>188</v>
          </cell>
        </row>
        <row r="45">
          <cell r="A45">
            <v>148</v>
          </cell>
          <cell r="B45" t="str">
            <v>Chad</v>
          </cell>
          <cell r="D45">
            <v>20</v>
          </cell>
          <cell r="E45">
            <v>0</v>
          </cell>
          <cell r="F45">
            <v>20</v>
          </cell>
          <cell r="G45">
            <v>20</v>
          </cell>
        </row>
        <row r="46">
          <cell r="A46">
            <v>152</v>
          </cell>
          <cell r="B46" t="str">
            <v>Chile</v>
          </cell>
          <cell r="D46">
            <v>32</v>
          </cell>
          <cell r="E46">
            <v>181</v>
          </cell>
          <cell r="F46">
            <v>213</v>
          </cell>
          <cell r="G46">
            <v>213</v>
          </cell>
        </row>
        <row r="47">
          <cell r="A47">
            <v>156</v>
          </cell>
          <cell r="B47" t="str">
            <v>China</v>
          </cell>
          <cell r="D47">
            <v>1491</v>
          </cell>
          <cell r="E47">
            <v>0</v>
          </cell>
          <cell r="F47">
            <v>1491</v>
          </cell>
          <cell r="G47">
            <v>1491</v>
          </cell>
        </row>
        <row r="48">
          <cell r="A48">
            <v>170</v>
          </cell>
          <cell r="B48" t="str">
            <v>Colombia</v>
          </cell>
          <cell r="D48">
            <v>82</v>
          </cell>
          <cell r="E48">
            <v>0</v>
          </cell>
          <cell r="F48">
            <v>82</v>
          </cell>
          <cell r="G48">
            <v>82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178</v>
          </cell>
          <cell r="E50">
            <v>0</v>
          </cell>
          <cell r="F50">
            <v>178</v>
          </cell>
          <cell r="G50">
            <v>178</v>
          </cell>
        </row>
        <row r="51">
          <cell r="A51">
            <v>188</v>
          </cell>
          <cell r="B51" t="str">
            <v>Costa Rica</v>
          </cell>
          <cell r="D51">
            <v>37</v>
          </cell>
          <cell r="E51">
            <v>0</v>
          </cell>
          <cell r="F51">
            <v>37</v>
          </cell>
          <cell r="G51">
            <v>37</v>
          </cell>
        </row>
        <row r="52">
          <cell r="A52">
            <v>384</v>
          </cell>
          <cell r="B52" t="str">
            <v>Cote d'Ivoire</v>
          </cell>
          <cell r="D52">
            <v>15</v>
          </cell>
          <cell r="E52">
            <v>0</v>
          </cell>
          <cell r="F52">
            <v>15</v>
          </cell>
          <cell r="G52">
            <v>15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255</v>
          </cell>
          <cell r="E54">
            <v>0</v>
          </cell>
          <cell r="F54">
            <v>255</v>
          </cell>
          <cell r="G54">
            <v>255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98</v>
          </cell>
          <cell r="E57">
            <v>0</v>
          </cell>
          <cell r="F57">
            <v>98</v>
          </cell>
          <cell r="G57">
            <v>98</v>
          </cell>
        </row>
        <row r="58">
          <cell r="A58">
            <v>180</v>
          </cell>
          <cell r="B58" t="str">
            <v>Dem Rep of the Congo</v>
          </cell>
          <cell r="D58">
            <v>1781</v>
          </cell>
          <cell r="E58">
            <v>0</v>
          </cell>
          <cell r="F58">
            <v>1781</v>
          </cell>
          <cell r="G58">
            <v>1781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30</v>
          </cell>
          <cell r="E60">
            <v>0</v>
          </cell>
          <cell r="F60">
            <v>30</v>
          </cell>
          <cell r="G60">
            <v>30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60</v>
          </cell>
          <cell r="E62">
            <v>0</v>
          </cell>
          <cell r="F62">
            <v>60</v>
          </cell>
          <cell r="G62">
            <v>60</v>
          </cell>
        </row>
        <row r="63">
          <cell r="A63">
            <v>218</v>
          </cell>
          <cell r="B63" t="str">
            <v>Ecuador</v>
          </cell>
          <cell r="D63">
            <v>190</v>
          </cell>
          <cell r="E63">
            <v>79</v>
          </cell>
          <cell r="F63">
            <v>269</v>
          </cell>
          <cell r="G63">
            <v>269</v>
          </cell>
        </row>
        <row r="64">
          <cell r="A64">
            <v>818</v>
          </cell>
          <cell r="B64" t="str">
            <v>Egypt</v>
          </cell>
          <cell r="D64">
            <v>480</v>
          </cell>
          <cell r="E64">
            <v>0</v>
          </cell>
          <cell r="F64">
            <v>480</v>
          </cell>
          <cell r="G64">
            <v>480</v>
          </cell>
        </row>
        <row r="65">
          <cell r="A65">
            <v>222</v>
          </cell>
          <cell r="B65" t="str">
            <v>El Salvador</v>
          </cell>
          <cell r="D65">
            <v>103</v>
          </cell>
          <cell r="E65">
            <v>0</v>
          </cell>
          <cell r="F65">
            <v>103</v>
          </cell>
          <cell r="G65">
            <v>103</v>
          </cell>
        </row>
        <row r="66">
          <cell r="A66">
            <v>226</v>
          </cell>
          <cell r="B66" t="str">
            <v>Equatorial Guinea</v>
          </cell>
          <cell r="D66">
            <v>42</v>
          </cell>
          <cell r="E66">
            <v>0</v>
          </cell>
          <cell r="F66">
            <v>42</v>
          </cell>
          <cell r="G66">
            <v>42</v>
          </cell>
        </row>
        <row r="67">
          <cell r="A67">
            <v>232</v>
          </cell>
          <cell r="B67" t="str">
            <v>Eritrea</v>
          </cell>
          <cell r="D67">
            <v>5</v>
          </cell>
          <cell r="E67">
            <v>0</v>
          </cell>
          <cell r="F67">
            <v>5</v>
          </cell>
          <cell r="G67">
            <v>5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2789</v>
          </cell>
          <cell r="E69">
            <v>0</v>
          </cell>
          <cell r="F69">
            <v>2789</v>
          </cell>
          <cell r="G69">
            <v>2789</v>
          </cell>
        </row>
        <row r="70">
          <cell r="A70">
            <v>583</v>
          </cell>
          <cell r="B70" t="str">
            <v>Fed States of Micronesia</v>
          </cell>
          <cell r="D70">
            <v>15</v>
          </cell>
          <cell r="E70">
            <v>0</v>
          </cell>
          <cell r="F70">
            <v>15</v>
          </cell>
          <cell r="G70">
            <v>15</v>
          </cell>
        </row>
        <row r="71">
          <cell r="A71">
            <v>242</v>
          </cell>
          <cell r="B71" t="str">
            <v>Fiji</v>
          </cell>
          <cell r="D71">
            <v>15</v>
          </cell>
          <cell r="E71">
            <v>0</v>
          </cell>
          <cell r="F71">
            <v>15</v>
          </cell>
          <cell r="G71">
            <v>15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225</v>
          </cell>
          <cell r="E73">
            <v>0</v>
          </cell>
          <cell r="F73">
            <v>225</v>
          </cell>
          <cell r="G73">
            <v>225</v>
          </cell>
        </row>
        <row r="74">
          <cell r="A74">
            <v>266</v>
          </cell>
          <cell r="B74" t="str">
            <v>Gabon</v>
          </cell>
          <cell r="D74">
            <v>4</v>
          </cell>
          <cell r="E74">
            <v>0</v>
          </cell>
          <cell r="F74">
            <v>4</v>
          </cell>
          <cell r="G74">
            <v>4</v>
          </cell>
        </row>
        <row r="75">
          <cell r="A75">
            <v>270</v>
          </cell>
          <cell r="B75" t="str">
            <v>Gambia</v>
          </cell>
          <cell r="D75">
            <v>16</v>
          </cell>
          <cell r="E75">
            <v>0</v>
          </cell>
          <cell r="F75">
            <v>16</v>
          </cell>
          <cell r="G75">
            <v>16</v>
          </cell>
        </row>
        <row r="76">
          <cell r="A76">
            <v>268</v>
          </cell>
          <cell r="B76" t="str">
            <v>Georgia</v>
          </cell>
          <cell r="D76">
            <v>114</v>
          </cell>
          <cell r="E76">
            <v>0</v>
          </cell>
          <cell r="F76">
            <v>114</v>
          </cell>
          <cell r="G76">
            <v>114</v>
          </cell>
        </row>
        <row r="77">
          <cell r="A77">
            <v>276</v>
          </cell>
          <cell r="B77" t="str">
            <v>Germany</v>
          </cell>
          <cell r="D77">
            <v>117</v>
          </cell>
          <cell r="E77">
            <v>0</v>
          </cell>
          <cell r="F77">
            <v>117</v>
          </cell>
          <cell r="G77">
            <v>117</v>
          </cell>
        </row>
        <row r="78">
          <cell r="A78">
            <v>288</v>
          </cell>
          <cell r="B78" t="str">
            <v>Ghana</v>
          </cell>
          <cell r="D78">
            <v>26</v>
          </cell>
          <cell r="E78">
            <v>0</v>
          </cell>
          <cell r="F78">
            <v>26</v>
          </cell>
          <cell r="G78">
            <v>26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71</v>
          </cell>
          <cell r="E81">
            <v>17</v>
          </cell>
          <cell r="F81">
            <v>88</v>
          </cell>
          <cell r="G81">
            <v>88</v>
          </cell>
        </row>
        <row r="82">
          <cell r="A82">
            <v>324</v>
          </cell>
          <cell r="B82" t="str">
            <v>Guinea</v>
          </cell>
          <cell r="D82">
            <v>8</v>
          </cell>
          <cell r="E82">
            <v>0</v>
          </cell>
          <cell r="F82">
            <v>8</v>
          </cell>
          <cell r="G82">
            <v>8</v>
          </cell>
        </row>
        <row r="83">
          <cell r="A83">
            <v>624</v>
          </cell>
          <cell r="B83" t="str">
            <v>Guinea-Bissau</v>
          </cell>
          <cell r="D83">
            <v>25</v>
          </cell>
          <cell r="E83">
            <v>0</v>
          </cell>
          <cell r="F83">
            <v>25</v>
          </cell>
          <cell r="G83">
            <v>25</v>
          </cell>
        </row>
        <row r="84">
          <cell r="A84">
            <v>328</v>
          </cell>
          <cell r="B84" t="str">
            <v>Guyana</v>
          </cell>
          <cell r="D84">
            <v>10</v>
          </cell>
          <cell r="E84">
            <v>0</v>
          </cell>
          <cell r="F84">
            <v>10</v>
          </cell>
          <cell r="G84">
            <v>10</v>
          </cell>
        </row>
        <row r="85">
          <cell r="A85">
            <v>332</v>
          </cell>
          <cell r="B85" t="str">
            <v>Haiti</v>
          </cell>
          <cell r="D85">
            <v>258</v>
          </cell>
          <cell r="E85">
            <v>0</v>
          </cell>
          <cell r="F85">
            <v>258</v>
          </cell>
          <cell r="G85">
            <v>258</v>
          </cell>
        </row>
        <row r="86">
          <cell r="A86">
            <v>340</v>
          </cell>
          <cell r="B86" t="str">
            <v>Honduras</v>
          </cell>
          <cell r="D86">
            <v>35</v>
          </cell>
          <cell r="E86">
            <v>0</v>
          </cell>
          <cell r="F86">
            <v>35</v>
          </cell>
          <cell r="G86">
            <v>35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128</v>
          </cell>
          <cell r="E89">
            <v>0</v>
          </cell>
          <cell r="F89">
            <v>128</v>
          </cell>
          <cell r="G89">
            <v>128</v>
          </cell>
        </row>
        <row r="90">
          <cell r="A90">
            <v>360</v>
          </cell>
          <cell r="B90" t="str">
            <v>Indonesia</v>
          </cell>
          <cell r="D90">
            <v>1508</v>
          </cell>
          <cell r="E90">
            <v>0</v>
          </cell>
          <cell r="F90">
            <v>1508</v>
          </cell>
          <cell r="G90">
            <v>1508</v>
          </cell>
        </row>
        <row r="91">
          <cell r="A91">
            <v>364</v>
          </cell>
          <cell r="B91" t="str">
            <v>Iran, Islamic Republic</v>
          </cell>
          <cell r="D91">
            <v>29</v>
          </cell>
          <cell r="E91">
            <v>0</v>
          </cell>
          <cell r="F91">
            <v>29</v>
          </cell>
          <cell r="G91">
            <v>29</v>
          </cell>
        </row>
        <row r="92">
          <cell r="A92">
            <v>368</v>
          </cell>
          <cell r="B92" t="str">
            <v>Iraq</v>
          </cell>
          <cell r="D92">
            <v>9793</v>
          </cell>
          <cell r="E92">
            <v>348</v>
          </cell>
          <cell r="F92">
            <v>10141</v>
          </cell>
          <cell r="G92">
            <v>10141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559</v>
          </cell>
          <cell r="E95">
            <v>0</v>
          </cell>
          <cell r="F95">
            <v>559</v>
          </cell>
          <cell r="G95">
            <v>559</v>
          </cell>
        </row>
        <row r="96">
          <cell r="A96">
            <v>388</v>
          </cell>
          <cell r="B96" t="str">
            <v>Jamaica</v>
          </cell>
          <cell r="D96">
            <v>123</v>
          </cell>
          <cell r="E96">
            <v>0</v>
          </cell>
          <cell r="F96">
            <v>123</v>
          </cell>
          <cell r="G96">
            <v>123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20</v>
          </cell>
          <cell r="E98">
            <v>0</v>
          </cell>
          <cell r="F98">
            <v>20</v>
          </cell>
          <cell r="G98">
            <v>20</v>
          </cell>
        </row>
        <row r="99">
          <cell r="A99">
            <v>398</v>
          </cell>
          <cell r="B99" t="str">
            <v>Kazakhstan</v>
          </cell>
          <cell r="D99">
            <v>2</v>
          </cell>
          <cell r="E99">
            <v>0</v>
          </cell>
          <cell r="F99">
            <v>2</v>
          </cell>
          <cell r="G99">
            <v>2</v>
          </cell>
        </row>
        <row r="100">
          <cell r="A100">
            <v>404</v>
          </cell>
          <cell r="B100" t="str">
            <v>Kenya</v>
          </cell>
          <cell r="D100">
            <v>154</v>
          </cell>
          <cell r="E100">
            <v>0</v>
          </cell>
          <cell r="F100">
            <v>154</v>
          </cell>
          <cell r="G100">
            <v>154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33</v>
          </cell>
          <cell r="E103">
            <v>0</v>
          </cell>
          <cell r="F103">
            <v>33</v>
          </cell>
          <cell r="G103">
            <v>33</v>
          </cell>
        </row>
        <row r="104">
          <cell r="A104">
            <v>418</v>
          </cell>
          <cell r="B104" t="str">
            <v>Lao People's Dem Republic</v>
          </cell>
          <cell r="D104">
            <v>522</v>
          </cell>
          <cell r="E104">
            <v>0</v>
          </cell>
          <cell r="F104">
            <v>522</v>
          </cell>
          <cell r="G104">
            <v>522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258</v>
          </cell>
          <cell r="E106">
            <v>25</v>
          </cell>
          <cell r="F106">
            <v>283</v>
          </cell>
          <cell r="G106">
            <v>283</v>
          </cell>
        </row>
        <row r="107">
          <cell r="A107">
            <v>426</v>
          </cell>
          <cell r="B107" t="str">
            <v>Lesotho</v>
          </cell>
          <cell r="D107">
            <v>4</v>
          </cell>
          <cell r="E107">
            <v>0</v>
          </cell>
          <cell r="F107">
            <v>4</v>
          </cell>
          <cell r="G107">
            <v>4</v>
          </cell>
        </row>
        <row r="108">
          <cell r="A108">
            <v>430</v>
          </cell>
          <cell r="B108" t="str">
            <v>Liberia</v>
          </cell>
          <cell r="D108">
            <v>19</v>
          </cell>
          <cell r="E108">
            <v>0</v>
          </cell>
          <cell r="F108">
            <v>19</v>
          </cell>
          <cell r="G108">
            <v>19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1259</v>
          </cell>
          <cell r="F109">
            <v>1259</v>
          </cell>
          <cell r="G109">
            <v>1259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177</v>
          </cell>
          <cell r="E113">
            <v>0</v>
          </cell>
          <cell r="F113">
            <v>177</v>
          </cell>
          <cell r="G113">
            <v>177</v>
          </cell>
        </row>
        <row r="114">
          <cell r="A114">
            <v>454</v>
          </cell>
          <cell r="B114" t="str">
            <v>Malawi</v>
          </cell>
          <cell r="D114">
            <v>30</v>
          </cell>
          <cell r="E114">
            <v>0</v>
          </cell>
          <cell r="F114">
            <v>30</v>
          </cell>
          <cell r="G114">
            <v>30</v>
          </cell>
        </row>
        <row r="115">
          <cell r="A115">
            <v>458</v>
          </cell>
          <cell r="B115" t="str">
            <v>Malaysia</v>
          </cell>
          <cell r="D115">
            <v>36</v>
          </cell>
          <cell r="E115">
            <v>0</v>
          </cell>
          <cell r="F115">
            <v>36</v>
          </cell>
          <cell r="G115">
            <v>36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720</v>
          </cell>
          <cell r="E117">
            <v>0</v>
          </cell>
          <cell r="F117">
            <v>720</v>
          </cell>
          <cell r="G117">
            <v>720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115</v>
          </cell>
          <cell r="E120">
            <v>0</v>
          </cell>
          <cell r="F120">
            <v>115</v>
          </cell>
          <cell r="G120">
            <v>115</v>
          </cell>
        </row>
        <row r="121">
          <cell r="A121">
            <v>480</v>
          </cell>
          <cell r="B121" t="str">
            <v>Mauritius</v>
          </cell>
          <cell r="D121">
            <v>57</v>
          </cell>
          <cell r="E121">
            <v>0</v>
          </cell>
          <cell r="F121">
            <v>57</v>
          </cell>
          <cell r="G121">
            <v>57</v>
          </cell>
        </row>
        <row r="122">
          <cell r="A122">
            <v>484</v>
          </cell>
          <cell r="B122" t="str">
            <v>Mexico</v>
          </cell>
          <cell r="D122">
            <v>216</v>
          </cell>
          <cell r="E122">
            <v>337</v>
          </cell>
          <cell r="F122">
            <v>553</v>
          </cell>
          <cell r="G122">
            <v>553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55</v>
          </cell>
          <cell r="E124">
            <v>0</v>
          </cell>
          <cell r="F124">
            <v>55</v>
          </cell>
          <cell r="G124">
            <v>55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138</v>
          </cell>
          <cell r="E126">
            <v>0</v>
          </cell>
          <cell r="F126">
            <v>138</v>
          </cell>
          <cell r="G126">
            <v>138</v>
          </cell>
        </row>
        <row r="127">
          <cell r="A127">
            <v>508</v>
          </cell>
          <cell r="B127" t="str">
            <v>Mozambique</v>
          </cell>
          <cell r="D127">
            <v>1925</v>
          </cell>
          <cell r="E127">
            <v>0</v>
          </cell>
          <cell r="F127">
            <v>1925</v>
          </cell>
          <cell r="G127">
            <v>1925</v>
          </cell>
        </row>
        <row r="128">
          <cell r="A128">
            <v>104</v>
          </cell>
          <cell r="B128" t="str">
            <v>Myanmar</v>
          </cell>
          <cell r="D128">
            <v>21</v>
          </cell>
          <cell r="E128">
            <v>0</v>
          </cell>
          <cell r="F128">
            <v>21</v>
          </cell>
          <cell r="G128">
            <v>21</v>
          </cell>
        </row>
        <row r="129">
          <cell r="A129">
            <v>516</v>
          </cell>
          <cell r="B129" t="str">
            <v>Namibia</v>
          </cell>
          <cell r="D129">
            <v>191</v>
          </cell>
          <cell r="E129">
            <v>45</v>
          </cell>
          <cell r="F129">
            <v>236</v>
          </cell>
          <cell r="G129">
            <v>236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80</v>
          </cell>
          <cell r="E131">
            <v>0</v>
          </cell>
          <cell r="F131">
            <v>80</v>
          </cell>
          <cell r="G131">
            <v>80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95</v>
          </cell>
          <cell r="E134">
            <v>0</v>
          </cell>
          <cell r="F134">
            <v>95</v>
          </cell>
          <cell r="G134">
            <v>95</v>
          </cell>
        </row>
        <row r="135">
          <cell r="A135">
            <v>562</v>
          </cell>
          <cell r="B135" t="str">
            <v>Niger</v>
          </cell>
          <cell r="D135">
            <v>102</v>
          </cell>
          <cell r="E135">
            <v>0</v>
          </cell>
          <cell r="F135">
            <v>102</v>
          </cell>
          <cell r="G135">
            <v>102</v>
          </cell>
        </row>
        <row r="136">
          <cell r="A136">
            <v>566</v>
          </cell>
          <cell r="B136" t="str">
            <v>Nigeria</v>
          </cell>
          <cell r="D136">
            <v>239</v>
          </cell>
          <cell r="E136">
            <v>471</v>
          </cell>
          <cell r="F136">
            <v>710</v>
          </cell>
          <cell r="G136">
            <v>710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1957</v>
          </cell>
          <cell r="E139">
            <v>0</v>
          </cell>
          <cell r="F139">
            <v>1957</v>
          </cell>
          <cell r="G139">
            <v>1957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41</v>
          </cell>
          <cell r="E141">
            <v>0</v>
          </cell>
          <cell r="F141">
            <v>41</v>
          </cell>
          <cell r="G141">
            <v>41</v>
          </cell>
        </row>
        <row r="142">
          <cell r="A142">
            <v>598</v>
          </cell>
          <cell r="B142" t="str">
            <v>Papua New Guinea</v>
          </cell>
          <cell r="D142">
            <v>45</v>
          </cell>
          <cell r="E142">
            <v>0</v>
          </cell>
          <cell r="F142">
            <v>45</v>
          </cell>
          <cell r="G142">
            <v>45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140</v>
          </cell>
          <cell r="E144">
            <v>0</v>
          </cell>
          <cell r="F144">
            <v>140</v>
          </cell>
          <cell r="G144">
            <v>140</v>
          </cell>
        </row>
        <row r="145">
          <cell r="A145">
            <v>608</v>
          </cell>
          <cell r="B145" t="str">
            <v>Philippines</v>
          </cell>
          <cell r="D145">
            <v>12</v>
          </cell>
          <cell r="E145">
            <v>0</v>
          </cell>
          <cell r="F145">
            <v>12</v>
          </cell>
          <cell r="G145">
            <v>12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251</v>
          </cell>
          <cell r="E148">
            <v>0</v>
          </cell>
          <cell r="F148">
            <v>251</v>
          </cell>
          <cell r="G148">
            <v>251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5</v>
          </cell>
          <cell r="E150">
            <v>0</v>
          </cell>
          <cell r="F150">
            <v>5</v>
          </cell>
          <cell r="G150">
            <v>5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439</v>
          </cell>
          <cell r="E152">
            <v>0</v>
          </cell>
          <cell r="F152">
            <v>439</v>
          </cell>
          <cell r="G152">
            <v>439</v>
          </cell>
        </row>
        <row r="153">
          <cell r="A153">
            <v>646</v>
          </cell>
          <cell r="B153" t="str">
            <v>Rwanda</v>
          </cell>
          <cell r="D153">
            <v>333</v>
          </cell>
          <cell r="E153">
            <v>0</v>
          </cell>
          <cell r="F153">
            <v>333</v>
          </cell>
          <cell r="G153">
            <v>333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</v>
          </cell>
          <cell r="E156">
            <v>0</v>
          </cell>
          <cell r="F156">
            <v>10</v>
          </cell>
          <cell r="G156">
            <v>10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62</v>
          </cell>
          <cell r="E158">
            <v>0</v>
          </cell>
          <cell r="F158">
            <v>62</v>
          </cell>
          <cell r="G158">
            <v>62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314</v>
          </cell>
          <cell r="E161">
            <v>0</v>
          </cell>
          <cell r="F161">
            <v>314</v>
          </cell>
          <cell r="G161">
            <v>314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772</v>
          </cell>
          <cell r="E166">
            <v>0</v>
          </cell>
          <cell r="F166">
            <v>772</v>
          </cell>
          <cell r="G166">
            <v>772</v>
          </cell>
        </row>
        <row r="167">
          <cell r="A167">
            <v>710</v>
          </cell>
          <cell r="B167" t="str">
            <v>South Africa</v>
          </cell>
          <cell r="D167">
            <v>603</v>
          </cell>
          <cell r="E167">
            <v>0</v>
          </cell>
          <cell r="F167">
            <v>603</v>
          </cell>
          <cell r="G167">
            <v>603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17</v>
          </cell>
          <cell r="E169">
            <v>0</v>
          </cell>
          <cell r="F169">
            <v>17</v>
          </cell>
          <cell r="G169">
            <v>17</v>
          </cell>
        </row>
        <row r="170">
          <cell r="A170">
            <v>659</v>
          </cell>
          <cell r="B170" t="str">
            <v>St. Kitts and Nevis</v>
          </cell>
          <cell r="D170">
            <v>19</v>
          </cell>
          <cell r="E170">
            <v>0</v>
          </cell>
          <cell r="F170">
            <v>19</v>
          </cell>
          <cell r="G170">
            <v>19</v>
          </cell>
        </row>
        <row r="171">
          <cell r="A171">
            <v>662</v>
          </cell>
          <cell r="B171" t="str">
            <v>St. Lucia</v>
          </cell>
          <cell r="D171">
            <v>44</v>
          </cell>
          <cell r="E171">
            <v>0</v>
          </cell>
          <cell r="F171">
            <v>44</v>
          </cell>
          <cell r="G171">
            <v>44</v>
          </cell>
        </row>
        <row r="172">
          <cell r="A172">
            <v>670</v>
          </cell>
          <cell r="B172" t="str">
            <v>St. Vincent and the Grenadines</v>
          </cell>
          <cell r="D172">
            <v>10</v>
          </cell>
          <cell r="E172">
            <v>0</v>
          </cell>
          <cell r="F172">
            <v>10</v>
          </cell>
          <cell r="G172">
            <v>10</v>
          </cell>
        </row>
        <row r="173">
          <cell r="A173">
            <v>736</v>
          </cell>
          <cell r="B173" t="str">
            <v>Sudan</v>
          </cell>
          <cell r="D173">
            <v>198</v>
          </cell>
          <cell r="E173">
            <v>0</v>
          </cell>
          <cell r="F173">
            <v>198</v>
          </cell>
          <cell r="G173">
            <v>198</v>
          </cell>
        </row>
        <row r="174">
          <cell r="A174">
            <v>740</v>
          </cell>
          <cell r="B174" t="str">
            <v>Suriname</v>
          </cell>
          <cell r="D174">
            <v>11</v>
          </cell>
          <cell r="E174">
            <v>0</v>
          </cell>
          <cell r="F174">
            <v>11</v>
          </cell>
          <cell r="G174">
            <v>11</v>
          </cell>
        </row>
        <row r="175">
          <cell r="A175">
            <v>748</v>
          </cell>
          <cell r="B175" t="str">
            <v>Swaziland</v>
          </cell>
          <cell r="D175">
            <v>8</v>
          </cell>
          <cell r="E175">
            <v>0</v>
          </cell>
          <cell r="F175">
            <v>8</v>
          </cell>
          <cell r="G175">
            <v>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211</v>
          </cell>
          <cell r="E179">
            <v>0</v>
          </cell>
          <cell r="F179">
            <v>211</v>
          </cell>
          <cell r="G179">
            <v>211</v>
          </cell>
        </row>
        <row r="180">
          <cell r="A180">
            <v>764</v>
          </cell>
          <cell r="B180" t="str">
            <v>Thailand</v>
          </cell>
          <cell r="D180">
            <v>76</v>
          </cell>
          <cell r="E180">
            <v>0</v>
          </cell>
          <cell r="F180">
            <v>76</v>
          </cell>
          <cell r="G180">
            <v>76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14</v>
          </cell>
          <cell r="E182">
            <v>0</v>
          </cell>
          <cell r="F182">
            <v>14</v>
          </cell>
          <cell r="G182">
            <v>14</v>
          </cell>
        </row>
        <row r="183">
          <cell r="A183">
            <v>768</v>
          </cell>
          <cell r="B183" t="str">
            <v>Togo</v>
          </cell>
          <cell r="D183">
            <v>92</v>
          </cell>
          <cell r="E183">
            <v>0</v>
          </cell>
          <cell r="F183">
            <v>92</v>
          </cell>
          <cell r="G183">
            <v>92</v>
          </cell>
        </row>
        <row r="184">
          <cell r="A184">
            <v>776</v>
          </cell>
          <cell r="B184" t="str">
            <v xml:space="preserve">Tonga </v>
          </cell>
          <cell r="D184">
            <v>49</v>
          </cell>
          <cell r="E184">
            <v>0</v>
          </cell>
          <cell r="F184">
            <v>49</v>
          </cell>
          <cell r="G184">
            <v>49</v>
          </cell>
        </row>
        <row r="185">
          <cell r="A185">
            <v>780</v>
          </cell>
          <cell r="B185" t="str">
            <v>Trinidad and Tobago</v>
          </cell>
          <cell r="D185">
            <v>23</v>
          </cell>
          <cell r="E185">
            <v>0</v>
          </cell>
          <cell r="F185">
            <v>23</v>
          </cell>
          <cell r="G185">
            <v>23</v>
          </cell>
        </row>
        <row r="186">
          <cell r="A186">
            <v>788</v>
          </cell>
          <cell r="B186" t="str">
            <v>Tunisia</v>
          </cell>
          <cell r="D186">
            <v>21</v>
          </cell>
          <cell r="E186">
            <v>0</v>
          </cell>
          <cell r="F186">
            <v>21</v>
          </cell>
          <cell r="G186">
            <v>21</v>
          </cell>
        </row>
        <row r="187">
          <cell r="A187">
            <v>792</v>
          </cell>
          <cell r="B187" t="str">
            <v>Turkey</v>
          </cell>
          <cell r="D187">
            <v>2</v>
          </cell>
          <cell r="E187">
            <v>0</v>
          </cell>
          <cell r="F187">
            <v>2</v>
          </cell>
          <cell r="G187">
            <v>2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80</v>
          </cell>
          <cell r="E190">
            <v>0</v>
          </cell>
          <cell r="F190">
            <v>80</v>
          </cell>
          <cell r="G190">
            <v>80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30</v>
          </cell>
          <cell r="E192">
            <v>262</v>
          </cell>
          <cell r="F192">
            <v>292</v>
          </cell>
          <cell r="G192">
            <v>292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847</v>
          </cell>
          <cell r="E194">
            <v>0</v>
          </cell>
          <cell r="F194">
            <v>847</v>
          </cell>
          <cell r="G194">
            <v>847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165</v>
          </cell>
          <cell r="E196">
            <v>138</v>
          </cell>
          <cell r="F196">
            <v>303</v>
          </cell>
          <cell r="G196">
            <v>303</v>
          </cell>
        </row>
        <row r="197">
          <cell r="A197">
            <v>860</v>
          </cell>
          <cell r="B197" t="str">
            <v>Uzbekistan</v>
          </cell>
          <cell r="D197">
            <v>211</v>
          </cell>
          <cell r="E197">
            <v>0</v>
          </cell>
          <cell r="F197">
            <v>211</v>
          </cell>
          <cell r="G197">
            <v>211</v>
          </cell>
        </row>
        <row r="198">
          <cell r="A198">
            <v>548</v>
          </cell>
          <cell r="B198" t="str">
            <v>Vanuatu</v>
          </cell>
          <cell r="D198">
            <v>53</v>
          </cell>
          <cell r="E198">
            <v>0</v>
          </cell>
          <cell r="F198">
            <v>53</v>
          </cell>
          <cell r="G198">
            <v>53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214</v>
          </cell>
          <cell r="E200">
            <v>0</v>
          </cell>
          <cell r="F200">
            <v>214</v>
          </cell>
          <cell r="G200">
            <v>214</v>
          </cell>
        </row>
        <row r="201">
          <cell r="A201">
            <v>887</v>
          </cell>
          <cell r="B201" t="str">
            <v>Yemen</v>
          </cell>
          <cell r="D201">
            <v>122</v>
          </cell>
          <cell r="E201">
            <v>0</v>
          </cell>
          <cell r="F201">
            <v>122</v>
          </cell>
          <cell r="G201">
            <v>122</v>
          </cell>
        </row>
        <row r="202">
          <cell r="A202">
            <v>894</v>
          </cell>
          <cell r="B202" t="str">
            <v>Zambia</v>
          </cell>
          <cell r="D202">
            <v>41</v>
          </cell>
          <cell r="E202">
            <v>0</v>
          </cell>
          <cell r="F202">
            <v>41</v>
          </cell>
          <cell r="G202">
            <v>41</v>
          </cell>
        </row>
        <row r="203">
          <cell r="A203">
            <v>716</v>
          </cell>
          <cell r="B203" t="str">
            <v>Zimbabwe</v>
          </cell>
          <cell r="D203">
            <v>72</v>
          </cell>
          <cell r="E203">
            <v>0</v>
          </cell>
          <cell r="F203">
            <v>72</v>
          </cell>
          <cell r="G203">
            <v>72</v>
          </cell>
        </row>
        <row r="205">
          <cell r="B205" t="str">
            <v>Total Member States</v>
          </cell>
          <cell r="C205">
            <v>0</v>
          </cell>
          <cell r="D205">
            <v>52943</v>
          </cell>
          <cell r="E205">
            <v>82889</v>
          </cell>
          <cell r="F205">
            <v>135832</v>
          </cell>
          <cell r="G205">
            <v>135832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577</v>
          </cell>
          <cell r="E222">
            <v>0</v>
          </cell>
          <cell r="F222">
            <v>577</v>
          </cell>
          <cell r="G222">
            <v>577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8</v>
          </cell>
          <cell r="E227">
            <v>0</v>
          </cell>
          <cell r="F227">
            <v>8</v>
          </cell>
          <cell r="G227">
            <v>8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585</v>
          </cell>
          <cell r="E235">
            <v>0</v>
          </cell>
          <cell r="F235">
            <v>585</v>
          </cell>
          <cell r="G235">
            <v>585</v>
          </cell>
        </row>
        <row r="237">
          <cell r="B237" t="str">
            <v>Total countries/areas</v>
          </cell>
          <cell r="C237">
            <v>0</v>
          </cell>
          <cell r="D237">
            <v>53528</v>
          </cell>
          <cell r="E237">
            <v>82889</v>
          </cell>
          <cell r="F237">
            <v>136417</v>
          </cell>
          <cell r="G237">
            <v>136417</v>
          </cell>
        </row>
        <row r="239">
          <cell r="B239" t="str">
            <v>Sub-Saharan Africa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4236</v>
          </cell>
          <cell r="E241">
            <v>0</v>
          </cell>
          <cell r="F241">
            <v>4236</v>
          </cell>
          <cell r="G241">
            <v>4236</v>
          </cell>
        </row>
        <row r="242"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Europe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49835</v>
          </cell>
          <cell r="E245">
            <v>91</v>
          </cell>
          <cell r="F245">
            <v>49926</v>
          </cell>
          <cell r="G245">
            <v>49926</v>
          </cell>
        </row>
        <row r="246">
          <cell r="A246">
            <v>711</v>
          </cell>
          <cell r="B246" t="str">
            <v>Africa</v>
          </cell>
          <cell r="D246">
            <v>6927</v>
          </cell>
          <cell r="E246">
            <v>0</v>
          </cell>
          <cell r="F246">
            <v>6927</v>
          </cell>
          <cell r="G246">
            <v>6927</v>
          </cell>
        </row>
        <row r="247">
          <cell r="A247">
            <v>146</v>
          </cell>
          <cell r="B247" t="str">
            <v>Arab States</v>
          </cell>
          <cell r="D247">
            <v>3800</v>
          </cell>
          <cell r="E247">
            <v>0</v>
          </cell>
          <cell r="F247">
            <v>3800</v>
          </cell>
          <cell r="G247">
            <v>3800</v>
          </cell>
        </row>
        <row r="248">
          <cell r="A248">
            <v>150</v>
          </cell>
          <cell r="B248" t="str">
            <v>Europe and North America</v>
          </cell>
          <cell r="D248">
            <v>2605</v>
          </cell>
          <cell r="E248">
            <v>0</v>
          </cell>
          <cell r="F248">
            <v>2605</v>
          </cell>
          <cell r="G248">
            <v>2605</v>
          </cell>
        </row>
        <row r="249">
          <cell r="A249">
            <v>19</v>
          </cell>
          <cell r="B249" t="str">
            <v>Latin America and the Caribbean</v>
          </cell>
          <cell r="D249">
            <v>4143</v>
          </cell>
          <cell r="E249">
            <v>132</v>
          </cell>
          <cell r="F249">
            <v>4275</v>
          </cell>
          <cell r="G249">
            <v>4275</v>
          </cell>
        </row>
        <row r="250">
          <cell r="A250">
            <v>1021</v>
          </cell>
          <cell r="B250" t="str">
            <v>Other (please specify, using Excel's Insert Row commany if necessary)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B252" t="str">
            <v>Total, Regional</v>
          </cell>
          <cell r="C252">
            <v>0</v>
          </cell>
          <cell r="D252">
            <v>71546</v>
          </cell>
          <cell r="E252">
            <v>223</v>
          </cell>
          <cell r="F252">
            <v>71769</v>
          </cell>
          <cell r="G252">
            <v>71769</v>
          </cell>
        </row>
        <row r="254">
          <cell r="A254">
            <v>2401</v>
          </cell>
          <cell r="B254" t="str">
            <v>Not elsewhere classified (from table 3b)</v>
          </cell>
          <cell r="C254">
            <v>138820</v>
          </cell>
          <cell r="D254">
            <v>0</v>
          </cell>
          <cell r="E254">
            <v>0</v>
          </cell>
          <cell r="F254">
            <v>0</v>
          </cell>
          <cell r="G254">
            <v>138820</v>
          </cell>
        </row>
        <row r="256">
          <cell r="B256" t="str">
            <v>Total</v>
          </cell>
          <cell r="C256">
            <v>138820</v>
          </cell>
          <cell r="D256">
            <v>125074</v>
          </cell>
          <cell r="E256">
            <v>83112</v>
          </cell>
          <cell r="F256">
            <v>208186</v>
          </cell>
          <cell r="G256">
            <v>347006</v>
          </cell>
        </row>
      </sheetData>
      <sheetData sheetId="3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25.672999999999998</v>
          </cell>
          <cell r="D12">
            <v>332.48700000000002</v>
          </cell>
          <cell r="E12">
            <v>0</v>
          </cell>
          <cell r="F12">
            <v>332.48700000000002</v>
          </cell>
          <cell r="G12">
            <v>358.16</v>
          </cell>
        </row>
        <row r="13">
          <cell r="A13">
            <v>8</v>
          </cell>
          <cell r="B13" t="str">
            <v>Albania</v>
          </cell>
          <cell r="C13">
            <v>19.91</v>
          </cell>
          <cell r="D13">
            <v>38.204999999999998</v>
          </cell>
          <cell r="E13">
            <v>0</v>
          </cell>
          <cell r="F13">
            <v>38.204999999999998</v>
          </cell>
          <cell r="G13">
            <v>58.114999999999995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397.70400000000001</v>
          </cell>
          <cell r="E14">
            <v>0</v>
          </cell>
          <cell r="F14">
            <v>397.70400000000001</v>
          </cell>
          <cell r="G14">
            <v>397.70400000000001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267.16800000000001</v>
          </cell>
          <cell r="E16">
            <v>0</v>
          </cell>
          <cell r="F16">
            <v>267.16800000000001</v>
          </cell>
          <cell r="G16">
            <v>267.16800000000001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1120.127</v>
          </cell>
          <cell r="E18">
            <v>13.227</v>
          </cell>
          <cell r="F18">
            <v>1133.354</v>
          </cell>
          <cell r="G18">
            <v>1133.354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70.777000000000001</v>
          </cell>
          <cell r="E19">
            <v>0</v>
          </cell>
          <cell r="F19">
            <v>70.777000000000001</v>
          </cell>
          <cell r="G19">
            <v>70.777000000000001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64.882999999999996</v>
          </cell>
          <cell r="D22">
            <v>66.245000000000005</v>
          </cell>
          <cell r="E22">
            <v>0</v>
          </cell>
          <cell r="F22">
            <v>66.245000000000005</v>
          </cell>
          <cell r="G22">
            <v>131.12799999999999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2.8610000000000002</v>
          </cell>
          <cell r="E24">
            <v>-3.03</v>
          </cell>
          <cell r="F24">
            <v>-0.16899999999999959</v>
          </cell>
          <cell r="G24">
            <v>-0.16899999999999959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2377.1619999999998</v>
          </cell>
          <cell r="E25">
            <v>0</v>
          </cell>
          <cell r="F25">
            <v>2377.1619999999998</v>
          </cell>
          <cell r="G25">
            <v>2377.1619999999998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6.9059999999999997</v>
          </cell>
          <cell r="D27">
            <v>0</v>
          </cell>
          <cell r="E27">
            <v>0</v>
          </cell>
          <cell r="F27">
            <v>0</v>
          </cell>
          <cell r="G27">
            <v>6.9059999999999997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1.319</v>
          </cell>
          <cell r="D29">
            <v>0</v>
          </cell>
          <cell r="E29">
            <v>0</v>
          </cell>
          <cell r="F29">
            <v>0</v>
          </cell>
          <cell r="G29">
            <v>1.319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1.88</v>
          </cell>
          <cell r="E30">
            <v>0</v>
          </cell>
          <cell r="F30">
            <v>1.88</v>
          </cell>
          <cell r="G30">
            <v>1.88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1.272</v>
          </cell>
          <cell r="D32">
            <v>-0.11700000000000001</v>
          </cell>
          <cell r="E32">
            <v>0</v>
          </cell>
          <cell r="F32">
            <v>-0.11700000000000001</v>
          </cell>
          <cell r="G32">
            <v>1.155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51.863999999999997</v>
          </cell>
          <cell r="E33">
            <v>0</v>
          </cell>
          <cell r="F33">
            <v>51.863999999999997</v>
          </cell>
          <cell r="G33">
            <v>51.863999999999997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24.122</v>
          </cell>
          <cell r="E34">
            <v>0</v>
          </cell>
          <cell r="F34">
            <v>24.122</v>
          </cell>
          <cell r="G34">
            <v>24.122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180.53200000000001</v>
          </cell>
          <cell r="E35">
            <v>0</v>
          </cell>
          <cell r="F35">
            <v>180.53200000000001</v>
          </cell>
          <cell r="G35">
            <v>180.53200000000001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269.72800000000001</v>
          </cell>
          <cell r="E37">
            <v>0</v>
          </cell>
          <cell r="F37">
            <v>269.72800000000001</v>
          </cell>
          <cell r="G37">
            <v>269.72800000000001</v>
          </cell>
        </row>
        <row r="38">
          <cell r="A38">
            <v>854</v>
          </cell>
          <cell r="B38" t="str">
            <v>Burkina Faso</v>
          </cell>
          <cell r="C38">
            <v>5.09</v>
          </cell>
          <cell r="D38">
            <v>-15.029</v>
          </cell>
          <cell r="E38">
            <v>0</v>
          </cell>
          <cell r="F38">
            <v>-15.029</v>
          </cell>
          <cell r="G38">
            <v>-9.9390000000000001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-1.7470000000000001</v>
          </cell>
          <cell r="E39">
            <v>0</v>
          </cell>
          <cell r="F39">
            <v>-1.7470000000000001</v>
          </cell>
          <cell r="G39">
            <v>-1.7470000000000001</v>
          </cell>
        </row>
        <row r="40">
          <cell r="A40">
            <v>116</v>
          </cell>
          <cell r="B40" t="str">
            <v>Cambodia</v>
          </cell>
          <cell r="C40">
            <v>-1.3979999999999999</v>
          </cell>
          <cell r="D40">
            <v>163.607</v>
          </cell>
          <cell r="E40">
            <v>0</v>
          </cell>
          <cell r="F40">
            <v>163.607</v>
          </cell>
          <cell r="G40">
            <v>162.209</v>
          </cell>
        </row>
        <row r="41">
          <cell r="A41">
            <v>120</v>
          </cell>
          <cell r="B41" t="str">
            <v>Cameroon</v>
          </cell>
          <cell r="C41">
            <v>-0.98599999999999999</v>
          </cell>
          <cell r="D41">
            <v>225.886</v>
          </cell>
          <cell r="E41">
            <v>0</v>
          </cell>
          <cell r="F41">
            <v>225.886</v>
          </cell>
          <cell r="G41">
            <v>224.9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-1.0999999999999999E-2</v>
          </cell>
          <cell r="E45">
            <v>0</v>
          </cell>
          <cell r="F45">
            <v>-1.0999999999999999E-2</v>
          </cell>
          <cell r="G45">
            <v>-1.0999999999999999E-2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14.587999999999999</v>
          </cell>
          <cell r="D47">
            <v>11806.183000000001</v>
          </cell>
          <cell r="E47">
            <v>199.435</v>
          </cell>
          <cell r="F47">
            <v>12005.618</v>
          </cell>
          <cell r="G47">
            <v>12020.206</v>
          </cell>
        </row>
        <row r="48">
          <cell r="A48">
            <v>170</v>
          </cell>
          <cell r="B48" t="str">
            <v>Colombia</v>
          </cell>
          <cell r="C48">
            <v>-2.472</v>
          </cell>
          <cell r="D48">
            <v>-15.31</v>
          </cell>
          <cell r="E48">
            <v>7.8550000000000004</v>
          </cell>
          <cell r="F48">
            <v>-7.4550000000000001</v>
          </cell>
          <cell r="G48">
            <v>-9.9269999999999996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3.262</v>
          </cell>
          <cell r="D50">
            <v>1.8560000000000001</v>
          </cell>
          <cell r="E50">
            <v>87.662999999999997</v>
          </cell>
          <cell r="F50">
            <v>89.518999999999991</v>
          </cell>
          <cell r="G50">
            <v>92.780999999999992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-8.1029999999999998</v>
          </cell>
          <cell r="E51">
            <v>0</v>
          </cell>
          <cell r="F51">
            <v>-8.1029999999999998</v>
          </cell>
          <cell r="G51">
            <v>-8.1029999999999998</v>
          </cell>
        </row>
        <row r="52">
          <cell r="A52">
            <v>384</v>
          </cell>
          <cell r="B52" t="str">
            <v>Cote d'Ivoire</v>
          </cell>
          <cell r="C52">
            <v>-0.81799999999999995</v>
          </cell>
          <cell r="D52">
            <v>850.98299999999995</v>
          </cell>
          <cell r="E52">
            <v>0</v>
          </cell>
          <cell r="F52">
            <v>850.98299999999995</v>
          </cell>
          <cell r="G52">
            <v>850.16499999999996</v>
          </cell>
        </row>
        <row r="53">
          <cell r="A53">
            <v>191</v>
          </cell>
          <cell r="B53" t="str">
            <v>Croatia</v>
          </cell>
          <cell r="C53">
            <v>-4.9640000000000004</v>
          </cell>
          <cell r="D53">
            <v>38.503</v>
          </cell>
          <cell r="E53">
            <v>0</v>
          </cell>
          <cell r="F53">
            <v>38.503</v>
          </cell>
          <cell r="G53">
            <v>33.539000000000001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483.00799999999998</v>
          </cell>
          <cell r="E54">
            <v>0</v>
          </cell>
          <cell r="F54">
            <v>483.00799999999998</v>
          </cell>
          <cell r="G54">
            <v>483.00799999999998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44.776000000000003</v>
          </cell>
          <cell r="D57">
            <v>373.42</v>
          </cell>
          <cell r="E57">
            <v>114.616</v>
          </cell>
          <cell r="F57">
            <v>488.036</v>
          </cell>
          <cell r="G57">
            <v>532.81200000000001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19.555</v>
          </cell>
          <cell r="E58">
            <v>0</v>
          </cell>
          <cell r="F58">
            <v>19.555</v>
          </cell>
          <cell r="G58">
            <v>19.555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45.228000000000002</v>
          </cell>
          <cell r="E60">
            <v>0</v>
          </cell>
          <cell r="F60">
            <v>45.228000000000002</v>
          </cell>
          <cell r="G60">
            <v>45.228000000000002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6.8620000000000001</v>
          </cell>
          <cell r="E62">
            <v>0</v>
          </cell>
          <cell r="F62">
            <v>6.8620000000000001</v>
          </cell>
          <cell r="G62">
            <v>6.8620000000000001</v>
          </cell>
        </row>
        <row r="63">
          <cell r="A63">
            <v>218</v>
          </cell>
          <cell r="B63" t="str">
            <v>Ecuador</v>
          </cell>
          <cell r="C63">
            <v>148.733</v>
          </cell>
          <cell r="D63">
            <v>-5.3999999999999999E-2</v>
          </cell>
          <cell r="E63">
            <v>4.2869999999999999</v>
          </cell>
          <cell r="F63">
            <v>4.2329999999999997</v>
          </cell>
          <cell r="G63">
            <v>152.96600000000001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4869.3639999999996</v>
          </cell>
          <cell r="E64">
            <v>598.47900000000004</v>
          </cell>
          <cell r="F64">
            <v>5467.8429999999998</v>
          </cell>
          <cell r="G64">
            <v>5467.8429999999998</v>
          </cell>
        </row>
        <row r="65">
          <cell r="A65">
            <v>222</v>
          </cell>
          <cell r="B65" t="str">
            <v>El Salvador</v>
          </cell>
          <cell r="C65">
            <v>20.527000000000001</v>
          </cell>
          <cell r="D65">
            <v>-6.39</v>
          </cell>
          <cell r="E65">
            <v>0</v>
          </cell>
          <cell r="F65">
            <v>-6.39</v>
          </cell>
          <cell r="G65">
            <v>14.137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104.45699999999999</v>
          </cell>
          <cell r="E67">
            <v>0</v>
          </cell>
          <cell r="F67">
            <v>104.45699999999999</v>
          </cell>
          <cell r="G67">
            <v>104.45699999999999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21.393999999999998</v>
          </cell>
          <cell r="D69">
            <v>659.75599999999997</v>
          </cell>
          <cell r="E69">
            <v>0</v>
          </cell>
          <cell r="F69">
            <v>659.75599999999997</v>
          </cell>
          <cell r="G69">
            <v>681.15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12.32</v>
          </cell>
          <cell r="E74">
            <v>0</v>
          </cell>
          <cell r="F74">
            <v>12.32</v>
          </cell>
          <cell r="G74">
            <v>12.32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47.338999999999999</v>
          </cell>
          <cell r="E76">
            <v>0</v>
          </cell>
          <cell r="F76">
            <v>47.338999999999999</v>
          </cell>
          <cell r="G76">
            <v>47.338999999999999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381.59199999999998</v>
          </cell>
          <cell r="E78">
            <v>0</v>
          </cell>
          <cell r="F78">
            <v>381.59199999999998</v>
          </cell>
          <cell r="G78">
            <v>381.59199999999998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15.03</v>
          </cell>
          <cell r="D81">
            <v>382.57900000000001</v>
          </cell>
          <cell r="E81">
            <v>0</v>
          </cell>
          <cell r="F81">
            <v>382.57900000000001</v>
          </cell>
          <cell r="G81">
            <v>397.60899999999998</v>
          </cell>
        </row>
        <row r="82">
          <cell r="A82">
            <v>324</v>
          </cell>
          <cell r="B82" t="str">
            <v>Guinea</v>
          </cell>
          <cell r="C82">
            <v>-7.4999999999999997E-2</v>
          </cell>
          <cell r="D82">
            <v>342.166</v>
          </cell>
          <cell r="E82">
            <v>0</v>
          </cell>
          <cell r="F82">
            <v>342.166</v>
          </cell>
          <cell r="G82">
            <v>342.09100000000001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-2.5000000000000001E-2</v>
          </cell>
          <cell r="D85">
            <v>210.37</v>
          </cell>
          <cell r="E85">
            <v>0</v>
          </cell>
          <cell r="F85">
            <v>210.37</v>
          </cell>
          <cell r="G85">
            <v>210.345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657.06500000000005</v>
          </cell>
          <cell r="E86">
            <v>0</v>
          </cell>
          <cell r="F86">
            <v>657.06500000000005</v>
          </cell>
          <cell r="G86">
            <v>657.06500000000005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41.046999999999997</v>
          </cell>
          <cell r="D89">
            <v>4165.152</v>
          </cell>
          <cell r="E89">
            <v>126.248</v>
          </cell>
          <cell r="F89">
            <v>4291.3999999999996</v>
          </cell>
          <cell r="G89">
            <v>4332.4469999999992</v>
          </cell>
        </row>
        <row r="90">
          <cell r="A90">
            <v>360</v>
          </cell>
          <cell r="B90" t="str">
            <v>Indonesia</v>
          </cell>
          <cell r="C90">
            <v>146.304</v>
          </cell>
          <cell r="D90">
            <v>68.817999999999998</v>
          </cell>
          <cell r="E90">
            <v>124.61</v>
          </cell>
          <cell r="F90">
            <v>193.428</v>
          </cell>
          <cell r="G90">
            <v>339.73199999999997</v>
          </cell>
        </row>
        <row r="91">
          <cell r="A91">
            <v>364</v>
          </cell>
          <cell r="B91" t="str">
            <v>Iran, Islamic Republic</v>
          </cell>
          <cell r="C91">
            <v>59.756</v>
          </cell>
          <cell r="D91">
            <v>487.84300000000002</v>
          </cell>
          <cell r="E91">
            <v>162.55799999999999</v>
          </cell>
          <cell r="F91">
            <v>650.40100000000007</v>
          </cell>
          <cell r="G91">
            <v>710.15700000000004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7752.5029999999997</v>
          </cell>
          <cell r="E92">
            <v>0</v>
          </cell>
          <cell r="F92">
            <v>7752.5029999999997</v>
          </cell>
          <cell r="G92">
            <v>7752.5029999999997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7.1920000000000002</v>
          </cell>
          <cell r="D96">
            <v>0</v>
          </cell>
          <cell r="E96">
            <v>0</v>
          </cell>
          <cell r="F96">
            <v>0</v>
          </cell>
          <cell r="G96">
            <v>7.1920000000000002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126.081</v>
          </cell>
          <cell r="D98">
            <v>147.30099999999999</v>
          </cell>
          <cell r="E98">
            <v>0</v>
          </cell>
          <cell r="F98">
            <v>147.30099999999999</v>
          </cell>
          <cell r="G98">
            <v>273.38200000000001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237.91200000000001</v>
          </cell>
          <cell r="D100">
            <v>397.61599999999999</v>
          </cell>
          <cell r="E100">
            <v>55.55</v>
          </cell>
          <cell r="F100">
            <v>453.166</v>
          </cell>
          <cell r="G100">
            <v>691.07799999999997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167.2</v>
          </cell>
          <cell r="E102">
            <v>0</v>
          </cell>
          <cell r="F102">
            <v>167.2</v>
          </cell>
          <cell r="G102">
            <v>167.2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32.151000000000003</v>
          </cell>
          <cell r="E103">
            <v>0</v>
          </cell>
          <cell r="F103">
            <v>32.151000000000003</v>
          </cell>
          <cell r="G103">
            <v>32.151000000000003</v>
          </cell>
        </row>
        <row r="104">
          <cell r="A104">
            <v>418</v>
          </cell>
          <cell r="B104" t="str">
            <v>Lao People's Dem Republic</v>
          </cell>
          <cell r="C104">
            <v>155.26599999999999</v>
          </cell>
          <cell r="D104">
            <v>490.08800000000002</v>
          </cell>
          <cell r="E104">
            <v>0</v>
          </cell>
          <cell r="F104">
            <v>490.08800000000002</v>
          </cell>
          <cell r="G104">
            <v>645.35400000000004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18.611999999999998</v>
          </cell>
          <cell r="D106">
            <v>2370.7539999999999</v>
          </cell>
          <cell r="E106">
            <v>23.042000000000002</v>
          </cell>
          <cell r="F106">
            <v>2393.7959999999998</v>
          </cell>
          <cell r="G106">
            <v>2412.4079999999999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-3.306</v>
          </cell>
          <cell r="E107">
            <v>0</v>
          </cell>
          <cell r="F107">
            <v>-3.306</v>
          </cell>
          <cell r="G107">
            <v>-3.306</v>
          </cell>
        </row>
        <row r="108">
          <cell r="A108">
            <v>430</v>
          </cell>
          <cell r="B108" t="str">
            <v>Liberia</v>
          </cell>
          <cell r="C108">
            <v>218.64599999999999</v>
          </cell>
          <cell r="D108">
            <v>12.645</v>
          </cell>
          <cell r="E108">
            <v>0</v>
          </cell>
          <cell r="F108">
            <v>12.645</v>
          </cell>
          <cell r="G108">
            <v>231.291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649.79100000000005</v>
          </cell>
          <cell r="E109">
            <v>0</v>
          </cell>
          <cell r="F109">
            <v>649.79100000000005</v>
          </cell>
          <cell r="G109">
            <v>649.79100000000005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2.9249999999999998</v>
          </cell>
          <cell r="D113">
            <v>70.641000000000005</v>
          </cell>
          <cell r="E113">
            <v>0</v>
          </cell>
          <cell r="F113">
            <v>70.641000000000005</v>
          </cell>
          <cell r="G113">
            <v>73.566000000000003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69.176000000000002</v>
          </cell>
          <cell r="E114">
            <v>0</v>
          </cell>
          <cell r="F114">
            <v>69.176000000000002</v>
          </cell>
          <cell r="G114">
            <v>69.176000000000002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7.94</v>
          </cell>
          <cell r="E116">
            <v>0</v>
          </cell>
          <cell r="F116">
            <v>7.94</v>
          </cell>
          <cell r="G116">
            <v>7.94</v>
          </cell>
        </row>
        <row r="117">
          <cell r="A117">
            <v>466</v>
          </cell>
          <cell r="B117" t="str">
            <v>Mali</v>
          </cell>
          <cell r="C117">
            <v>4.2000000000000003E-2</v>
          </cell>
          <cell r="D117">
            <v>152.76400000000001</v>
          </cell>
          <cell r="E117">
            <v>0</v>
          </cell>
          <cell r="F117">
            <v>152.76400000000001</v>
          </cell>
          <cell r="G117">
            <v>152.80600000000001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-2.7930000000000001</v>
          </cell>
          <cell r="D122">
            <v>3824.38</v>
          </cell>
          <cell r="E122">
            <v>56.436</v>
          </cell>
          <cell r="F122">
            <v>3880.8160000000003</v>
          </cell>
          <cell r="G122">
            <v>3878.0230000000001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111.023</v>
          </cell>
          <cell r="D124">
            <v>359.01499999999999</v>
          </cell>
          <cell r="E124">
            <v>0</v>
          </cell>
          <cell r="F124">
            <v>359.01499999999999</v>
          </cell>
          <cell r="G124">
            <v>470.03800000000001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169.369</v>
          </cell>
          <cell r="E125">
            <v>0</v>
          </cell>
          <cell r="F125">
            <v>169.369</v>
          </cell>
          <cell r="G125">
            <v>169.369</v>
          </cell>
        </row>
        <row r="126">
          <cell r="A126">
            <v>504</v>
          </cell>
          <cell r="B126" t="str">
            <v>Morocco</v>
          </cell>
          <cell r="C126">
            <v>31.919</v>
          </cell>
          <cell r="D126">
            <v>1380.5150000000001</v>
          </cell>
          <cell r="E126">
            <v>0</v>
          </cell>
          <cell r="F126">
            <v>1380.5150000000001</v>
          </cell>
          <cell r="G126">
            <v>1412.4340000000002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2215.0839999999998</v>
          </cell>
          <cell r="E127">
            <v>0</v>
          </cell>
          <cell r="F127">
            <v>2215.0839999999998</v>
          </cell>
          <cell r="G127">
            <v>2215.0839999999998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-1.4999999999999999E-2</v>
          </cell>
          <cell r="E128">
            <v>0</v>
          </cell>
          <cell r="F128">
            <v>-1.4999999999999999E-2</v>
          </cell>
          <cell r="G128">
            <v>-1.4999999999999999E-2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49.656999999999996</v>
          </cell>
          <cell r="E129">
            <v>0</v>
          </cell>
          <cell r="F129">
            <v>49.656999999999996</v>
          </cell>
          <cell r="G129">
            <v>49.656999999999996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14.212</v>
          </cell>
          <cell r="D131">
            <v>80.915999999999997</v>
          </cell>
          <cell r="E131">
            <v>0</v>
          </cell>
          <cell r="F131">
            <v>80.915999999999997</v>
          </cell>
          <cell r="G131">
            <v>95.128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532.91499999999996</v>
          </cell>
          <cell r="E134">
            <v>0</v>
          </cell>
          <cell r="F134">
            <v>532.91499999999996</v>
          </cell>
          <cell r="G134">
            <v>532.91499999999996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10.449</v>
          </cell>
          <cell r="E135">
            <v>0</v>
          </cell>
          <cell r="F135">
            <v>10.449</v>
          </cell>
          <cell r="G135">
            <v>10.449</v>
          </cell>
        </row>
        <row r="136">
          <cell r="A136">
            <v>566</v>
          </cell>
          <cell r="B136" t="str">
            <v>Nigeria</v>
          </cell>
          <cell r="C136">
            <v>-3.855</v>
          </cell>
          <cell r="D136">
            <v>253.07900000000001</v>
          </cell>
          <cell r="E136">
            <v>918.73199999999997</v>
          </cell>
          <cell r="F136">
            <v>1171.8109999999999</v>
          </cell>
          <cell r="G136">
            <v>1167.9559999999999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8.2129999999999992</v>
          </cell>
          <cell r="D138">
            <v>87.063000000000002</v>
          </cell>
          <cell r="E138">
            <v>0</v>
          </cell>
          <cell r="F138">
            <v>87.063000000000002</v>
          </cell>
          <cell r="G138">
            <v>95.275999999999996</v>
          </cell>
        </row>
        <row r="139">
          <cell r="A139">
            <v>586</v>
          </cell>
          <cell r="B139" t="str">
            <v>Pakistan</v>
          </cell>
          <cell r="C139">
            <v>247.22800000000001</v>
          </cell>
          <cell r="D139">
            <v>897.19200000000001</v>
          </cell>
          <cell r="E139">
            <v>45.646000000000001</v>
          </cell>
          <cell r="F139">
            <v>942.83799999999997</v>
          </cell>
          <cell r="G139">
            <v>1190.066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110.578</v>
          </cell>
          <cell r="D143">
            <v>0</v>
          </cell>
          <cell r="E143">
            <v>0</v>
          </cell>
          <cell r="F143">
            <v>0</v>
          </cell>
          <cell r="G143">
            <v>110.578</v>
          </cell>
        </row>
        <row r="144">
          <cell r="A144">
            <v>604</v>
          </cell>
          <cell r="B144" t="str">
            <v>Peru</v>
          </cell>
          <cell r="C144">
            <v>5.3259999999999996</v>
          </cell>
          <cell r="D144">
            <v>30.323</v>
          </cell>
          <cell r="E144">
            <v>0</v>
          </cell>
          <cell r="F144">
            <v>30.323</v>
          </cell>
          <cell r="G144">
            <v>35.649000000000001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263.892</v>
          </cell>
          <cell r="E145">
            <v>0</v>
          </cell>
          <cell r="F145">
            <v>263.892</v>
          </cell>
          <cell r="G145">
            <v>263.892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143.727</v>
          </cell>
          <cell r="E148">
            <v>0</v>
          </cell>
          <cell r="F148">
            <v>143.727</v>
          </cell>
          <cell r="G148">
            <v>143.727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-0.57199999999999995</v>
          </cell>
          <cell r="F149">
            <v>-0.57199999999999995</v>
          </cell>
          <cell r="G149">
            <v>-0.57199999999999995</v>
          </cell>
        </row>
        <row r="150">
          <cell r="A150">
            <v>498</v>
          </cell>
          <cell r="B150" t="str">
            <v>Rep of Moldova</v>
          </cell>
          <cell r="C150">
            <v>14.066000000000001</v>
          </cell>
          <cell r="D150">
            <v>-0.08</v>
          </cell>
          <cell r="E150">
            <v>0</v>
          </cell>
          <cell r="F150">
            <v>-0.08</v>
          </cell>
          <cell r="G150">
            <v>13.986000000000001</v>
          </cell>
        </row>
        <row r="151">
          <cell r="A151">
            <v>642</v>
          </cell>
          <cell r="B151" t="str">
            <v>Romania</v>
          </cell>
          <cell r="C151">
            <v>-3.5249999999999999</v>
          </cell>
          <cell r="D151">
            <v>1018.8150000000001</v>
          </cell>
          <cell r="E151">
            <v>0</v>
          </cell>
          <cell r="F151">
            <v>1018.8150000000001</v>
          </cell>
          <cell r="G151">
            <v>1015.2900000000001</v>
          </cell>
        </row>
        <row r="152">
          <cell r="A152">
            <v>643</v>
          </cell>
          <cell r="B152" t="str">
            <v>Russian Federation</v>
          </cell>
          <cell r="C152">
            <v>61.698999999999998</v>
          </cell>
          <cell r="D152">
            <v>113.584</v>
          </cell>
          <cell r="E152">
            <v>430.36900000000003</v>
          </cell>
          <cell r="F152">
            <v>543.95299999999997</v>
          </cell>
          <cell r="G152">
            <v>605.65199999999993</v>
          </cell>
        </row>
        <row r="153">
          <cell r="A153">
            <v>646</v>
          </cell>
          <cell r="B153" t="str">
            <v>Rwanda</v>
          </cell>
          <cell r="C153">
            <v>80.534000000000006</v>
          </cell>
          <cell r="D153">
            <v>726.10699999999997</v>
          </cell>
          <cell r="E153">
            <v>20.302</v>
          </cell>
          <cell r="F153">
            <v>746.40899999999999</v>
          </cell>
          <cell r="G153">
            <v>826.94299999999998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33.250999999999998</v>
          </cell>
          <cell r="E156">
            <v>0</v>
          </cell>
          <cell r="F156">
            <v>33.250999999999998</v>
          </cell>
          <cell r="G156">
            <v>33.250999999999998</v>
          </cell>
        </row>
        <row r="157">
          <cell r="A157">
            <v>682</v>
          </cell>
          <cell r="B157" t="str">
            <v>Saudi Arabia</v>
          </cell>
          <cell r="C157">
            <v>6.8250000000000002</v>
          </cell>
          <cell r="D157">
            <v>658.93700000000001</v>
          </cell>
          <cell r="E157">
            <v>0</v>
          </cell>
          <cell r="F157">
            <v>658.93700000000001</v>
          </cell>
          <cell r="G157">
            <v>665.76200000000006</v>
          </cell>
        </row>
        <row r="158">
          <cell r="A158">
            <v>686</v>
          </cell>
          <cell r="B158" t="str">
            <v>Senegal</v>
          </cell>
          <cell r="C158">
            <v>202.642</v>
          </cell>
          <cell r="D158">
            <v>646.95399999999995</v>
          </cell>
          <cell r="E158">
            <v>0</v>
          </cell>
          <cell r="F158">
            <v>646.95399999999995</v>
          </cell>
          <cell r="G158">
            <v>849.596</v>
          </cell>
        </row>
        <row r="159">
          <cell r="A159">
            <v>688</v>
          </cell>
          <cell r="B159" t="str">
            <v>Serbia</v>
          </cell>
          <cell r="C159">
            <v>-3.3000000000000002E-2</v>
          </cell>
          <cell r="D159">
            <v>841.38699999999994</v>
          </cell>
          <cell r="E159">
            <v>0</v>
          </cell>
          <cell r="F159">
            <v>841.38699999999994</v>
          </cell>
          <cell r="G159">
            <v>841.35399999999993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6.4420000000000002</v>
          </cell>
          <cell r="E160">
            <v>0</v>
          </cell>
          <cell r="F160">
            <v>6.4420000000000002</v>
          </cell>
          <cell r="G160">
            <v>6.4420000000000002</v>
          </cell>
        </row>
        <row r="161">
          <cell r="A161">
            <v>694</v>
          </cell>
          <cell r="B161" t="str">
            <v>Sierra Leone</v>
          </cell>
          <cell r="C161">
            <v>83.084000000000003</v>
          </cell>
          <cell r="D161">
            <v>200.70599999999999</v>
          </cell>
          <cell r="E161">
            <v>0</v>
          </cell>
          <cell r="F161">
            <v>200.70599999999999</v>
          </cell>
          <cell r="G161">
            <v>283.78999999999996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-0.2</v>
          </cell>
          <cell r="D165">
            <v>0</v>
          </cell>
          <cell r="E165">
            <v>0</v>
          </cell>
          <cell r="F165">
            <v>0</v>
          </cell>
          <cell r="G165">
            <v>-0.2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155.208</v>
          </cell>
          <cell r="E167">
            <v>150.334</v>
          </cell>
          <cell r="F167">
            <v>305.54200000000003</v>
          </cell>
          <cell r="G167">
            <v>305.54200000000003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29.756</v>
          </cell>
          <cell r="D169">
            <v>744.29700000000003</v>
          </cell>
          <cell r="E169">
            <v>0</v>
          </cell>
          <cell r="F169">
            <v>744.29700000000003</v>
          </cell>
          <cell r="G169">
            <v>774.053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8748.759</v>
          </cell>
          <cell r="E173">
            <v>64.304000000000002</v>
          </cell>
          <cell r="F173">
            <v>8813.0630000000001</v>
          </cell>
          <cell r="G173">
            <v>8813.0630000000001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185.36199999999999</v>
          </cell>
          <cell r="E175">
            <v>0</v>
          </cell>
          <cell r="F175">
            <v>185.36199999999999</v>
          </cell>
          <cell r="G175">
            <v>185.36199999999999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1399.5429999999999</v>
          </cell>
          <cell r="E178">
            <v>0</v>
          </cell>
          <cell r="F178">
            <v>1399.5429999999999</v>
          </cell>
          <cell r="G178">
            <v>1399.5429999999999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104.57599999999999</v>
          </cell>
          <cell r="D180">
            <v>89.603999999999999</v>
          </cell>
          <cell r="E180">
            <v>0</v>
          </cell>
          <cell r="F180">
            <v>89.603999999999999</v>
          </cell>
          <cell r="G180">
            <v>194.18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278.94900000000001</v>
          </cell>
          <cell r="E181">
            <v>0</v>
          </cell>
          <cell r="F181">
            <v>278.94900000000001</v>
          </cell>
          <cell r="G181">
            <v>278.94900000000001</v>
          </cell>
        </row>
        <row r="182">
          <cell r="A182">
            <v>626</v>
          </cell>
          <cell r="B182" t="str">
            <v>Timor-Leste</v>
          </cell>
          <cell r="C182">
            <v>53.664999999999999</v>
          </cell>
          <cell r="D182">
            <v>72.757000000000005</v>
          </cell>
          <cell r="E182">
            <v>0</v>
          </cell>
          <cell r="F182">
            <v>72.757000000000005</v>
          </cell>
          <cell r="G182">
            <v>126.422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-0.77800000000000002</v>
          </cell>
          <cell r="E183">
            <v>0</v>
          </cell>
          <cell r="F183">
            <v>-0.77800000000000002</v>
          </cell>
          <cell r="G183">
            <v>-0.77800000000000002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6.21</v>
          </cell>
          <cell r="D186">
            <v>71.363</v>
          </cell>
          <cell r="E186">
            <v>0</v>
          </cell>
          <cell r="F186">
            <v>71.363</v>
          </cell>
          <cell r="G186">
            <v>77.572999999999993</v>
          </cell>
        </row>
        <row r="187">
          <cell r="A187">
            <v>792</v>
          </cell>
          <cell r="B187" t="str">
            <v>Turkey</v>
          </cell>
          <cell r="C187">
            <v>0.84199999999999997</v>
          </cell>
          <cell r="D187">
            <v>295.02800000000002</v>
          </cell>
          <cell r="E187">
            <v>0</v>
          </cell>
          <cell r="F187">
            <v>295.02800000000002</v>
          </cell>
          <cell r="G187">
            <v>295.87</v>
          </cell>
        </row>
        <row r="188">
          <cell r="A188">
            <v>795</v>
          </cell>
          <cell r="B188" t="str">
            <v>Turkmenistan</v>
          </cell>
          <cell r="C188">
            <v>12.454000000000001</v>
          </cell>
          <cell r="D188">
            <v>10.019</v>
          </cell>
          <cell r="E188">
            <v>0</v>
          </cell>
          <cell r="F188">
            <v>10.019</v>
          </cell>
          <cell r="G188">
            <v>22.472999999999999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1.3979999999999999</v>
          </cell>
          <cell r="D190">
            <v>1380.146</v>
          </cell>
          <cell r="E190">
            <v>0</v>
          </cell>
          <cell r="F190">
            <v>1380.146</v>
          </cell>
          <cell r="G190">
            <v>1381.5439999999999</v>
          </cell>
        </row>
        <row r="191">
          <cell r="A191">
            <v>804</v>
          </cell>
          <cell r="B191" t="str">
            <v>Ukraine</v>
          </cell>
          <cell r="C191">
            <v>77.942999999999998</v>
          </cell>
          <cell r="D191">
            <v>232.726</v>
          </cell>
          <cell r="E191">
            <v>0</v>
          </cell>
          <cell r="F191">
            <v>232.726</v>
          </cell>
          <cell r="G191">
            <v>310.66899999999998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50.081000000000003</v>
          </cell>
          <cell r="D194">
            <v>1166.92</v>
          </cell>
          <cell r="E194">
            <v>0</v>
          </cell>
          <cell r="F194">
            <v>1166.92</v>
          </cell>
          <cell r="G194">
            <v>1217.001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124.70699999999999</v>
          </cell>
          <cell r="D196">
            <v>301.65300000000002</v>
          </cell>
          <cell r="E196">
            <v>0</v>
          </cell>
          <cell r="F196">
            <v>301.65300000000002</v>
          </cell>
          <cell r="G196">
            <v>426.36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-2.4E-2</v>
          </cell>
          <cell r="E197">
            <v>0</v>
          </cell>
          <cell r="F197">
            <v>-2.4E-2</v>
          </cell>
          <cell r="G197">
            <v>-2.4E-2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0.51300000000000001</v>
          </cell>
          <cell r="D199">
            <v>1248.729</v>
          </cell>
          <cell r="E199">
            <v>0</v>
          </cell>
          <cell r="F199">
            <v>1248.729</v>
          </cell>
          <cell r="G199">
            <v>1249.242</v>
          </cell>
        </row>
        <row r="200">
          <cell r="A200">
            <v>704</v>
          </cell>
          <cell r="B200" t="str">
            <v>Vietnam</v>
          </cell>
          <cell r="C200">
            <v>191.00800000000001</v>
          </cell>
          <cell r="D200">
            <v>2341.069</v>
          </cell>
          <cell r="E200">
            <v>0</v>
          </cell>
          <cell r="F200">
            <v>2341.069</v>
          </cell>
          <cell r="G200">
            <v>2532.0769999999998</v>
          </cell>
        </row>
        <row r="201">
          <cell r="A201">
            <v>887</v>
          </cell>
          <cell r="B201" t="str">
            <v>Yemen</v>
          </cell>
          <cell r="C201">
            <v>-2.0529999999999999</v>
          </cell>
          <cell r="D201">
            <v>267.43299999999999</v>
          </cell>
          <cell r="E201">
            <v>6.5579999999999998</v>
          </cell>
          <cell r="F201">
            <v>273.99099999999999</v>
          </cell>
          <cell r="G201">
            <v>271.93799999999999</v>
          </cell>
        </row>
        <row r="202">
          <cell r="A202">
            <v>894</v>
          </cell>
          <cell r="B202" t="str">
            <v>Zambia</v>
          </cell>
          <cell r="C202">
            <v>40.996000000000002</v>
          </cell>
          <cell r="D202">
            <v>132.94900000000001</v>
          </cell>
          <cell r="E202">
            <v>0</v>
          </cell>
          <cell r="F202">
            <v>132.94900000000001</v>
          </cell>
          <cell r="G202">
            <v>173.94500000000002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376.86700000000002</v>
          </cell>
          <cell r="E203">
            <v>0</v>
          </cell>
          <cell r="F203">
            <v>376.86700000000002</v>
          </cell>
          <cell r="G203">
            <v>376.86700000000002</v>
          </cell>
        </row>
        <row r="205">
          <cell r="B205" t="str">
            <v>Total Member States</v>
          </cell>
          <cell r="C205">
            <v>3055.4470000000001</v>
          </cell>
          <cell r="D205">
            <v>77917.519999999975</v>
          </cell>
          <cell r="E205">
            <v>3206.6489999999999</v>
          </cell>
          <cell r="F205">
            <v>81124.16899999998</v>
          </cell>
          <cell r="G205">
            <v>84179.615999999965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18.372</v>
          </cell>
          <cell r="D228">
            <v>55.009</v>
          </cell>
          <cell r="E228">
            <v>0</v>
          </cell>
          <cell r="F228">
            <v>55.009</v>
          </cell>
          <cell r="G228">
            <v>73.381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18.372</v>
          </cell>
          <cell r="D235">
            <v>55.009</v>
          </cell>
          <cell r="E235">
            <v>0</v>
          </cell>
          <cell r="F235">
            <v>55.009</v>
          </cell>
          <cell r="G235">
            <v>73.381</v>
          </cell>
        </row>
        <row r="237">
          <cell r="B237" t="str">
            <v>Total countries/areas</v>
          </cell>
          <cell r="C237">
            <v>3073.819</v>
          </cell>
          <cell r="D237">
            <v>77972.52899999998</v>
          </cell>
          <cell r="E237">
            <v>3206.6489999999999</v>
          </cell>
          <cell r="F237">
            <v>81179.177999999985</v>
          </cell>
          <cell r="G237">
            <v>84252.996999999959</v>
          </cell>
        </row>
        <row r="239">
          <cell r="A239">
            <v>711</v>
          </cell>
          <cell r="B239" t="str">
            <v>Sub-Saharan Africa</v>
          </cell>
          <cell r="C239">
            <v>619.34100000000001</v>
          </cell>
          <cell r="D239">
            <v>9630.7649999999994</v>
          </cell>
          <cell r="E239">
            <v>0</v>
          </cell>
          <cell r="F239">
            <v>9630.7649999999994</v>
          </cell>
          <cell r="G239">
            <v>10250.106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23.870999999999999</v>
          </cell>
          <cell r="D241">
            <v>1279.6420000000001</v>
          </cell>
          <cell r="E241">
            <v>3.5999999999999997E-2</v>
          </cell>
          <cell r="F241">
            <v>1279.6780000000001</v>
          </cell>
          <cell r="G241">
            <v>1303.5490000000002</v>
          </cell>
        </row>
        <row r="242">
          <cell r="A242">
            <v>19</v>
          </cell>
          <cell r="B242" t="str">
            <v>Americas</v>
          </cell>
          <cell r="C242">
            <v>428.09</v>
          </cell>
          <cell r="D242">
            <v>587.18499999999995</v>
          </cell>
          <cell r="E242">
            <v>0</v>
          </cell>
          <cell r="F242">
            <v>587.18499999999995</v>
          </cell>
          <cell r="G242">
            <v>1015.2749999999999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113.366</v>
          </cell>
          <cell r="D244">
            <v>1125.201</v>
          </cell>
          <cell r="E244">
            <v>0</v>
          </cell>
          <cell r="F244">
            <v>1125.201</v>
          </cell>
          <cell r="G244">
            <v>1238.567</v>
          </cell>
        </row>
        <row r="245">
          <cell r="A245">
            <v>1020</v>
          </cell>
          <cell r="B245" t="str">
            <v>Global/interregional</v>
          </cell>
          <cell r="C245">
            <v>3759.018</v>
          </cell>
          <cell r="D245">
            <v>19282.716</v>
          </cell>
          <cell r="E245">
            <v>1190.3789999999999</v>
          </cell>
          <cell r="F245">
            <v>20473.095000000001</v>
          </cell>
          <cell r="G245">
            <v>24232.113000000001</v>
          </cell>
        </row>
        <row r="246">
          <cell r="A246">
            <v>1021</v>
          </cell>
          <cell r="B246" t="str">
            <v>Arab States</v>
          </cell>
          <cell r="C246">
            <v>52.231999999999999</v>
          </cell>
          <cell r="D246">
            <v>1219.789</v>
          </cell>
          <cell r="E246">
            <v>10.613</v>
          </cell>
          <cell r="F246">
            <v>1230.402</v>
          </cell>
          <cell r="G246">
            <v>1282.634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4995.9179999999997</v>
          </cell>
          <cell r="D248">
            <v>33125.297999999995</v>
          </cell>
          <cell r="E248">
            <v>1201.028</v>
          </cell>
          <cell r="F248">
            <v>34326.326000000001</v>
          </cell>
          <cell r="G248">
            <v>39322.243999999999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107202</v>
          </cell>
          <cell r="D250">
            <v>0</v>
          </cell>
          <cell r="E250">
            <v>0</v>
          </cell>
          <cell r="F250">
            <v>0</v>
          </cell>
          <cell r="G250">
            <v>107202</v>
          </cell>
        </row>
        <row r="252">
          <cell r="B252" t="str">
            <v>Total</v>
          </cell>
          <cell r="C252">
            <v>115271.73699999999</v>
          </cell>
          <cell r="D252">
            <v>111097.82699999998</v>
          </cell>
          <cell r="E252">
            <v>4407.6769999999997</v>
          </cell>
          <cell r="F252">
            <v>115505.50399999999</v>
          </cell>
          <cell r="G252">
            <v>230777.24099999995</v>
          </cell>
        </row>
      </sheetData>
      <sheetData sheetId="3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I233">
            <v>257112.74900000001</v>
          </cell>
          <cell r="J233">
            <v>704261.48200000008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104734.982</v>
          </cell>
          <cell r="D239">
            <v>303523.09700000001</v>
          </cell>
          <cell r="F239">
            <v>303523.09700000001</v>
          </cell>
          <cell r="G239">
            <v>408258.07900000003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75269.217999999993</v>
          </cell>
          <cell r="D241">
            <v>166487.91099999999</v>
          </cell>
          <cell r="F241">
            <v>166487.91099999999</v>
          </cell>
          <cell r="G241">
            <v>241757.12899999999</v>
          </cell>
        </row>
        <row r="242">
          <cell r="A242">
            <v>19</v>
          </cell>
          <cell r="B242" t="str">
            <v>Americas</v>
          </cell>
          <cell r="C242">
            <v>36444.112000000001</v>
          </cell>
          <cell r="D242">
            <v>24127.672999999999</v>
          </cell>
          <cell r="E242">
            <v>0</v>
          </cell>
          <cell r="F242">
            <v>24127.672999999999</v>
          </cell>
          <cell r="G242">
            <v>60571.785000000003</v>
          </cell>
        </row>
        <row r="243">
          <cell r="A243">
            <v>146</v>
          </cell>
          <cell r="B243" t="str">
            <v>Western Asia</v>
          </cell>
          <cell r="C243">
            <v>40664.436999999998</v>
          </cell>
          <cell r="D243">
            <v>210122.80100000001</v>
          </cell>
          <cell r="E243">
            <v>0</v>
          </cell>
          <cell r="F243">
            <v>210122.80100000001</v>
          </cell>
          <cell r="G243">
            <v>250787.23800000001</v>
          </cell>
        </row>
        <row r="244">
          <cell r="A244">
            <v>150</v>
          </cell>
          <cell r="B244" t="str">
            <v>Europe</v>
          </cell>
          <cell r="C244">
            <v>37595.107000000004</v>
          </cell>
          <cell r="D244">
            <v>60310.970999999998</v>
          </cell>
          <cell r="F244">
            <v>60310.970999999998</v>
          </cell>
          <cell r="G244">
            <v>97906.078000000009</v>
          </cell>
        </row>
        <row r="245">
          <cell r="A245">
            <v>1020</v>
          </cell>
          <cell r="B245" t="str">
            <v>Global/interregional</v>
          </cell>
          <cell r="C245">
            <v>157790.98800000001</v>
          </cell>
          <cell r="D245">
            <v>473923.58600000001</v>
          </cell>
          <cell r="E245">
            <v>0</v>
          </cell>
          <cell r="F245">
            <v>473923.58600000001</v>
          </cell>
          <cell r="G245">
            <v>631714.57400000002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452498.84400000004</v>
          </cell>
          <cell r="D248">
            <v>1238496.0390000001</v>
          </cell>
          <cell r="E248">
            <v>0</v>
          </cell>
          <cell r="F248">
            <v>1238496.0390000001</v>
          </cell>
          <cell r="G248">
            <v>1690994.8830000001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452498.84400000004</v>
          </cell>
          <cell r="D252">
            <v>1238496.0390000001</v>
          </cell>
          <cell r="E252">
            <v>0</v>
          </cell>
          <cell r="F252">
            <v>1238496.0390000001</v>
          </cell>
          <cell r="G252">
            <v>1690994.8830000001</v>
          </cell>
        </row>
        <row r="267">
          <cell r="G267" t="e">
            <v>#DIV/0!</v>
          </cell>
        </row>
      </sheetData>
      <sheetData sheetId="3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H11" t="str">
            <v>COUNTRY</v>
          </cell>
          <cell r="I11" t="str">
            <v>TCF</v>
          </cell>
          <cell r="J11" t="str">
            <v>EB</v>
          </cell>
          <cell r="K11" t="str">
            <v>Total</v>
          </cell>
        </row>
        <row r="12">
          <cell r="A12">
            <v>4</v>
          </cell>
          <cell r="B12" t="str">
            <v>Afghanistan</v>
          </cell>
          <cell r="C12">
            <v>159.64570000000001</v>
          </cell>
          <cell r="D12">
            <v>0</v>
          </cell>
          <cell r="F12">
            <v>0</v>
          </cell>
          <cell r="G12">
            <v>159.64570000000001</v>
          </cell>
          <cell r="H12" t="str">
            <v xml:space="preserve">Afghanistan                   </v>
          </cell>
          <cell r="I12">
            <v>159645.70000000001</v>
          </cell>
          <cell r="J12">
            <v>0</v>
          </cell>
          <cell r="K12">
            <v>159645.70000000001</v>
          </cell>
        </row>
        <row r="13">
          <cell r="A13">
            <v>8</v>
          </cell>
          <cell r="B13" t="str">
            <v>Albania</v>
          </cell>
          <cell r="C13">
            <v>392.53724</v>
          </cell>
          <cell r="D13">
            <v>0</v>
          </cell>
          <cell r="F13">
            <v>0</v>
          </cell>
          <cell r="G13">
            <v>392.53724</v>
          </cell>
          <cell r="H13" t="str">
            <v xml:space="preserve">Albania                       </v>
          </cell>
          <cell r="I13">
            <v>302372.44</v>
          </cell>
          <cell r="J13">
            <v>90164.800000000003</v>
          </cell>
          <cell r="K13">
            <v>392537.24</v>
          </cell>
        </row>
        <row r="14">
          <cell r="A14">
            <v>12</v>
          </cell>
          <cell r="B14" t="str">
            <v>Algeria</v>
          </cell>
          <cell r="C14">
            <v>960.55307000000005</v>
          </cell>
          <cell r="D14">
            <v>0</v>
          </cell>
          <cell r="F14">
            <v>0</v>
          </cell>
          <cell r="G14">
            <v>960.55307000000005</v>
          </cell>
          <cell r="H14" t="str">
            <v xml:space="preserve">Algeria                       </v>
          </cell>
          <cell r="I14">
            <v>891005.29</v>
          </cell>
          <cell r="J14">
            <v>69547.78</v>
          </cell>
          <cell r="K14">
            <v>960553.07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434.62171999999998</v>
          </cell>
          <cell r="D16">
            <v>0</v>
          </cell>
          <cell r="F16">
            <v>0</v>
          </cell>
          <cell r="G16">
            <v>434.62171999999998</v>
          </cell>
          <cell r="H16" t="str">
            <v xml:space="preserve">Angola                        </v>
          </cell>
          <cell r="I16">
            <v>379549.74</v>
          </cell>
          <cell r="J16">
            <v>55071.98</v>
          </cell>
          <cell r="K16">
            <v>434621.72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1003.5289700000001</v>
          </cell>
          <cell r="D18">
            <v>0</v>
          </cell>
          <cell r="F18">
            <v>0</v>
          </cell>
          <cell r="G18">
            <v>1003.5289700000001</v>
          </cell>
          <cell r="H18" t="str">
            <v xml:space="preserve">Argentina                     </v>
          </cell>
          <cell r="I18">
            <v>699354.13</v>
          </cell>
          <cell r="J18">
            <v>304174.84000000003</v>
          </cell>
          <cell r="K18">
            <v>1003528.97</v>
          </cell>
        </row>
        <row r="19">
          <cell r="A19">
            <v>51</v>
          </cell>
          <cell r="B19" t="str">
            <v>Armenia</v>
          </cell>
          <cell r="C19">
            <v>1099.38546</v>
          </cell>
          <cell r="D19">
            <v>0</v>
          </cell>
          <cell r="F19">
            <v>0</v>
          </cell>
          <cell r="G19">
            <v>1099.38546</v>
          </cell>
          <cell r="H19" t="str">
            <v xml:space="preserve">Armenia                       </v>
          </cell>
          <cell r="I19">
            <v>883040.66</v>
          </cell>
          <cell r="J19">
            <v>216344.8</v>
          </cell>
          <cell r="K19">
            <v>1099385.46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1170.92866</v>
          </cell>
          <cell r="D22">
            <v>0</v>
          </cell>
          <cell r="F22">
            <v>0</v>
          </cell>
          <cell r="G22">
            <v>1170.92866</v>
          </cell>
          <cell r="H22" t="str">
            <v xml:space="preserve">Azerbaijan                    </v>
          </cell>
          <cell r="I22">
            <v>439679.26</v>
          </cell>
          <cell r="J22">
            <v>731249.4</v>
          </cell>
          <cell r="K22">
            <v>1170928.6599999999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551.55604000000005</v>
          </cell>
          <cell r="D25">
            <v>0</v>
          </cell>
          <cell r="F25">
            <v>0</v>
          </cell>
          <cell r="G25">
            <v>551.55604000000005</v>
          </cell>
          <cell r="H25" t="str">
            <v xml:space="preserve">Bangladesh                    </v>
          </cell>
          <cell r="I25">
            <v>534515.41</v>
          </cell>
          <cell r="J25">
            <v>17040.63</v>
          </cell>
          <cell r="K25">
            <v>551556.04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500.97546</v>
          </cell>
          <cell r="D27">
            <v>0</v>
          </cell>
          <cell r="F27">
            <v>0</v>
          </cell>
          <cell r="G27">
            <v>500.97546</v>
          </cell>
          <cell r="H27" t="str">
            <v xml:space="preserve">Belarus                       </v>
          </cell>
          <cell r="I27">
            <v>500975.46</v>
          </cell>
          <cell r="K27">
            <v>500975.46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51.399889999999999</v>
          </cell>
          <cell r="D29">
            <v>0</v>
          </cell>
          <cell r="F29">
            <v>0</v>
          </cell>
          <cell r="G29">
            <v>51.399889999999999</v>
          </cell>
          <cell r="H29" t="str">
            <v xml:space="preserve">Belize                        </v>
          </cell>
          <cell r="I29">
            <v>51399.89</v>
          </cell>
          <cell r="K29">
            <v>51399.89</v>
          </cell>
        </row>
        <row r="30">
          <cell r="A30">
            <v>204</v>
          </cell>
          <cell r="B30" t="str">
            <v>Benin</v>
          </cell>
          <cell r="C30">
            <v>269.15355999999997</v>
          </cell>
          <cell r="D30">
            <v>0</v>
          </cell>
          <cell r="F30">
            <v>0</v>
          </cell>
          <cell r="G30">
            <v>269.15355999999997</v>
          </cell>
          <cell r="H30" t="str">
            <v xml:space="preserve">Benin                         </v>
          </cell>
          <cell r="I30">
            <v>269153.56</v>
          </cell>
          <cell r="K30">
            <v>269153.56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495.28782000000001</v>
          </cell>
          <cell r="D32">
            <v>0</v>
          </cell>
          <cell r="F32">
            <v>0</v>
          </cell>
          <cell r="G32">
            <v>495.28782000000001</v>
          </cell>
          <cell r="H32" t="str">
            <v xml:space="preserve">Bolivia                       </v>
          </cell>
          <cell r="I32">
            <v>449955.82</v>
          </cell>
          <cell r="J32">
            <v>45332</v>
          </cell>
          <cell r="K32">
            <v>495287.82</v>
          </cell>
        </row>
        <row r="33">
          <cell r="A33">
            <v>70</v>
          </cell>
          <cell r="B33" t="str">
            <v>Bosnia and Herzegovina</v>
          </cell>
          <cell r="C33">
            <v>709.52425999999991</v>
          </cell>
          <cell r="D33">
            <v>0</v>
          </cell>
          <cell r="F33">
            <v>0</v>
          </cell>
          <cell r="G33">
            <v>709.52425999999991</v>
          </cell>
          <cell r="H33" t="str">
            <v xml:space="preserve">Bosnia and Herzegovina        </v>
          </cell>
          <cell r="I33">
            <v>607961.48</v>
          </cell>
          <cell r="J33">
            <v>101562.78</v>
          </cell>
          <cell r="K33">
            <v>709524.26</v>
          </cell>
        </row>
        <row r="34">
          <cell r="A34">
            <v>72</v>
          </cell>
          <cell r="B34" t="str">
            <v>Botswana</v>
          </cell>
          <cell r="C34">
            <v>263.03699999999998</v>
          </cell>
          <cell r="D34">
            <v>0</v>
          </cell>
          <cell r="F34">
            <v>0</v>
          </cell>
          <cell r="G34">
            <v>263.03699999999998</v>
          </cell>
          <cell r="H34" t="str">
            <v xml:space="preserve">Botswana                      </v>
          </cell>
          <cell r="I34">
            <v>263037</v>
          </cell>
          <cell r="J34">
            <v>0</v>
          </cell>
          <cell r="K34">
            <v>263037</v>
          </cell>
        </row>
        <row r="35">
          <cell r="A35">
            <v>76</v>
          </cell>
          <cell r="B35" t="str">
            <v>Brazil</v>
          </cell>
          <cell r="C35">
            <v>1094.34482</v>
          </cell>
          <cell r="D35">
            <v>0</v>
          </cell>
          <cell r="F35">
            <v>0</v>
          </cell>
          <cell r="G35">
            <v>1094.34482</v>
          </cell>
          <cell r="H35" t="str">
            <v xml:space="preserve">Brazil                        </v>
          </cell>
          <cell r="I35">
            <v>1089220.82</v>
          </cell>
          <cell r="J35">
            <v>5124</v>
          </cell>
          <cell r="K35">
            <v>1094344.82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751.21336999999994</v>
          </cell>
          <cell r="D37">
            <v>0</v>
          </cell>
          <cell r="F37">
            <v>0</v>
          </cell>
          <cell r="G37">
            <v>751.21336999999994</v>
          </cell>
          <cell r="H37" t="str">
            <v xml:space="preserve">Bulgaria                      </v>
          </cell>
          <cell r="I37">
            <v>748465.25</v>
          </cell>
          <cell r="J37">
            <v>2748.12</v>
          </cell>
          <cell r="K37">
            <v>751213.37</v>
          </cell>
        </row>
        <row r="38">
          <cell r="A38">
            <v>854</v>
          </cell>
          <cell r="B38" t="str">
            <v>Burkina Faso</v>
          </cell>
          <cell r="C38">
            <v>535.57116000000008</v>
          </cell>
          <cell r="D38">
            <v>0</v>
          </cell>
          <cell r="F38">
            <v>0</v>
          </cell>
          <cell r="G38">
            <v>535.57116000000008</v>
          </cell>
          <cell r="H38" t="str">
            <v xml:space="preserve">Burkina Faso                  </v>
          </cell>
          <cell r="I38">
            <v>535571.16</v>
          </cell>
          <cell r="J38">
            <v>0</v>
          </cell>
          <cell r="K38">
            <v>535571.16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614.13774000000001</v>
          </cell>
          <cell r="D40">
            <v>0</v>
          </cell>
          <cell r="F40">
            <v>0</v>
          </cell>
          <cell r="G40">
            <v>614.13774000000001</v>
          </cell>
          <cell r="H40" t="str">
            <v xml:space="preserve">Cameroon                      </v>
          </cell>
          <cell r="I40">
            <v>452997.84</v>
          </cell>
          <cell r="J40">
            <v>161139.9</v>
          </cell>
          <cell r="K40">
            <v>614137.74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364.59179999999998</v>
          </cell>
          <cell r="D44">
            <v>0</v>
          </cell>
          <cell r="F44">
            <v>0</v>
          </cell>
          <cell r="G44">
            <v>364.59179999999998</v>
          </cell>
          <cell r="H44" t="str">
            <v xml:space="preserve">Central African Republic      </v>
          </cell>
          <cell r="I44">
            <v>364591.8</v>
          </cell>
          <cell r="K44">
            <v>364591.8</v>
          </cell>
        </row>
        <row r="45">
          <cell r="A45">
            <v>148</v>
          </cell>
          <cell r="B45" t="str">
            <v>Chad</v>
          </cell>
          <cell r="C45">
            <v>90.557220000000001</v>
          </cell>
          <cell r="D45">
            <v>0</v>
          </cell>
          <cell r="F45">
            <v>0</v>
          </cell>
          <cell r="G45">
            <v>90.557220000000001</v>
          </cell>
          <cell r="H45" t="str">
            <v xml:space="preserve">Chad                          </v>
          </cell>
          <cell r="I45">
            <v>90557.22</v>
          </cell>
          <cell r="K45">
            <v>90557.22</v>
          </cell>
        </row>
        <row r="46">
          <cell r="A46">
            <v>152</v>
          </cell>
          <cell r="B46" t="str">
            <v>Chile</v>
          </cell>
          <cell r="C46">
            <v>523.95472999999993</v>
          </cell>
          <cell r="D46">
            <v>0</v>
          </cell>
          <cell r="F46">
            <v>0</v>
          </cell>
          <cell r="G46">
            <v>523.95472999999993</v>
          </cell>
          <cell r="H46" t="str">
            <v xml:space="preserve">Chile                         </v>
          </cell>
          <cell r="I46">
            <v>523954.73</v>
          </cell>
          <cell r="K46">
            <v>523954.73</v>
          </cell>
        </row>
        <row r="47">
          <cell r="A47">
            <v>156</v>
          </cell>
          <cell r="B47" t="str">
            <v>China</v>
          </cell>
          <cell r="C47">
            <v>1494.99955</v>
          </cell>
          <cell r="D47">
            <v>0</v>
          </cell>
          <cell r="F47">
            <v>0</v>
          </cell>
          <cell r="G47">
            <v>1494.99955</v>
          </cell>
          <cell r="H47" t="str">
            <v xml:space="preserve">China                         </v>
          </cell>
          <cell r="I47">
            <v>1267378.8700000001</v>
          </cell>
          <cell r="J47">
            <v>227620.68</v>
          </cell>
          <cell r="K47">
            <v>1494999.55</v>
          </cell>
        </row>
        <row r="48">
          <cell r="A48">
            <v>170</v>
          </cell>
          <cell r="B48" t="str">
            <v>Colombia</v>
          </cell>
          <cell r="C48">
            <v>637.27382999999998</v>
          </cell>
          <cell r="D48">
            <v>0</v>
          </cell>
          <cell r="F48">
            <v>0</v>
          </cell>
          <cell r="G48">
            <v>637.27382999999998</v>
          </cell>
          <cell r="H48" t="str">
            <v xml:space="preserve">Colombia                      </v>
          </cell>
          <cell r="I48">
            <v>513299.07</v>
          </cell>
          <cell r="J48">
            <v>123974.76</v>
          </cell>
          <cell r="K48">
            <v>637273.82999999996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510.23340000000002</v>
          </cell>
          <cell r="D51">
            <v>0</v>
          </cell>
          <cell r="F51">
            <v>0</v>
          </cell>
          <cell r="G51">
            <v>510.23340000000002</v>
          </cell>
          <cell r="H51" t="str">
            <v xml:space="preserve">Costa Rica                    </v>
          </cell>
          <cell r="I51">
            <v>510233.4</v>
          </cell>
          <cell r="J51">
            <v>0</v>
          </cell>
          <cell r="K51">
            <v>510233.4</v>
          </cell>
        </row>
        <row r="52">
          <cell r="A52">
            <v>384</v>
          </cell>
          <cell r="B52" t="str">
            <v>Cote d'Ivoire</v>
          </cell>
          <cell r="C52">
            <v>409.45158000000004</v>
          </cell>
          <cell r="D52">
            <v>0</v>
          </cell>
          <cell r="F52">
            <v>0</v>
          </cell>
          <cell r="G52">
            <v>409.45158000000004</v>
          </cell>
          <cell r="H52" t="str">
            <v xml:space="preserve">Côte d'Ivoire                 </v>
          </cell>
          <cell r="I52">
            <v>409451.58</v>
          </cell>
          <cell r="K52">
            <v>409451.58</v>
          </cell>
        </row>
        <row r="53">
          <cell r="A53">
            <v>191</v>
          </cell>
          <cell r="B53" t="str">
            <v>Croatia</v>
          </cell>
          <cell r="C53">
            <v>320.12736000000001</v>
          </cell>
          <cell r="D53">
            <v>0</v>
          </cell>
          <cell r="F53">
            <v>0</v>
          </cell>
          <cell r="G53">
            <v>320.12736000000001</v>
          </cell>
          <cell r="H53" t="str">
            <v xml:space="preserve">Croatia                       </v>
          </cell>
          <cell r="I53">
            <v>301002.38</v>
          </cell>
          <cell r="J53">
            <v>19124.98</v>
          </cell>
          <cell r="K53">
            <v>320127.35999999999</v>
          </cell>
        </row>
        <row r="54">
          <cell r="A54">
            <v>192</v>
          </cell>
          <cell r="B54" t="str">
            <v>Cuba</v>
          </cell>
          <cell r="C54">
            <v>1685.8311199999998</v>
          </cell>
          <cell r="D54">
            <v>0</v>
          </cell>
          <cell r="F54">
            <v>0</v>
          </cell>
          <cell r="G54">
            <v>1685.8311199999998</v>
          </cell>
          <cell r="H54" t="str">
            <v xml:space="preserve">Cuba                          </v>
          </cell>
          <cell r="I54">
            <v>1176810.92</v>
          </cell>
          <cell r="J54">
            <v>509020.2</v>
          </cell>
          <cell r="K54">
            <v>1685831.12</v>
          </cell>
        </row>
        <row r="55">
          <cell r="A55">
            <v>196</v>
          </cell>
          <cell r="B55" t="str">
            <v>Cyprus</v>
          </cell>
          <cell r="C55">
            <v>14.11408</v>
          </cell>
          <cell r="D55">
            <v>0</v>
          </cell>
          <cell r="F55">
            <v>0</v>
          </cell>
          <cell r="G55">
            <v>14.11408</v>
          </cell>
          <cell r="H55" t="str">
            <v xml:space="preserve">Cyprus                        </v>
          </cell>
          <cell r="I55">
            <v>14114.08</v>
          </cell>
          <cell r="K55">
            <v>14114.08</v>
          </cell>
        </row>
        <row r="56">
          <cell r="A56">
            <v>203</v>
          </cell>
          <cell r="B56" t="str">
            <v>Czech Republic</v>
          </cell>
          <cell r="C56">
            <v>117.80691</v>
          </cell>
          <cell r="D56">
            <v>0</v>
          </cell>
          <cell r="F56">
            <v>0</v>
          </cell>
          <cell r="G56">
            <v>117.80691</v>
          </cell>
          <cell r="H56" t="str">
            <v xml:space="preserve">Czech Republic                </v>
          </cell>
          <cell r="I56">
            <v>89322.48</v>
          </cell>
          <cell r="J56">
            <v>28484.43</v>
          </cell>
          <cell r="K56">
            <v>117806.91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564.50430000000006</v>
          </cell>
          <cell r="D58">
            <v>0</v>
          </cell>
          <cell r="F58">
            <v>0</v>
          </cell>
          <cell r="G58">
            <v>564.50430000000006</v>
          </cell>
          <cell r="H58" t="str">
            <v xml:space="preserve">Democratic Rep. of the Congo  </v>
          </cell>
          <cell r="I58">
            <v>564504.30000000005</v>
          </cell>
          <cell r="J58">
            <v>0</v>
          </cell>
          <cell r="K58">
            <v>564504.30000000005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85.386119999999991</v>
          </cell>
          <cell r="D62">
            <v>0</v>
          </cell>
          <cell r="F62">
            <v>0</v>
          </cell>
          <cell r="G62">
            <v>85.386119999999991</v>
          </cell>
          <cell r="H62" t="str">
            <v xml:space="preserve">Dominican Republic            </v>
          </cell>
          <cell r="I62">
            <v>67386.12</v>
          </cell>
          <cell r="J62">
            <v>18000</v>
          </cell>
          <cell r="K62">
            <v>85386.12</v>
          </cell>
        </row>
        <row r="63">
          <cell r="A63">
            <v>218</v>
          </cell>
          <cell r="B63" t="str">
            <v>Ecuador</v>
          </cell>
          <cell r="C63">
            <v>429.31002999999998</v>
          </cell>
          <cell r="D63">
            <v>0</v>
          </cell>
          <cell r="F63">
            <v>0</v>
          </cell>
          <cell r="G63">
            <v>429.31002999999998</v>
          </cell>
          <cell r="H63" t="str">
            <v xml:space="preserve">Ecuador                       </v>
          </cell>
          <cell r="I63">
            <v>423895.06</v>
          </cell>
          <cell r="J63">
            <v>5414.97</v>
          </cell>
          <cell r="K63">
            <v>429310.03</v>
          </cell>
        </row>
        <row r="64">
          <cell r="A64">
            <v>818</v>
          </cell>
          <cell r="B64" t="str">
            <v>Egypt</v>
          </cell>
          <cell r="C64">
            <v>872.92420000000004</v>
          </cell>
          <cell r="D64">
            <v>0</v>
          </cell>
          <cell r="F64">
            <v>0</v>
          </cell>
          <cell r="G64">
            <v>872.92420000000004</v>
          </cell>
          <cell r="H64" t="str">
            <v xml:space="preserve">Egypt                         </v>
          </cell>
          <cell r="I64">
            <v>837287.05</v>
          </cell>
          <cell r="J64">
            <v>35637.15</v>
          </cell>
          <cell r="K64">
            <v>872924.2</v>
          </cell>
        </row>
        <row r="65">
          <cell r="A65">
            <v>222</v>
          </cell>
          <cell r="B65" t="str">
            <v>El Salvador</v>
          </cell>
          <cell r="C65">
            <v>570.30984999999998</v>
          </cell>
          <cell r="D65">
            <v>0</v>
          </cell>
          <cell r="F65">
            <v>0</v>
          </cell>
          <cell r="G65">
            <v>570.30984999999998</v>
          </cell>
          <cell r="H65" t="str">
            <v xml:space="preserve">El Salvador                   </v>
          </cell>
          <cell r="I65">
            <v>570309.85</v>
          </cell>
          <cell r="J65">
            <v>0</v>
          </cell>
          <cell r="K65">
            <v>570309.85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317.91113999999999</v>
          </cell>
          <cell r="D67">
            <v>0</v>
          </cell>
          <cell r="F67">
            <v>0</v>
          </cell>
          <cell r="G67">
            <v>317.91113999999999</v>
          </cell>
          <cell r="H67" t="str">
            <v xml:space="preserve">Eritrea                       </v>
          </cell>
          <cell r="I67">
            <v>317911.14</v>
          </cell>
          <cell r="K67">
            <v>317911.14</v>
          </cell>
        </row>
        <row r="68">
          <cell r="A68">
            <v>233</v>
          </cell>
          <cell r="B68" t="str">
            <v>Estonia</v>
          </cell>
          <cell r="C68">
            <v>1682.42869</v>
          </cell>
          <cell r="D68">
            <v>0</v>
          </cell>
          <cell r="F68">
            <v>0</v>
          </cell>
          <cell r="G68">
            <v>1682.42869</v>
          </cell>
          <cell r="H68" t="str">
            <v xml:space="preserve">Estonia                       </v>
          </cell>
          <cell r="I68">
            <v>347992.88</v>
          </cell>
          <cell r="J68">
            <v>1334435.81</v>
          </cell>
          <cell r="K68">
            <v>1682428.69</v>
          </cell>
        </row>
        <row r="69">
          <cell r="A69">
            <v>231</v>
          </cell>
          <cell r="B69" t="str">
            <v>Ethiopia</v>
          </cell>
          <cell r="C69">
            <v>2013.7137897</v>
          </cell>
          <cell r="D69">
            <v>0</v>
          </cell>
          <cell r="F69">
            <v>0</v>
          </cell>
          <cell r="G69">
            <v>2013.7137897</v>
          </cell>
          <cell r="H69" t="str">
            <v xml:space="preserve">Ethiopia                      </v>
          </cell>
          <cell r="I69">
            <v>678898.04980000004</v>
          </cell>
          <cell r="J69">
            <v>1334815.7398999999</v>
          </cell>
          <cell r="K69">
            <v>2013713.7897000001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81.860860000000002</v>
          </cell>
          <cell r="D74">
            <v>0</v>
          </cell>
          <cell r="F74">
            <v>0</v>
          </cell>
          <cell r="G74">
            <v>81.860860000000002</v>
          </cell>
          <cell r="H74" t="str">
            <v xml:space="preserve">Gabon                         </v>
          </cell>
          <cell r="I74">
            <v>81860.86</v>
          </cell>
          <cell r="J74">
            <v>0</v>
          </cell>
          <cell r="K74">
            <v>81860.86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557.91893000000005</v>
          </cell>
          <cell r="D76">
            <v>0</v>
          </cell>
          <cell r="F76">
            <v>0</v>
          </cell>
          <cell r="G76">
            <v>557.91893000000005</v>
          </cell>
          <cell r="H76" t="str">
            <v xml:space="preserve">Georgia                       </v>
          </cell>
          <cell r="I76">
            <v>557918.93000000005</v>
          </cell>
          <cell r="K76">
            <v>557918.93000000005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481.71641</v>
          </cell>
          <cell r="D78">
            <v>0</v>
          </cell>
          <cell r="F78">
            <v>0</v>
          </cell>
          <cell r="G78">
            <v>481.71641</v>
          </cell>
          <cell r="H78" t="str">
            <v xml:space="preserve">Ghana                         </v>
          </cell>
          <cell r="I78">
            <v>398285.55</v>
          </cell>
          <cell r="J78">
            <v>83430.86</v>
          </cell>
          <cell r="K78">
            <v>481716.41</v>
          </cell>
        </row>
        <row r="79">
          <cell r="A79">
            <v>300</v>
          </cell>
          <cell r="B79" t="str">
            <v>Greece</v>
          </cell>
          <cell r="C79">
            <v>94.887820000000005</v>
          </cell>
          <cell r="D79">
            <v>0</v>
          </cell>
          <cell r="F79">
            <v>0</v>
          </cell>
          <cell r="G79">
            <v>94.887820000000005</v>
          </cell>
          <cell r="H79" t="str">
            <v xml:space="preserve">Greece                        </v>
          </cell>
          <cell r="I79">
            <v>94887.82</v>
          </cell>
          <cell r="K79">
            <v>94887.82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548.96425929999998</v>
          </cell>
          <cell r="D81">
            <v>0</v>
          </cell>
          <cell r="F81">
            <v>0</v>
          </cell>
          <cell r="G81">
            <v>548.96425929999998</v>
          </cell>
          <cell r="H81" t="str">
            <v xml:space="preserve">Guatemala                     </v>
          </cell>
          <cell r="I81">
            <v>548964.25930000003</v>
          </cell>
          <cell r="J81">
            <v>0</v>
          </cell>
          <cell r="K81">
            <v>548964.25930000003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141.13807999999997</v>
          </cell>
          <cell r="D85">
            <v>0</v>
          </cell>
          <cell r="F85">
            <v>0</v>
          </cell>
          <cell r="G85">
            <v>141.13807999999997</v>
          </cell>
          <cell r="H85" t="str">
            <v xml:space="preserve">Haiti                         </v>
          </cell>
          <cell r="I85">
            <v>141138.07999999999</v>
          </cell>
          <cell r="J85">
            <v>0</v>
          </cell>
          <cell r="K85">
            <v>141138.07999999999</v>
          </cell>
        </row>
        <row r="86">
          <cell r="A86">
            <v>340</v>
          </cell>
          <cell r="B86" t="str">
            <v>Honduras</v>
          </cell>
          <cell r="C86">
            <v>455.99840999999998</v>
          </cell>
          <cell r="D86">
            <v>0</v>
          </cell>
          <cell r="F86">
            <v>0</v>
          </cell>
          <cell r="G86">
            <v>455.99840999999998</v>
          </cell>
          <cell r="H86" t="str">
            <v xml:space="preserve">Honduras                      </v>
          </cell>
          <cell r="I86">
            <v>445666.27</v>
          </cell>
          <cell r="J86">
            <v>10332.14</v>
          </cell>
          <cell r="K86">
            <v>455998.41</v>
          </cell>
        </row>
        <row r="87">
          <cell r="A87">
            <v>348</v>
          </cell>
          <cell r="B87" t="str">
            <v>Hungary</v>
          </cell>
          <cell r="C87">
            <v>127.93268999999999</v>
          </cell>
          <cell r="D87">
            <v>0</v>
          </cell>
          <cell r="F87">
            <v>0</v>
          </cell>
          <cell r="G87">
            <v>127.93268999999999</v>
          </cell>
          <cell r="H87" t="str">
            <v xml:space="preserve">Hungary                       </v>
          </cell>
          <cell r="I87">
            <v>79923.289999999994</v>
          </cell>
          <cell r="J87">
            <v>48009.4</v>
          </cell>
          <cell r="K87">
            <v>127932.69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658.38460999999995</v>
          </cell>
          <cell r="D90">
            <v>0</v>
          </cell>
          <cell r="F90">
            <v>0</v>
          </cell>
          <cell r="G90">
            <v>658.38460999999995</v>
          </cell>
          <cell r="H90" t="str">
            <v xml:space="preserve">Indonesia                     </v>
          </cell>
          <cell r="I90">
            <v>658384.61</v>
          </cell>
          <cell r="J90">
            <v>0</v>
          </cell>
          <cell r="K90">
            <v>658384.61</v>
          </cell>
        </row>
        <row r="91">
          <cell r="A91">
            <v>364</v>
          </cell>
          <cell r="B91" t="str">
            <v>Iran, Islamic Republic</v>
          </cell>
          <cell r="C91">
            <v>432.73366999999996</v>
          </cell>
          <cell r="D91">
            <v>0</v>
          </cell>
          <cell r="F91">
            <v>0</v>
          </cell>
          <cell r="G91">
            <v>432.73366999999996</v>
          </cell>
          <cell r="H91" t="str">
            <v xml:space="preserve">Iran, Islamic Republic of     </v>
          </cell>
          <cell r="I91">
            <v>279148.93</v>
          </cell>
          <cell r="J91">
            <v>153584.74</v>
          </cell>
          <cell r="K91">
            <v>432733.67</v>
          </cell>
        </row>
        <row r="92">
          <cell r="A92">
            <v>368</v>
          </cell>
          <cell r="B92" t="str">
            <v>Iraq</v>
          </cell>
          <cell r="C92">
            <v>358.13173</v>
          </cell>
          <cell r="D92">
            <v>0</v>
          </cell>
          <cell r="F92">
            <v>0</v>
          </cell>
          <cell r="G92">
            <v>358.13173</v>
          </cell>
          <cell r="H92" t="str">
            <v xml:space="preserve">Iraq                          </v>
          </cell>
          <cell r="I92">
            <v>358131.73</v>
          </cell>
          <cell r="J92">
            <v>0</v>
          </cell>
          <cell r="K92">
            <v>358131.73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223.09726999999998</v>
          </cell>
          <cell r="D94">
            <v>0</v>
          </cell>
          <cell r="F94">
            <v>0</v>
          </cell>
          <cell r="G94">
            <v>223.09726999999998</v>
          </cell>
          <cell r="H94" t="str">
            <v xml:space="preserve">Israel                        </v>
          </cell>
          <cell r="I94">
            <v>223097.27</v>
          </cell>
          <cell r="J94">
            <v>0</v>
          </cell>
          <cell r="K94">
            <v>223097.27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180.25726</v>
          </cell>
          <cell r="D96">
            <v>0</v>
          </cell>
          <cell r="F96">
            <v>0</v>
          </cell>
          <cell r="G96">
            <v>180.25726</v>
          </cell>
          <cell r="H96" t="str">
            <v xml:space="preserve">Jamaica                       </v>
          </cell>
          <cell r="I96">
            <v>180257.26</v>
          </cell>
          <cell r="K96">
            <v>180257.26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930.30360999999994</v>
          </cell>
          <cell r="D98">
            <v>0</v>
          </cell>
          <cell r="F98">
            <v>0</v>
          </cell>
          <cell r="G98">
            <v>930.30360999999994</v>
          </cell>
          <cell r="H98" t="str">
            <v xml:space="preserve">Jordan                        </v>
          </cell>
          <cell r="I98">
            <v>901219.75</v>
          </cell>
          <cell r="J98">
            <v>29083.86</v>
          </cell>
          <cell r="K98">
            <v>930303.61</v>
          </cell>
        </row>
        <row r="99">
          <cell r="A99">
            <v>398</v>
          </cell>
          <cell r="B99" t="str">
            <v>Kazakhstan</v>
          </cell>
          <cell r="C99">
            <v>348.12565000000001</v>
          </cell>
          <cell r="D99">
            <v>0</v>
          </cell>
          <cell r="F99">
            <v>0</v>
          </cell>
          <cell r="G99">
            <v>348.12565000000001</v>
          </cell>
          <cell r="H99" t="str">
            <v xml:space="preserve">Kazakhstan                    </v>
          </cell>
          <cell r="I99">
            <v>348125.65</v>
          </cell>
          <cell r="J99">
            <v>0</v>
          </cell>
          <cell r="K99">
            <v>348125.65</v>
          </cell>
        </row>
        <row r="100">
          <cell r="A100">
            <v>404</v>
          </cell>
          <cell r="B100" t="str">
            <v>Kenya</v>
          </cell>
          <cell r="C100">
            <v>809.1314000000001</v>
          </cell>
          <cell r="D100">
            <v>0</v>
          </cell>
          <cell r="F100">
            <v>0</v>
          </cell>
          <cell r="G100">
            <v>809.1314000000001</v>
          </cell>
          <cell r="H100" t="str">
            <v xml:space="preserve">Kenya                         </v>
          </cell>
          <cell r="I100">
            <v>807161.4</v>
          </cell>
          <cell r="J100">
            <v>1970</v>
          </cell>
          <cell r="K100">
            <v>809131.4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232.84092000000001</v>
          </cell>
          <cell r="D102">
            <v>0</v>
          </cell>
          <cell r="F102">
            <v>0</v>
          </cell>
          <cell r="G102">
            <v>232.84092000000001</v>
          </cell>
          <cell r="H102" t="str">
            <v xml:space="preserve">Kuwait                        </v>
          </cell>
          <cell r="I102">
            <v>232840.92</v>
          </cell>
          <cell r="J102">
            <v>0</v>
          </cell>
          <cell r="K102">
            <v>232840.92</v>
          </cell>
        </row>
        <row r="103">
          <cell r="A103">
            <v>417</v>
          </cell>
          <cell r="B103" t="str">
            <v>Kyrgyzstan</v>
          </cell>
          <cell r="C103">
            <v>602.75677000000007</v>
          </cell>
          <cell r="D103">
            <v>0</v>
          </cell>
          <cell r="F103">
            <v>0</v>
          </cell>
          <cell r="G103">
            <v>602.75677000000007</v>
          </cell>
          <cell r="H103" t="str">
            <v xml:space="preserve">Kyrgyzstan                    </v>
          </cell>
          <cell r="I103">
            <v>602756.77</v>
          </cell>
          <cell r="J103">
            <v>0</v>
          </cell>
          <cell r="K103">
            <v>602756.77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521.44781999999998</v>
          </cell>
          <cell r="D105">
            <v>0</v>
          </cell>
          <cell r="F105">
            <v>0</v>
          </cell>
          <cell r="G105">
            <v>521.44781999999998</v>
          </cell>
          <cell r="H105" t="str">
            <v xml:space="preserve">Latvia                        </v>
          </cell>
          <cell r="I105">
            <v>306077.17</v>
          </cell>
          <cell r="J105">
            <v>215370.65</v>
          </cell>
          <cell r="K105">
            <v>521447.82</v>
          </cell>
        </row>
        <row r="106">
          <cell r="A106">
            <v>422</v>
          </cell>
          <cell r="B106" t="str">
            <v>Lebanon</v>
          </cell>
          <cell r="C106">
            <v>791.87265000000002</v>
          </cell>
          <cell r="D106">
            <v>0</v>
          </cell>
          <cell r="F106">
            <v>0</v>
          </cell>
          <cell r="G106">
            <v>791.87265000000002</v>
          </cell>
          <cell r="H106" t="str">
            <v xml:space="preserve">Lebanon                       </v>
          </cell>
          <cell r="I106">
            <v>791872.65</v>
          </cell>
          <cell r="K106">
            <v>791872.65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334.32343000000003</v>
          </cell>
          <cell r="D109">
            <v>0</v>
          </cell>
          <cell r="F109">
            <v>0</v>
          </cell>
          <cell r="G109">
            <v>334.32343000000003</v>
          </cell>
          <cell r="H109" t="str">
            <v xml:space="preserve">Libyan Arab Jamahiriya        </v>
          </cell>
          <cell r="I109">
            <v>301956.15000000002</v>
          </cell>
          <cell r="J109">
            <v>32367.279999999999</v>
          </cell>
          <cell r="K109">
            <v>334323.43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903.37589000000003</v>
          </cell>
          <cell r="D111">
            <v>0</v>
          </cell>
          <cell r="F111">
            <v>0</v>
          </cell>
          <cell r="G111">
            <v>903.37589000000003</v>
          </cell>
          <cell r="H111" t="str">
            <v xml:space="preserve">Lithuania                     </v>
          </cell>
          <cell r="I111">
            <v>487532.53</v>
          </cell>
          <cell r="J111">
            <v>415843.36</v>
          </cell>
          <cell r="K111">
            <v>903375.89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530.1635397</v>
          </cell>
          <cell r="D113">
            <v>0</v>
          </cell>
          <cell r="F113">
            <v>0</v>
          </cell>
          <cell r="G113">
            <v>530.1635397</v>
          </cell>
          <cell r="H113" t="str">
            <v xml:space="preserve">Madagascar                    </v>
          </cell>
          <cell r="I113">
            <v>530163.53969999996</v>
          </cell>
          <cell r="J113">
            <v>0</v>
          </cell>
          <cell r="K113">
            <v>530163.53969999996</v>
          </cell>
        </row>
        <row r="114">
          <cell r="A114">
            <v>454</v>
          </cell>
          <cell r="B114" t="str">
            <v>Malawi</v>
          </cell>
          <cell r="C114">
            <v>9.4916299999999989</v>
          </cell>
          <cell r="D114">
            <v>0</v>
          </cell>
          <cell r="F114">
            <v>0</v>
          </cell>
          <cell r="G114">
            <v>9.4916299999999989</v>
          </cell>
          <cell r="H114" t="str">
            <v xml:space="preserve">Malawi                        </v>
          </cell>
          <cell r="I114">
            <v>9491.6299999999992</v>
          </cell>
          <cell r="K114">
            <v>9491.6299999999992</v>
          </cell>
        </row>
        <row r="115">
          <cell r="A115">
            <v>458</v>
          </cell>
          <cell r="B115" t="str">
            <v>Malaysia</v>
          </cell>
          <cell r="C115">
            <v>582.72550999999999</v>
          </cell>
          <cell r="D115">
            <v>0</v>
          </cell>
          <cell r="F115">
            <v>0</v>
          </cell>
          <cell r="G115">
            <v>582.72550999999999</v>
          </cell>
          <cell r="H115" t="str">
            <v xml:space="preserve">Malaysia                      </v>
          </cell>
          <cell r="I115">
            <v>582725.51</v>
          </cell>
          <cell r="K115">
            <v>582725.51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529.87691000000007</v>
          </cell>
          <cell r="D117">
            <v>0</v>
          </cell>
          <cell r="F117">
            <v>0</v>
          </cell>
          <cell r="G117">
            <v>529.87691000000007</v>
          </cell>
          <cell r="H117" t="str">
            <v xml:space="preserve">Mali                          </v>
          </cell>
          <cell r="I117">
            <v>529876.91</v>
          </cell>
          <cell r="K117">
            <v>529876.91</v>
          </cell>
        </row>
        <row r="118">
          <cell r="A118">
            <v>470</v>
          </cell>
          <cell r="B118" t="str">
            <v>Malta</v>
          </cell>
          <cell r="C118">
            <v>321.09133000000003</v>
          </cell>
          <cell r="D118">
            <v>0</v>
          </cell>
          <cell r="F118">
            <v>0</v>
          </cell>
          <cell r="G118">
            <v>321.09133000000003</v>
          </cell>
          <cell r="H118" t="str">
            <v xml:space="preserve">Malta                         </v>
          </cell>
          <cell r="I118">
            <v>321091.33</v>
          </cell>
          <cell r="K118">
            <v>321091.33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154.5421</v>
          </cell>
          <cell r="D120">
            <v>0</v>
          </cell>
          <cell r="F120">
            <v>0</v>
          </cell>
          <cell r="G120">
            <v>154.5421</v>
          </cell>
          <cell r="H120" t="str">
            <v xml:space="preserve">Mauritania                    </v>
          </cell>
          <cell r="I120">
            <v>154542.1</v>
          </cell>
          <cell r="K120">
            <v>154542.1</v>
          </cell>
        </row>
        <row r="121">
          <cell r="A121">
            <v>480</v>
          </cell>
          <cell r="B121" t="str">
            <v>Mauritius</v>
          </cell>
          <cell r="C121">
            <v>548.60897999999997</v>
          </cell>
          <cell r="D121">
            <v>0</v>
          </cell>
          <cell r="F121">
            <v>0</v>
          </cell>
          <cell r="G121">
            <v>548.60897999999997</v>
          </cell>
          <cell r="H121" t="str">
            <v xml:space="preserve">Mauritius                     </v>
          </cell>
          <cell r="I121">
            <v>548608.98</v>
          </cell>
          <cell r="J121">
            <v>0</v>
          </cell>
          <cell r="K121">
            <v>548608.98</v>
          </cell>
        </row>
        <row r="122">
          <cell r="A122">
            <v>484</v>
          </cell>
          <cell r="B122" t="str">
            <v>Mexico</v>
          </cell>
          <cell r="C122">
            <v>621.04544999999996</v>
          </cell>
          <cell r="D122">
            <v>0</v>
          </cell>
          <cell r="F122">
            <v>0</v>
          </cell>
          <cell r="G122">
            <v>621.04544999999996</v>
          </cell>
          <cell r="H122" t="str">
            <v xml:space="preserve">Mexico                        </v>
          </cell>
          <cell r="I122">
            <v>608225.19999999995</v>
          </cell>
          <cell r="J122">
            <v>12820.25</v>
          </cell>
          <cell r="K122">
            <v>621045.44999999995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583.12876000000006</v>
          </cell>
          <cell r="D124">
            <v>0</v>
          </cell>
          <cell r="F124">
            <v>0</v>
          </cell>
          <cell r="G124">
            <v>583.12876000000006</v>
          </cell>
          <cell r="H124" t="str">
            <v xml:space="preserve">Mongolia                      </v>
          </cell>
          <cell r="I124">
            <v>583128.76</v>
          </cell>
          <cell r="K124">
            <v>583128.76</v>
          </cell>
        </row>
        <row r="125">
          <cell r="A125">
            <v>499</v>
          </cell>
          <cell r="B125" t="str">
            <v>Montenegro</v>
          </cell>
          <cell r="C125">
            <v>424.66775999999999</v>
          </cell>
          <cell r="D125">
            <v>0</v>
          </cell>
          <cell r="F125">
            <v>0</v>
          </cell>
          <cell r="G125">
            <v>424.66775999999999</v>
          </cell>
          <cell r="H125" t="str">
            <v xml:space="preserve">Montenegro                    </v>
          </cell>
          <cell r="I125">
            <v>374667.76</v>
          </cell>
          <cell r="J125">
            <v>50000</v>
          </cell>
          <cell r="K125">
            <v>424667.76</v>
          </cell>
        </row>
        <row r="126">
          <cell r="A126">
            <v>504</v>
          </cell>
          <cell r="B126" t="str">
            <v>Morocco</v>
          </cell>
          <cell r="C126">
            <v>719.09140000000002</v>
          </cell>
          <cell r="D126">
            <v>0</v>
          </cell>
          <cell r="F126">
            <v>0</v>
          </cell>
          <cell r="G126">
            <v>719.09140000000002</v>
          </cell>
          <cell r="H126" t="str">
            <v xml:space="preserve">Morocco                       </v>
          </cell>
          <cell r="I126">
            <v>581943.18999999994</v>
          </cell>
          <cell r="J126">
            <v>137148.21</v>
          </cell>
          <cell r="K126">
            <v>719091.4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415.53203000000002</v>
          </cell>
          <cell r="D128">
            <v>0</v>
          </cell>
          <cell r="F128">
            <v>0</v>
          </cell>
          <cell r="G128">
            <v>415.53203000000002</v>
          </cell>
          <cell r="H128" t="str">
            <v xml:space="preserve">Myanmar                       </v>
          </cell>
          <cell r="I128">
            <v>415532.03</v>
          </cell>
          <cell r="K128">
            <v>415532.03</v>
          </cell>
        </row>
        <row r="129">
          <cell r="A129">
            <v>516</v>
          </cell>
          <cell r="B129" t="str">
            <v>Namibia</v>
          </cell>
          <cell r="C129">
            <v>489.67940999999996</v>
          </cell>
          <cell r="D129">
            <v>0</v>
          </cell>
          <cell r="F129">
            <v>0</v>
          </cell>
          <cell r="G129">
            <v>489.67940999999996</v>
          </cell>
          <cell r="H129" t="str">
            <v xml:space="preserve">Namibia                       </v>
          </cell>
          <cell r="I129">
            <v>489679.41</v>
          </cell>
          <cell r="K129">
            <v>489679.41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281.53487999999999</v>
          </cell>
          <cell r="D134">
            <v>0</v>
          </cell>
          <cell r="F134">
            <v>0</v>
          </cell>
          <cell r="G134">
            <v>281.53487999999999</v>
          </cell>
          <cell r="H134" t="str">
            <v xml:space="preserve">Nicaragua                     </v>
          </cell>
          <cell r="I134">
            <v>281534.88</v>
          </cell>
          <cell r="J134">
            <v>0</v>
          </cell>
          <cell r="K134">
            <v>281534.88</v>
          </cell>
        </row>
        <row r="135">
          <cell r="A135">
            <v>562</v>
          </cell>
          <cell r="B135" t="str">
            <v>Niger</v>
          </cell>
          <cell r="C135">
            <v>349.44403999999997</v>
          </cell>
          <cell r="D135">
            <v>0</v>
          </cell>
          <cell r="F135">
            <v>0</v>
          </cell>
          <cell r="G135">
            <v>349.44403999999997</v>
          </cell>
          <cell r="H135" t="str">
            <v xml:space="preserve">Niger                         </v>
          </cell>
          <cell r="I135">
            <v>349444.04</v>
          </cell>
          <cell r="K135">
            <v>349444.04</v>
          </cell>
        </row>
        <row r="136">
          <cell r="A136">
            <v>566</v>
          </cell>
          <cell r="B136" t="str">
            <v>Nigeria</v>
          </cell>
          <cell r="C136">
            <v>831.25896999999998</v>
          </cell>
          <cell r="D136">
            <v>0</v>
          </cell>
          <cell r="F136">
            <v>0</v>
          </cell>
          <cell r="G136">
            <v>831.25896999999998</v>
          </cell>
          <cell r="H136" t="str">
            <v xml:space="preserve">Nigeria                       </v>
          </cell>
          <cell r="I136">
            <v>821318.97</v>
          </cell>
          <cell r="J136">
            <v>9940</v>
          </cell>
          <cell r="K136">
            <v>831258.97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988.28584000000001</v>
          </cell>
          <cell r="D139">
            <v>0</v>
          </cell>
          <cell r="F139">
            <v>0</v>
          </cell>
          <cell r="G139">
            <v>988.28584000000001</v>
          </cell>
          <cell r="H139" t="str">
            <v xml:space="preserve">Pakistan                      </v>
          </cell>
          <cell r="I139">
            <v>954727.25</v>
          </cell>
          <cell r="J139">
            <v>33558.589999999997</v>
          </cell>
          <cell r="K139">
            <v>988285.84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338.17615999999998</v>
          </cell>
          <cell r="D141">
            <v>0</v>
          </cell>
          <cell r="F141">
            <v>0</v>
          </cell>
          <cell r="G141">
            <v>338.17615999999998</v>
          </cell>
          <cell r="H141" t="str">
            <v xml:space="preserve">Panama                        </v>
          </cell>
          <cell r="I141">
            <v>338176.16</v>
          </cell>
          <cell r="J141">
            <v>0</v>
          </cell>
          <cell r="K141">
            <v>338176.16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128.48324</v>
          </cell>
          <cell r="D143">
            <v>0</v>
          </cell>
          <cell r="F143">
            <v>0</v>
          </cell>
          <cell r="G143">
            <v>128.48324</v>
          </cell>
          <cell r="H143" t="str">
            <v xml:space="preserve">Paraguay                      </v>
          </cell>
          <cell r="I143">
            <v>128483.24</v>
          </cell>
          <cell r="K143">
            <v>128483.24</v>
          </cell>
        </row>
        <row r="144">
          <cell r="A144">
            <v>604</v>
          </cell>
          <cell r="B144" t="str">
            <v>Peru</v>
          </cell>
          <cell r="C144">
            <v>418.66235999999998</v>
          </cell>
          <cell r="D144">
            <v>0</v>
          </cell>
          <cell r="F144">
            <v>0</v>
          </cell>
          <cell r="G144">
            <v>418.66235999999998</v>
          </cell>
          <cell r="H144" t="str">
            <v xml:space="preserve">Peru                          </v>
          </cell>
          <cell r="I144">
            <v>418662.36</v>
          </cell>
          <cell r="J144">
            <v>0</v>
          </cell>
          <cell r="K144">
            <v>418662.36</v>
          </cell>
        </row>
        <row r="145">
          <cell r="A145">
            <v>608</v>
          </cell>
          <cell r="B145" t="str">
            <v>Philippines</v>
          </cell>
          <cell r="C145">
            <v>407.86143000000004</v>
          </cell>
          <cell r="D145">
            <v>0</v>
          </cell>
          <cell r="F145">
            <v>0</v>
          </cell>
          <cell r="G145">
            <v>407.86143000000004</v>
          </cell>
          <cell r="H145" t="str">
            <v xml:space="preserve">Philippines                   </v>
          </cell>
          <cell r="I145">
            <v>407261.43</v>
          </cell>
          <cell r="J145">
            <v>600</v>
          </cell>
          <cell r="K145">
            <v>407861.43</v>
          </cell>
        </row>
        <row r="146">
          <cell r="A146">
            <v>616</v>
          </cell>
          <cell r="B146" t="str">
            <v>Poland</v>
          </cell>
          <cell r="C146">
            <v>709.95135000000005</v>
          </cell>
          <cell r="D146">
            <v>0</v>
          </cell>
          <cell r="F146">
            <v>0</v>
          </cell>
          <cell r="G146">
            <v>709.95135000000005</v>
          </cell>
          <cell r="H146" t="str">
            <v xml:space="preserve">Poland                        </v>
          </cell>
          <cell r="I146">
            <v>411987.81</v>
          </cell>
          <cell r="J146">
            <v>297963.53999999998</v>
          </cell>
          <cell r="K146">
            <v>709951.35</v>
          </cell>
        </row>
        <row r="147">
          <cell r="A147">
            <v>620</v>
          </cell>
          <cell r="B147" t="str">
            <v>Portugal</v>
          </cell>
          <cell r="C147">
            <v>296.50169</v>
          </cell>
          <cell r="D147">
            <v>0</v>
          </cell>
          <cell r="F147">
            <v>0</v>
          </cell>
          <cell r="G147">
            <v>296.50169</v>
          </cell>
          <cell r="H147" t="str">
            <v xml:space="preserve">Portugal                      </v>
          </cell>
          <cell r="I147">
            <v>50063.79</v>
          </cell>
          <cell r="J147">
            <v>246437.9</v>
          </cell>
          <cell r="K147">
            <v>296501.69</v>
          </cell>
        </row>
        <row r="148">
          <cell r="A148">
            <v>634</v>
          </cell>
          <cell r="B148" t="str">
            <v>Qatar</v>
          </cell>
          <cell r="C148">
            <v>399.96633000000003</v>
          </cell>
          <cell r="D148">
            <v>0</v>
          </cell>
          <cell r="F148">
            <v>0</v>
          </cell>
          <cell r="G148">
            <v>399.96633000000003</v>
          </cell>
          <cell r="H148" t="str">
            <v xml:space="preserve">Qatar                         </v>
          </cell>
          <cell r="I148">
            <v>399966.33</v>
          </cell>
          <cell r="J148">
            <v>0</v>
          </cell>
          <cell r="K148">
            <v>399966.33</v>
          </cell>
        </row>
        <row r="149">
          <cell r="A149">
            <v>410</v>
          </cell>
          <cell r="B149" t="str">
            <v>Rep of Korea</v>
          </cell>
          <cell r="C149">
            <v>208.01446999999999</v>
          </cell>
          <cell r="D149">
            <v>0</v>
          </cell>
          <cell r="F149">
            <v>0</v>
          </cell>
          <cell r="G149">
            <v>208.01446999999999</v>
          </cell>
          <cell r="H149" t="str">
            <v xml:space="preserve">Korea, Republic of            </v>
          </cell>
          <cell r="I149">
            <v>208014.47</v>
          </cell>
          <cell r="J149">
            <v>0</v>
          </cell>
          <cell r="K149">
            <v>208014.47</v>
          </cell>
        </row>
        <row r="150">
          <cell r="A150">
            <v>498</v>
          </cell>
          <cell r="B150" t="str">
            <v>Rep of Moldova</v>
          </cell>
          <cell r="C150">
            <v>1322.1270900000002</v>
          </cell>
          <cell r="D150">
            <v>0</v>
          </cell>
          <cell r="F150">
            <v>0</v>
          </cell>
          <cell r="G150">
            <v>1322.1270900000002</v>
          </cell>
          <cell r="H150" t="str">
            <v xml:space="preserve">Republic of Moldova           </v>
          </cell>
          <cell r="I150">
            <v>1322127.0900000001</v>
          </cell>
          <cell r="J150">
            <v>0</v>
          </cell>
          <cell r="K150">
            <v>1322127.0900000001</v>
          </cell>
        </row>
        <row r="151">
          <cell r="A151">
            <v>642</v>
          </cell>
          <cell r="B151" t="str">
            <v>Romania</v>
          </cell>
          <cell r="C151">
            <v>301.09719999999999</v>
          </cell>
          <cell r="D151">
            <v>0</v>
          </cell>
          <cell r="F151">
            <v>0</v>
          </cell>
          <cell r="G151">
            <v>301.09719999999999</v>
          </cell>
          <cell r="H151" t="str">
            <v xml:space="preserve">Romania                       </v>
          </cell>
          <cell r="I151">
            <v>252310.2</v>
          </cell>
          <cell r="J151">
            <v>48787</v>
          </cell>
          <cell r="K151">
            <v>301097.2</v>
          </cell>
        </row>
        <row r="152">
          <cell r="A152">
            <v>643</v>
          </cell>
          <cell r="B152" t="str">
            <v>Russian Federation</v>
          </cell>
          <cell r="C152">
            <v>233.42492000000001</v>
          </cell>
          <cell r="D152">
            <v>0</v>
          </cell>
          <cell r="F152">
            <v>0</v>
          </cell>
          <cell r="G152">
            <v>233.42492000000001</v>
          </cell>
          <cell r="H152" t="str">
            <v xml:space="preserve">Russian Federation            </v>
          </cell>
          <cell r="I152">
            <v>233424.92</v>
          </cell>
          <cell r="J152">
            <v>0</v>
          </cell>
          <cell r="K152">
            <v>233424.92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142.97973999999999</v>
          </cell>
          <cell r="D157">
            <v>0</v>
          </cell>
          <cell r="F157">
            <v>0</v>
          </cell>
          <cell r="G157">
            <v>142.97973999999999</v>
          </cell>
          <cell r="H157" t="str">
            <v xml:space="preserve">Saudi Arabia                  </v>
          </cell>
          <cell r="I157">
            <v>137979.74</v>
          </cell>
          <cell r="J157">
            <v>5000</v>
          </cell>
          <cell r="K157">
            <v>142979.74</v>
          </cell>
        </row>
        <row r="158">
          <cell r="A158">
            <v>686</v>
          </cell>
          <cell r="B158" t="str">
            <v>Senegal</v>
          </cell>
          <cell r="C158">
            <v>331.67642999999998</v>
          </cell>
          <cell r="D158">
            <v>0</v>
          </cell>
          <cell r="F158">
            <v>0</v>
          </cell>
          <cell r="G158">
            <v>331.67642999999998</v>
          </cell>
          <cell r="H158" t="str">
            <v xml:space="preserve">Senegal                       </v>
          </cell>
          <cell r="I158">
            <v>331676.43</v>
          </cell>
          <cell r="J158">
            <v>0</v>
          </cell>
          <cell r="K158">
            <v>331676.43</v>
          </cell>
        </row>
        <row r="159">
          <cell r="A159">
            <v>688</v>
          </cell>
          <cell r="B159" t="str">
            <v>Serbia</v>
          </cell>
          <cell r="C159">
            <v>3912.4995699999999</v>
          </cell>
          <cell r="D159">
            <v>0</v>
          </cell>
          <cell r="F159">
            <v>0</v>
          </cell>
          <cell r="G159">
            <v>3912.4995699999999</v>
          </cell>
          <cell r="H159" t="str">
            <v xml:space="preserve">Serbia                        </v>
          </cell>
          <cell r="I159">
            <v>946493.34</v>
          </cell>
          <cell r="J159">
            <v>2966006.23</v>
          </cell>
          <cell r="K159">
            <v>3912499.57</v>
          </cell>
        </row>
        <row r="160">
          <cell r="A160">
            <v>690</v>
          </cell>
          <cell r="B160" t="str">
            <v>Seychelles</v>
          </cell>
          <cell r="C160">
            <v>180.60273000000001</v>
          </cell>
          <cell r="D160">
            <v>0</v>
          </cell>
          <cell r="F160">
            <v>0</v>
          </cell>
          <cell r="G160">
            <v>180.60273000000001</v>
          </cell>
          <cell r="H160" t="str">
            <v xml:space="preserve">Seychelles                    </v>
          </cell>
          <cell r="I160">
            <v>180602.73</v>
          </cell>
          <cell r="J160">
            <v>0</v>
          </cell>
          <cell r="K160">
            <v>180602.73</v>
          </cell>
        </row>
        <row r="161">
          <cell r="A161">
            <v>694</v>
          </cell>
          <cell r="B161" t="str">
            <v>Sierra Leone</v>
          </cell>
          <cell r="C161">
            <v>491.99551000000002</v>
          </cell>
          <cell r="D161">
            <v>0</v>
          </cell>
          <cell r="F161">
            <v>0</v>
          </cell>
          <cell r="G161">
            <v>491.99551000000002</v>
          </cell>
          <cell r="H161" t="str">
            <v xml:space="preserve">Sierra Leone                  </v>
          </cell>
          <cell r="I161">
            <v>491995.51</v>
          </cell>
          <cell r="J161">
            <v>0</v>
          </cell>
          <cell r="K161">
            <v>491995.51</v>
          </cell>
        </row>
        <row r="162">
          <cell r="A162">
            <v>702</v>
          </cell>
          <cell r="B162" t="str">
            <v>Singapore</v>
          </cell>
          <cell r="C162">
            <v>5.4794999999999998</v>
          </cell>
          <cell r="D162">
            <v>0</v>
          </cell>
          <cell r="F162">
            <v>0</v>
          </cell>
          <cell r="G162">
            <v>5.4794999999999998</v>
          </cell>
          <cell r="H162" t="str">
            <v xml:space="preserve">Singapore                     </v>
          </cell>
          <cell r="I162">
            <v>5479.5</v>
          </cell>
          <cell r="K162">
            <v>5479.5</v>
          </cell>
        </row>
        <row r="163">
          <cell r="A163">
            <v>703</v>
          </cell>
          <cell r="B163" t="str">
            <v>Slovak Republic</v>
          </cell>
          <cell r="C163">
            <v>153.84804</v>
          </cell>
          <cell r="D163">
            <v>0</v>
          </cell>
          <cell r="F163">
            <v>0</v>
          </cell>
          <cell r="G163">
            <v>153.84804</v>
          </cell>
          <cell r="H163" t="str">
            <v xml:space="preserve">Slovakia                      </v>
          </cell>
          <cell r="I163">
            <v>124192.45</v>
          </cell>
          <cell r="J163">
            <v>29655.59</v>
          </cell>
          <cell r="K163">
            <v>153848.04</v>
          </cell>
        </row>
        <row r="164">
          <cell r="A164">
            <v>705</v>
          </cell>
          <cell r="B164" t="str">
            <v>Slovenia</v>
          </cell>
          <cell r="C164">
            <v>315.55073999999996</v>
          </cell>
          <cell r="D164">
            <v>0</v>
          </cell>
          <cell r="F164">
            <v>0</v>
          </cell>
          <cell r="G164">
            <v>315.55073999999996</v>
          </cell>
          <cell r="H164" t="str">
            <v xml:space="preserve">Slovenia                      </v>
          </cell>
          <cell r="I164">
            <v>309651.87</v>
          </cell>
          <cell r="J164">
            <v>5898.87</v>
          </cell>
          <cell r="K164">
            <v>315550.74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328.42836999999997</v>
          </cell>
          <cell r="D167">
            <v>0</v>
          </cell>
          <cell r="F167">
            <v>0</v>
          </cell>
          <cell r="G167">
            <v>328.42836999999997</v>
          </cell>
          <cell r="H167" t="str">
            <v xml:space="preserve">South Africa                  </v>
          </cell>
          <cell r="I167">
            <v>328428.37</v>
          </cell>
          <cell r="J167">
            <v>0</v>
          </cell>
          <cell r="K167">
            <v>328428.37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569.90290000000005</v>
          </cell>
          <cell r="D169">
            <v>0</v>
          </cell>
          <cell r="F169">
            <v>0</v>
          </cell>
          <cell r="G169">
            <v>569.90290000000005</v>
          </cell>
          <cell r="H169" t="str">
            <v xml:space="preserve">Sri Lanka                     </v>
          </cell>
          <cell r="I169">
            <v>569902.9</v>
          </cell>
          <cell r="K169">
            <v>569902.9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565.09062000000006</v>
          </cell>
          <cell r="D173">
            <v>0</v>
          </cell>
          <cell r="F173">
            <v>0</v>
          </cell>
          <cell r="G173">
            <v>565.09062000000006</v>
          </cell>
          <cell r="H173" t="str">
            <v xml:space="preserve">Sudan                         </v>
          </cell>
          <cell r="I173">
            <v>549718.47</v>
          </cell>
          <cell r="J173">
            <v>15372.15</v>
          </cell>
          <cell r="K173">
            <v>565090.62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820.50579000000005</v>
          </cell>
          <cell r="D178">
            <v>0</v>
          </cell>
          <cell r="F178">
            <v>0</v>
          </cell>
          <cell r="G178">
            <v>820.50579000000005</v>
          </cell>
          <cell r="H178" t="str">
            <v xml:space="preserve">Syrian Arab Republic          </v>
          </cell>
          <cell r="I178">
            <v>727578.64</v>
          </cell>
          <cell r="J178">
            <v>92927.15</v>
          </cell>
          <cell r="K178">
            <v>820505.79</v>
          </cell>
        </row>
        <row r="179">
          <cell r="A179">
            <v>762</v>
          </cell>
          <cell r="B179" t="str">
            <v>Tajikstan</v>
          </cell>
          <cell r="C179">
            <v>411.02727000000004</v>
          </cell>
          <cell r="D179">
            <v>0</v>
          </cell>
          <cell r="F179">
            <v>0</v>
          </cell>
          <cell r="G179">
            <v>411.02727000000004</v>
          </cell>
          <cell r="H179" t="str">
            <v xml:space="preserve">Tajikistan                    </v>
          </cell>
          <cell r="I179">
            <v>411027.27</v>
          </cell>
          <cell r="K179">
            <v>411027.27</v>
          </cell>
        </row>
        <row r="180">
          <cell r="A180">
            <v>764</v>
          </cell>
          <cell r="B180" t="str">
            <v>Thailand</v>
          </cell>
          <cell r="C180">
            <v>1059.8936600000002</v>
          </cell>
          <cell r="D180">
            <v>0</v>
          </cell>
          <cell r="F180">
            <v>0</v>
          </cell>
          <cell r="G180">
            <v>1059.8936600000002</v>
          </cell>
          <cell r="H180" t="str">
            <v xml:space="preserve">Thailand                      </v>
          </cell>
          <cell r="I180">
            <v>859893.66</v>
          </cell>
          <cell r="J180">
            <v>200000</v>
          </cell>
          <cell r="K180">
            <v>1059893.6599999999</v>
          </cell>
        </row>
        <row r="181">
          <cell r="A181">
            <v>807</v>
          </cell>
          <cell r="B181" t="str">
            <v>The Former YR of Macedonia</v>
          </cell>
          <cell r="C181">
            <v>1045.68199</v>
          </cell>
          <cell r="D181">
            <v>0</v>
          </cell>
          <cell r="F181">
            <v>0</v>
          </cell>
          <cell r="G181">
            <v>1045.68199</v>
          </cell>
          <cell r="H181" t="str">
            <v>The Frmr.Yug.Rep. of Macedonia</v>
          </cell>
          <cell r="I181">
            <v>947472.11</v>
          </cell>
          <cell r="J181">
            <v>98209.88</v>
          </cell>
          <cell r="K181">
            <v>1045681.99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664.1763085</v>
          </cell>
          <cell r="D186">
            <v>0</v>
          </cell>
          <cell r="F186">
            <v>0</v>
          </cell>
          <cell r="G186">
            <v>664.1763085</v>
          </cell>
          <cell r="H186" t="str">
            <v xml:space="preserve">Tunisia                       </v>
          </cell>
          <cell r="I186">
            <v>664176.30850000004</v>
          </cell>
          <cell r="J186">
            <v>0</v>
          </cell>
          <cell r="K186">
            <v>664176.30850000004</v>
          </cell>
        </row>
        <row r="187">
          <cell r="A187">
            <v>792</v>
          </cell>
          <cell r="B187" t="str">
            <v>Turkey</v>
          </cell>
          <cell r="C187">
            <v>398.28449000000001</v>
          </cell>
          <cell r="D187">
            <v>0</v>
          </cell>
          <cell r="F187">
            <v>0</v>
          </cell>
          <cell r="G187">
            <v>398.28449000000001</v>
          </cell>
          <cell r="H187" t="str">
            <v xml:space="preserve">Turkey                        </v>
          </cell>
          <cell r="I187">
            <v>398284.49</v>
          </cell>
          <cell r="J187">
            <v>0</v>
          </cell>
          <cell r="K187">
            <v>398284.49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603.82842000000005</v>
          </cell>
          <cell r="D190">
            <v>0</v>
          </cell>
          <cell r="F190">
            <v>0</v>
          </cell>
          <cell r="G190">
            <v>603.82842000000005</v>
          </cell>
          <cell r="H190" t="str">
            <v xml:space="preserve">Uganda                        </v>
          </cell>
          <cell r="I190">
            <v>603828.42000000004</v>
          </cell>
          <cell r="K190">
            <v>603828.42000000004</v>
          </cell>
        </row>
        <row r="191">
          <cell r="A191">
            <v>804</v>
          </cell>
          <cell r="B191" t="str">
            <v>Ukraine</v>
          </cell>
          <cell r="C191">
            <v>1705.0298700000001</v>
          </cell>
          <cell r="D191">
            <v>0</v>
          </cell>
          <cell r="F191">
            <v>0</v>
          </cell>
          <cell r="G191">
            <v>1705.0298700000001</v>
          </cell>
          <cell r="H191" t="str">
            <v xml:space="preserve">Ukraine                       </v>
          </cell>
          <cell r="I191">
            <v>1673443.07</v>
          </cell>
          <cell r="J191">
            <v>31586.799999999999</v>
          </cell>
          <cell r="K191">
            <v>1705029.87</v>
          </cell>
        </row>
        <row r="192">
          <cell r="A192">
            <v>784</v>
          </cell>
          <cell r="B192" t="str">
            <v>United Arab Emirates</v>
          </cell>
          <cell r="C192">
            <v>110.81869</v>
          </cell>
          <cell r="D192">
            <v>0</v>
          </cell>
          <cell r="F192">
            <v>0</v>
          </cell>
          <cell r="G192">
            <v>110.81869</v>
          </cell>
          <cell r="H192" t="str">
            <v xml:space="preserve">United Arab Emirates          </v>
          </cell>
          <cell r="I192">
            <v>110818.69</v>
          </cell>
          <cell r="K192">
            <v>110818.69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963.07434000000012</v>
          </cell>
          <cell r="D194">
            <v>0</v>
          </cell>
          <cell r="F194">
            <v>0</v>
          </cell>
          <cell r="G194">
            <v>963.07434000000012</v>
          </cell>
          <cell r="H194" t="str">
            <v xml:space="preserve">United Republic of Tanzania   </v>
          </cell>
          <cell r="I194">
            <v>764725.66</v>
          </cell>
          <cell r="J194">
            <v>198348.68</v>
          </cell>
          <cell r="K194">
            <v>963074.34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158.27816999999999</v>
          </cell>
          <cell r="D196">
            <v>0</v>
          </cell>
          <cell r="F196">
            <v>0</v>
          </cell>
          <cell r="G196">
            <v>158.27816999999999</v>
          </cell>
          <cell r="H196" t="str">
            <v xml:space="preserve">Uruguay                       </v>
          </cell>
          <cell r="I196">
            <v>156383.67999999999</v>
          </cell>
          <cell r="J196">
            <v>1894.49</v>
          </cell>
          <cell r="K196">
            <v>158278.17000000001</v>
          </cell>
        </row>
        <row r="197">
          <cell r="A197">
            <v>860</v>
          </cell>
          <cell r="B197" t="str">
            <v>Uzbekistan</v>
          </cell>
          <cell r="C197">
            <v>236.04193999999998</v>
          </cell>
          <cell r="D197">
            <v>0</v>
          </cell>
          <cell r="F197">
            <v>0</v>
          </cell>
          <cell r="G197">
            <v>236.04193999999998</v>
          </cell>
          <cell r="H197" t="str">
            <v xml:space="preserve">Uzbekistan                    </v>
          </cell>
          <cell r="I197">
            <v>226484.94</v>
          </cell>
          <cell r="J197">
            <v>9557</v>
          </cell>
          <cell r="K197">
            <v>236041.94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281.76197999999999</v>
          </cell>
          <cell r="D199">
            <v>0</v>
          </cell>
          <cell r="F199">
            <v>0</v>
          </cell>
          <cell r="G199">
            <v>281.76197999999999</v>
          </cell>
          <cell r="H199" t="str">
            <v xml:space="preserve">Venezuela                     </v>
          </cell>
          <cell r="I199">
            <v>281761.98</v>
          </cell>
          <cell r="K199">
            <v>281761.98</v>
          </cell>
        </row>
        <row r="200">
          <cell r="A200">
            <v>704</v>
          </cell>
          <cell r="B200" t="str">
            <v>Vietnam</v>
          </cell>
          <cell r="C200">
            <v>978.03127999999992</v>
          </cell>
          <cell r="D200">
            <v>0</v>
          </cell>
          <cell r="F200">
            <v>0</v>
          </cell>
          <cell r="G200">
            <v>978.03127999999992</v>
          </cell>
          <cell r="H200" t="str">
            <v xml:space="preserve">Vietnam                       </v>
          </cell>
          <cell r="I200">
            <v>948739.71</v>
          </cell>
          <cell r="J200">
            <v>29291.57</v>
          </cell>
          <cell r="K200">
            <v>978031.28</v>
          </cell>
        </row>
        <row r="201">
          <cell r="A201">
            <v>887</v>
          </cell>
          <cell r="B201" t="str">
            <v>Yemen</v>
          </cell>
          <cell r="C201">
            <v>609.45425</v>
          </cell>
          <cell r="D201">
            <v>0</v>
          </cell>
          <cell r="F201">
            <v>0</v>
          </cell>
          <cell r="G201">
            <v>609.45425</v>
          </cell>
          <cell r="H201" t="str">
            <v xml:space="preserve">Yemen                         </v>
          </cell>
          <cell r="I201">
            <v>609454.25</v>
          </cell>
          <cell r="K201">
            <v>609454.25</v>
          </cell>
        </row>
        <row r="202">
          <cell r="A202">
            <v>894</v>
          </cell>
          <cell r="B202" t="str">
            <v>Zambia</v>
          </cell>
          <cell r="C202">
            <v>826.92472999999995</v>
          </cell>
          <cell r="D202">
            <v>0</v>
          </cell>
          <cell r="F202">
            <v>0</v>
          </cell>
          <cell r="G202">
            <v>826.92472999999995</v>
          </cell>
          <cell r="H202" t="str">
            <v xml:space="preserve">Zambia                        </v>
          </cell>
          <cell r="I202">
            <v>826924.73</v>
          </cell>
          <cell r="K202">
            <v>826924.73</v>
          </cell>
        </row>
        <row r="203">
          <cell r="A203">
            <v>716</v>
          </cell>
          <cell r="B203" t="str">
            <v>Zimbabwe</v>
          </cell>
          <cell r="C203">
            <v>404.00781000000001</v>
          </cell>
          <cell r="D203">
            <v>0</v>
          </cell>
          <cell r="F203">
            <v>0</v>
          </cell>
          <cell r="G203">
            <v>404.00781000000001</v>
          </cell>
          <cell r="H203" t="str">
            <v xml:space="preserve">Zimbabwe                      </v>
          </cell>
          <cell r="I203">
            <v>355295.93</v>
          </cell>
          <cell r="J203">
            <v>48711.88</v>
          </cell>
          <cell r="K203">
            <v>404007.81</v>
          </cell>
        </row>
        <row r="205">
          <cell r="B205" t="str">
            <v>Total Member States</v>
          </cell>
          <cell r="C205">
            <v>64999.341697199998</v>
          </cell>
          <cell r="D205">
            <v>0</v>
          </cell>
          <cell r="E205">
            <v>0</v>
          </cell>
          <cell r="F205">
            <v>0</v>
          </cell>
          <cell r="G205">
            <v>64999.341697199998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59.610320000000002</v>
          </cell>
          <cell r="D228">
            <v>0</v>
          </cell>
          <cell r="F228">
            <v>0</v>
          </cell>
          <cell r="G228">
            <v>59.610320000000002</v>
          </cell>
          <cell r="H228" t="str">
            <v>T.T.U.T.J of T. Palestinian A.</v>
          </cell>
          <cell r="I228">
            <v>59610.32</v>
          </cell>
          <cell r="K228">
            <v>59610.32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59.610320000000002</v>
          </cell>
          <cell r="D235">
            <v>0</v>
          </cell>
          <cell r="E235">
            <v>0</v>
          </cell>
          <cell r="F235">
            <v>0</v>
          </cell>
          <cell r="G235">
            <v>59.610320000000002</v>
          </cell>
        </row>
        <row r="237">
          <cell r="B237" t="str">
            <v>Total countries/areas</v>
          </cell>
          <cell r="C237">
            <v>65058.952017199997</v>
          </cell>
          <cell r="D237">
            <v>0</v>
          </cell>
          <cell r="E237">
            <v>0</v>
          </cell>
          <cell r="F237">
            <v>0</v>
          </cell>
          <cell r="G237">
            <v>65058.952017199997</v>
          </cell>
          <cell r="I237">
            <v>54003603.877299994</v>
          </cell>
          <cell r="J237">
            <v>10995737.819900004</v>
          </cell>
          <cell r="K237">
            <v>64999341.697199993</v>
          </cell>
        </row>
        <row r="239">
          <cell r="A239">
            <v>711</v>
          </cell>
          <cell r="B239" t="str">
            <v>Sub-Saharan Africa</v>
          </cell>
          <cell r="C239">
            <v>7808.8824100000011</v>
          </cell>
          <cell r="D239">
            <v>0</v>
          </cell>
          <cell r="F239">
            <v>0</v>
          </cell>
          <cell r="G239">
            <v>7808.8824100000011</v>
          </cell>
          <cell r="H239" t="str">
            <v xml:space="preserve">Regional Africa               </v>
          </cell>
          <cell r="I239">
            <v>6941402.9400000004</v>
          </cell>
          <cell r="J239">
            <v>867479.47</v>
          </cell>
          <cell r="K239">
            <v>7808882.4100000001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6450.7361700000001</v>
          </cell>
          <cell r="D241">
            <v>0</v>
          </cell>
          <cell r="F241">
            <v>0</v>
          </cell>
          <cell r="G241">
            <v>6450.7361700000001</v>
          </cell>
          <cell r="H241" t="str">
            <v xml:space="preserve">Regional Asia &amp; the Pacific   </v>
          </cell>
          <cell r="I241">
            <v>5950300.2599999998</v>
          </cell>
          <cell r="J241">
            <v>500435.91</v>
          </cell>
          <cell r="K241">
            <v>6450736.1699999999</v>
          </cell>
        </row>
        <row r="242">
          <cell r="A242">
            <v>19</v>
          </cell>
          <cell r="B242" t="str">
            <v>Americas</v>
          </cell>
          <cell r="C242">
            <v>5697.0176388</v>
          </cell>
          <cell r="D242">
            <v>0</v>
          </cell>
          <cell r="F242">
            <v>0</v>
          </cell>
          <cell r="G242">
            <v>5697.0176388</v>
          </cell>
          <cell r="H242" t="str">
            <v xml:space="preserve">Regional Latin America        </v>
          </cell>
          <cell r="I242">
            <v>5075848.7988</v>
          </cell>
          <cell r="J242">
            <v>621168.84</v>
          </cell>
          <cell r="K242">
            <v>5697017.6387999998</v>
          </cell>
        </row>
        <row r="243">
          <cell r="A243">
            <v>146</v>
          </cell>
          <cell r="B243" t="str">
            <v>Western Asia</v>
          </cell>
          <cell r="C243">
            <v>2.1659999999999999</v>
          </cell>
          <cell r="D243">
            <v>0</v>
          </cell>
          <cell r="F243">
            <v>0</v>
          </cell>
          <cell r="G243">
            <v>2.1659999999999999</v>
          </cell>
          <cell r="H243" t="str">
            <v xml:space="preserve">Regional West Asia            </v>
          </cell>
          <cell r="I243">
            <v>2166</v>
          </cell>
          <cell r="K243">
            <v>2166</v>
          </cell>
        </row>
        <row r="244">
          <cell r="A244">
            <v>150</v>
          </cell>
          <cell r="B244" t="str">
            <v>Europe</v>
          </cell>
          <cell r="C244">
            <v>7736.5780600000007</v>
          </cell>
          <cell r="D244">
            <v>0</v>
          </cell>
          <cell r="F244">
            <v>0</v>
          </cell>
          <cell r="G244">
            <v>7736.5780600000007</v>
          </cell>
          <cell r="H244" t="str">
            <v xml:space="preserve">Regional Europe               </v>
          </cell>
          <cell r="I244">
            <v>6929329.6100000003</v>
          </cell>
          <cell r="J244">
            <v>807248.45</v>
          </cell>
          <cell r="K244">
            <v>7736578.0599999996</v>
          </cell>
        </row>
        <row r="245">
          <cell r="A245">
            <v>1020</v>
          </cell>
          <cell r="B245" t="str">
            <v>Global/interregional</v>
          </cell>
          <cell r="C245">
            <v>1974.29565</v>
          </cell>
          <cell r="D245">
            <v>0</v>
          </cell>
          <cell r="F245">
            <v>0</v>
          </cell>
          <cell r="G245">
            <v>1974.29565</v>
          </cell>
          <cell r="H245" t="str">
            <v>Global/Interregional</v>
          </cell>
          <cell r="I245">
            <v>1944595.06</v>
          </cell>
          <cell r="J245">
            <v>29700.59</v>
          </cell>
          <cell r="K245">
            <v>1974295.65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29669.675928800003</v>
          </cell>
          <cell r="D248">
            <v>0</v>
          </cell>
          <cell r="E248">
            <v>0</v>
          </cell>
          <cell r="F248">
            <v>0</v>
          </cell>
          <cell r="G248">
            <v>29669.675928800003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135831</v>
          </cell>
          <cell r="D250">
            <v>0</v>
          </cell>
          <cell r="E250">
            <v>0</v>
          </cell>
          <cell r="F250">
            <v>0</v>
          </cell>
          <cell r="G250">
            <v>135831</v>
          </cell>
        </row>
        <row r="252">
          <cell r="B252" t="str">
            <v>Total</v>
          </cell>
          <cell r="C252">
            <v>230559.62794600002</v>
          </cell>
          <cell r="D252">
            <v>0</v>
          </cell>
          <cell r="E252">
            <v>0</v>
          </cell>
          <cell r="F252">
            <v>0</v>
          </cell>
          <cell r="G252">
            <v>230559.62794600002</v>
          </cell>
        </row>
      </sheetData>
      <sheetData sheetId="3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-12.396999999999935</v>
          </cell>
          <cell r="E12">
            <v>2453.1999999999998</v>
          </cell>
          <cell r="F12">
            <v>2440.8029999999999</v>
          </cell>
          <cell r="G12">
            <v>2440.8029999999999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5.0000000000000001E-3</v>
          </cell>
          <cell r="F14">
            <v>5.0000000000000001E-3</v>
          </cell>
          <cell r="G14">
            <v>5.0000000000000001E-3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81.7</v>
          </cell>
          <cell r="F16">
            <v>81.7</v>
          </cell>
          <cell r="G16">
            <v>81.7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9113.2999999999993</v>
          </cell>
          <cell r="F18">
            <v>9113.2999999999993</v>
          </cell>
          <cell r="G18">
            <v>9113.2999999999993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2.4</v>
          </cell>
          <cell r="F23">
            <v>2.4</v>
          </cell>
          <cell r="G23">
            <v>2.4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0.2</v>
          </cell>
          <cell r="F25">
            <v>0.2</v>
          </cell>
          <cell r="G25">
            <v>0.2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E26">
            <v>12.9</v>
          </cell>
          <cell r="F26">
            <v>12.9</v>
          </cell>
          <cell r="G26">
            <v>12.9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2529.9</v>
          </cell>
          <cell r="F32">
            <v>2529.9</v>
          </cell>
          <cell r="G32">
            <v>2529.9</v>
          </cell>
        </row>
        <row r="33">
          <cell r="A33">
            <v>70</v>
          </cell>
          <cell r="B33" t="str">
            <v>Bosnia and Herzegovina</v>
          </cell>
          <cell r="D33">
            <v>-6.9</v>
          </cell>
          <cell r="F33">
            <v>-6.9</v>
          </cell>
          <cell r="G33">
            <v>-6.9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273.10000000000002</v>
          </cell>
          <cell r="F34">
            <v>273.10000000000002</v>
          </cell>
          <cell r="G34">
            <v>273.10000000000002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E35">
            <v>10915.5</v>
          </cell>
          <cell r="F35">
            <v>10915.5</v>
          </cell>
          <cell r="G35">
            <v>10915.5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13.8</v>
          </cell>
          <cell r="F40">
            <v>13.8</v>
          </cell>
          <cell r="G40">
            <v>13.8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E43">
            <v>19</v>
          </cell>
          <cell r="F43">
            <v>19</v>
          </cell>
          <cell r="G43">
            <v>19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E47">
            <v>-0.6</v>
          </cell>
          <cell r="F47">
            <v>-0.6</v>
          </cell>
          <cell r="G47">
            <v>-0.6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68.099999999999994</v>
          </cell>
          <cell r="F48">
            <v>68.099999999999994</v>
          </cell>
          <cell r="G48">
            <v>68.099999999999994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362.1</v>
          </cell>
          <cell r="F51">
            <v>362.1</v>
          </cell>
          <cell r="G51">
            <v>362.1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E54">
            <v>15.9</v>
          </cell>
          <cell r="F54">
            <v>15.9</v>
          </cell>
          <cell r="G54">
            <v>15.9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5.0999999999999996</v>
          </cell>
          <cell r="F55">
            <v>5.0999999999999996</v>
          </cell>
          <cell r="G55">
            <v>5.0999999999999996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0.1</v>
          </cell>
          <cell r="F56">
            <v>0.1</v>
          </cell>
          <cell r="G56">
            <v>0.1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708.8</v>
          </cell>
          <cell r="F58">
            <v>708.8</v>
          </cell>
          <cell r="G58">
            <v>708.8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0.1</v>
          </cell>
          <cell r="F60">
            <v>0.1</v>
          </cell>
          <cell r="G60">
            <v>0.1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E62">
            <v>30.5</v>
          </cell>
          <cell r="F62">
            <v>30.5</v>
          </cell>
          <cell r="G62">
            <v>30.5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96.4</v>
          </cell>
          <cell r="F64">
            <v>96.4</v>
          </cell>
          <cell r="G64">
            <v>96.4</v>
          </cell>
        </row>
        <row r="65">
          <cell r="A65">
            <v>222</v>
          </cell>
          <cell r="B65" t="str">
            <v>El Salvador</v>
          </cell>
          <cell r="D65">
            <v>29.3</v>
          </cell>
          <cell r="E65">
            <v>16.3</v>
          </cell>
          <cell r="F65">
            <v>45.6</v>
          </cell>
          <cell r="G65">
            <v>45.6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E69">
            <v>149</v>
          </cell>
          <cell r="F69">
            <v>149</v>
          </cell>
          <cell r="G69">
            <v>149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E71">
            <v>117.4</v>
          </cell>
          <cell r="F71">
            <v>117.4</v>
          </cell>
          <cell r="G71">
            <v>117.4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-1.5</v>
          </cell>
          <cell r="F72">
            <v>-1.5</v>
          </cell>
          <cell r="G72">
            <v>-1.5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139</v>
          </cell>
          <cell r="F74">
            <v>139</v>
          </cell>
          <cell r="G74">
            <v>139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546.79999999999995</v>
          </cell>
          <cell r="F79">
            <v>546.79999999999995</v>
          </cell>
          <cell r="G79">
            <v>546.79999999999995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E81">
            <v>5852.9</v>
          </cell>
          <cell r="F81">
            <v>5852.9</v>
          </cell>
          <cell r="G81">
            <v>5852.9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E82">
            <v>5.2</v>
          </cell>
          <cell r="F82">
            <v>5.2</v>
          </cell>
          <cell r="G82">
            <v>5.2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E84">
            <v>0.1</v>
          </cell>
          <cell r="F84">
            <v>0.1</v>
          </cell>
          <cell r="G84">
            <v>0.1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E85">
            <v>59.6</v>
          </cell>
          <cell r="F85">
            <v>59.6</v>
          </cell>
          <cell r="G85">
            <v>59.6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48.9</v>
          </cell>
          <cell r="F88">
            <v>48.9</v>
          </cell>
          <cell r="G88">
            <v>48.9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E89">
            <v>115.1</v>
          </cell>
          <cell r="F89">
            <v>115.1</v>
          </cell>
          <cell r="G89">
            <v>115.1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E90">
            <v>0.2</v>
          </cell>
          <cell r="F90">
            <v>0.2</v>
          </cell>
          <cell r="G90">
            <v>0.2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E98">
            <v>0.7</v>
          </cell>
          <cell r="F98">
            <v>0.7</v>
          </cell>
          <cell r="G98">
            <v>0.7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11.4</v>
          </cell>
          <cell r="F104">
            <v>11.4</v>
          </cell>
          <cell r="G104">
            <v>11.4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2.6</v>
          </cell>
          <cell r="F105">
            <v>2.6</v>
          </cell>
          <cell r="G105">
            <v>2.6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2585.3000000000002</v>
          </cell>
          <cell r="F106">
            <v>2585.3000000000002</v>
          </cell>
          <cell r="G106">
            <v>2585.3000000000002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E107">
            <v>22.6</v>
          </cell>
          <cell r="F107">
            <v>22.6</v>
          </cell>
          <cell r="G107">
            <v>22.6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0.3</v>
          </cell>
          <cell r="F108">
            <v>0.3</v>
          </cell>
          <cell r="G108">
            <v>0.3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E122">
            <v>190.4</v>
          </cell>
          <cell r="F122">
            <v>190.4</v>
          </cell>
          <cell r="G122">
            <v>190.4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E127">
            <v>2</v>
          </cell>
          <cell r="F127">
            <v>2</v>
          </cell>
          <cell r="G127">
            <v>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E128">
            <v>16.3</v>
          </cell>
          <cell r="F128">
            <v>16.3</v>
          </cell>
          <cell r="G128">
            <v>16.3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111.8</v>
          </cell>
          <cell r="F129">
            <v>111.8</v>
          </cell>
          <cell r="G129">
            <v>111.8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0.13600000000000001</v>
          </cell>
          <cell r="F130">
            <v>0.13600000000000001</v>
          </cell>
          <cell r="G130">
            <v>0.13600000000000001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E134">
            <v>40.4</v>
          </cell>
          <cell r="F134">
            <v>40.4</v>
          </cell>
          <cell r="G134">
            <v>40.4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-12.1</v>
          </cell>
          <cell r="F136">
            <v>-12.1</v>
          </cell>
          <cell r="G136">
            <v>-12.1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164.8</v>
          </cell>
          <cell r="F138">
            <v>164.8</v>
          </cell>
          <cell r="G138">
            <v>164.8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E139">
            <v>88.5</v>
          </cell>
          <cell r="F139">
            <v>88.5</v>
          </cell>
          <cell r="G139">
            <v>88.5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E141">
            <v>5439.6</v>
          </cell>
          <cell r="F141">
            <v>5439.6</v>
          </cell>
          <cell r="G141">
            <v>5439.6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E144">
            <v>4946</v>
          </cell>
          <cell r="F144">
            <v>4946</v>
          </cell>
          <cell r="G144">
            <v>4946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E145">
            <v>1331.6</v>
          </cell>
          <cell r="F145">
            <v>1331.6</v>
          </cell>
          <cell r="G145">
            <v>1331.6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E148">
            <v>182.8</v>
          </cell>
          <cell r="F148">
            <v>182.8</v>
          </cell>
          <cell r="G148">
            <v>182.8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0.1</v>
          </cell>
          <cell r="F149">
            <v>0.1</v>
          </cell>
          <cell r="G149">
            <v>0.1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0.1</v>
          </cell>
          <cell r="F151">
            <v>0.1</v>
          </cell>
          <cell r="G151">
            <v>0.1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0.4</v>
          </cell>
          <cell r="F152">
            <v>0.4</v>
          </cell>
          <cell r="G152">
            <v>0.4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48.4</v>
          </cell>
          <cell r="F153">
            <v>48.4</v>
          </cell>
          <cell r="G153">
            <v>48.4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5045</v>
          </cell>
          <cell r="F157">
            <v>5045</v>
          </cell>
          <cell r="G157">
            <v>5045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98.2</v>
          </cell>
          <cell r="F160">
            <v>98.2</v>
          </cell>
          <cell r="G160">
            <v>98.2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125.4</v>
          </cell>
          <cell r="F162">
            <v>125.4</v>
          </cell>
          <cell r="G162">
            <v>125.4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404.4</v>
          </cell>
          <cell r="F167">
            <v>404.4</v>
          </cell>
          <cell r="G167">
            <v>404.4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-4.4000000000000004</v>
          </cell>
          <cell r="F169">
            <v>-4.4000000000000004</v>
          </cell>
          <cell r="G169">
            <v>-4.4000000000000004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-88.8</v>
          </cell>
          <cell r="F178">
            <v>-88.8</v>
          </cell>
          <cell r="G178">
            <v>-88.8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573.5</v>
          </cell>
          <cell r="F180">
            <v>573.5</v>
          </cell>
          <cell r="G180">
            <v>573.5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1.6E-2</v>
          </cell>
          <cell r="F188">
            <v>1.6E-2</v>
          </cell>
          <cell r="G188">
            <v>1.6E-2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E190">
            <v>1.1000000000000001</v>
          </cell>
          <cell r="F190">
            <v>1.1000000000000001</v>
          </cell>
          <cell r="G190">
            <v>1.1000000000000001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E192">
            <v>0.1</v>
          </cell>
          <cell r="F192">
            <v>0.1</v>
          </cell>
          <cell r="G192">
            <v>0.1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E196">
            <v>39.1</v>
          </cell>
          <cell r="F196">
            <v>39.1</v>
          </cell>
          <cell r="G196">
            <v>39.1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368.5</v>
          </cell>
          <cell r="F199">
            <v>368.5</v>
          </cell>
          <cell r="G199">
            <v>368.5</v>
          </cell>
        </row>
        <row r="200">
          <cell r="A200">
            <v>704</v>
          </cell>
          <cell r="B200" t="str">
            <v>Vietnam</v>
          </cell>
          <cell r="D200">
            <v>-1.3</v>
          </cell>
          <cell r="E200">
            <v>0</v>
          </cell>
          <cell r="F200">
            <v>-1.3</v>
          </cell>
          <cell r="G200">
            <v>-1.3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11.6</v>
          </cell>
          <cell r="F201">
            <v>11.6</v>
          </cell>
          <cell r="G201">
            <v>11.6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742.803</v>
          </cell>
          <cell r="E205">
            <v>54764.256999999991</v>
          </cell>
          <cell r="F205">
            <v>55507.05999999999</v>
          </cell>
          <cell r="G205">
            <v>55507.05999999999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565.4</v>
          </cell>
          <cell r="F223">
            <v>565.4</v>
          </cell>
          <cell r="G223">
            <v>565.4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499.4</v>
          </cell>
          <cell r="E233">
            <v>0</v>
          </cell>
          <cell r="F233">
            <v>499.4</v>
          </cell>
          <cell r="G233">
            <v>499.4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499.4</v>
          </cell>
          <cell r="E235">
            <v>565.4</v>
          </cell>
          <cell r="F235">
            <v>1064.8</v>
          </cell>
          <cell r="G235">
            <v>1064.8</v>
          </cell>
        </row>
        <row r="237">
          <cell r="B237" t="str">
            <v>Total countries/areas</v>
          </cell>
          <cell r="C237">
            <v>0</v>
          </cell>
          <cell r="D237">
            <v>1242.203</v>
          </cell>
          <cell r="E237">
            <v>55329.656999999992</v>
          </cell>
          <cell r="F237">
            <v>56571.859999999993</v>
          </cell>
          <cell r="G237">
            <v>56571.859999999993</v>
          </cell>
        </row>
        <row r="239">
          <cell r="A239">
            <v>711</v>
          </cell>
          <cell r="B239" t="str">
            <v>Sub-Saharan Africa</v>
          </cell>
          <cell r="D239">
            <v>1961.2</v>
          </cell>
          <cell r="F239">
            <v>1961.2</v>
          </cell>
          <cell r="G239">
            <v>1961.2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1517.7</v>
          </cell>
          <cell r="E241">
            <v>49.7</v>
          </cell>
          <cell r="F241">
            <v>1567.4</v>
          </cell>
          <cell r="G241">
            <v>1567.4</v>
          </cell>
        </row>
        <row r="242">
          <cell r="A242">
            <v>19</v>
          </cell>
          <cell r="B242" t="str">
            <v>Americas</v>
          </cell>
          <cell r="D242">
            <v>957.5</v>
          </cell>
          <cell r="E242">
            <v>1033.8</v>
          </cell>
          <cell r="F242">
            <v>1991.3</v>
          </cell>
          <cell r="G242">
            <v>1991.3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776.2</v>
          </cell>
          <cell r="F243">
            <v>776.2</v>
          </cell>
          <cell r="G243">
            <v>776.2</v>
          </cell>
        </row>
        <row r="244">
          <cell r="A244">
            <v>150</v>
          </cell>
          <cell r="B244" t="str">
            <v>Europe</v>
          </cell>
          <cell r="D244">
            <v>150.5</v>
          </cell>
          <cell r="F244">
            <v>150.5</v>
          </cell>
          <cell r="G244">
            <v>150.5</v>
          </cell>
        </row>
        <row r="245">
          <cell r="A245">
            <v>1020</v>
          </cell>
          <cell r="B245" t="str">
            <v>Global/interregional</v>
          </cell>
          <cell r="D245">
            <v>69.5</v>
          </cell>
          <cell r="E245">
            <v>0</v>
          </cell>
          <cell r="F245">
            <v>69.5</v>
          </cell>
          <cell r="G245">
            <v>69.5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4656.3999999999996</v>
          </cell>
          <cell r="E248">
            <v>1859.7</v>
          </cell>
          <cell r="F248">
            <v>6516.1</v>
          </cell>
          <cell r="G248">
            <v>6516.1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5898.6029999999992</v>
          </cell>
          <cell r="E252">
            <v>57189.356999999989</v>
          </cell>
          <cell r="F252">
            <v>63087.959999999992</v>
          </cell>
          <cell r="G252">
            <v>63087.959999999992</v>
          </cell>
        </row>
      </sheetData>
      <sheetData sheetId="3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D239">
            <v>357.74</v>
          </cell>
          <cell r="E239">
            <v>1293.579</v>
          </cell>
          <cell r="F239">
            <v>1651.319</v>
          </cell>
          <cell r="G239">
            <v>1651.319</v>
          </cell>
          <cell r="J239">
            <v>0.35774</v>
          </cell>
          <cell r="K239">
            <v>1.293579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778.91800000000001</v>
          </cell>
          <cell r="E241">
            <v>673.452</v>
          </cell>
          <cell r="F241">
            <v>1452.37</v>
          </cell>
          <cell r="G241">
            <v>1452.37</v>
          </cell>
          <cell r="J241">
            <v>0.778918</v>
          </cell>
          <cell r="K241">
            <v>0.67345200000000005</v>
          </cell>
        </row>
        <row r="242">
          <cell r="A242">
            <v>19</v>
          </cell>
          <cell r="B242" t="str">
            <v>Americas</v>
          </cell>
          <cell r="D242">
            <v>81.555999999999997</v>
          </cell>
          <cell r="E242">
            <v>933.00300000000004</v>
          </cell>
          <cell r="F242">
            <v>1014.5590000000001</v>
          </cell>
          <cell r="G242">
            <v>1014.5590000000001</v>
          </cell>
          <cell r="J242">
            <v>8.1556000000000003E-2</v>
          </cell>
          <cell r="K242">
            <v>0.93300300000000003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</row>
        <row r="244">
          <cell r="A244">
            <v>150</v>
          </cell>
          <cell r="B244" t="str">
            <v>Europe</v>
          </cell>
          <cell r="D244">
            <v>34.728999999999999</v>
          </cell>
          <cell r="E244">
            <v>287.78500000000003</v>
          </cell>
          <cell r="F244">
            <v>322.51400000000001</v>
          </cell>
          <cell r="G244">
            <v>322.51400000000001</v>
          </cell>
          <cell r="J244">
            <v>3.4728999999999996E-2</v>
          </cell>
          <cell r="K244">
            <v>0.28778500000000001</v>
          </cell>
        </row>
        <row r="245">
          <cell r="A245">
            <v>1020</v>
          </cell>
          <cell r="B245" t="str">
            <v>Global/interregional</v>
          </cell>
          <cell r="D245">
            <v>6110.5709999999999</v>
          </cell>
          <cell r="E245">
            <v>1293.4929999999999</v>
          </cell>
          <cell r="F245">
            <v>7404.0640000000003</v>
          </cell>
          <cell r="G245">
            <v>7404.0640000000003</v>
          </cell>
          <cell r="J245">
            <v>6.1105710000000002</v>
          </cell>
          <cell r="K245">
            <v>1.293493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1.823</v>
          </cell>
          <cell r="E246">
            <v>345.61399999999998</v>
          </cell>
          <cell r="F246">
            <v>347.43699999999995</v>
          </cell>
          <cell r="G246">
            <v>347.43699999999995</v>
          </cell>
          <cell r="J246">
            <v>1.823E-3</v>
          </cell>
          <cell r="K246">
            <v>0.34561399999999998</v>
          </cell>
        </row>
        <row r="247">
          <cell r="F247">
            <v>0</v>
          </cell>
          <cell r="G247">
            <v>0</v>
          </cell>
          <cell r="J247">
            <v>0</v>
          </cell>
          <cell r="K247">
            <v>0</v>
          </cell>
        </row>
        <row r="248">
          <cell r="B248" t="str">
            <v>Total, Regional</v>
          </cell>
          <cell r="C248">
            <v>0</v>
          </cell>
          <cell r="D248">
            <v>7365.3370000000004</v>
          </cell>
          <cell r="E248">
            <v>4826.9259999999995</v>
          </cell>
          <cell r="F248">
            <v>12192.263000000001</v>
          </cell>
          <cell r="G248">
            <v>12192.263000000001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4629.1000000000004</v>
          </cell>
          <cell r="D250">
            <v>0</v>
          </cell>
          <cell r="E250">
            <v>0</v>
          </cell>
          <cell r="F250">
            <v>0</v>
          </cell>
          <cell r="G250">
            <v>4629.1000000000004</v>
          </cell>
        </row>
        <row r="252">
          <cell r="B252" t="str">
            <v>Total</v>
          </cell>
          <cell r="C252">
            <v>4629.1000000000004</v>
          </cell>
          <cell r="D252">
            <v>7365.3370000000004</v>
          </cell>
          <cell r="E252">
            <v>4826.9259999999995</v>
          </cell>
          <cell r="F252">
            <v>12192.263000000001</v>
          </cell>
          <cell r="G252">
            <v>16821.363000000001</v>
          </cell>
        </row>
      </sheetData>
      <sheetData sheetId="3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1628</v>
          </cell>
          <cell r="F12">
            <v>1628</v>
          </cell>
          <cell r="G12">
            <v>1628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12</v>
          </cell>
          <cell r="F16">
            <v>12</v>
          </cell>
          <cell r="G16">
            <v>12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60.8</v>
          </cell>
          <cell r="F18">
            <v>60.8</v>
          </cell>
          <cell r="G18">
            <v>60.8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6.9</v>
          </cell>
          <cell r="F39">
            <v>6.9</v>
          </cell>
          <cell r="G39">
            <v>6.9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145.19999999999999</v>
          </cell>
          <cell r="F48">
            <v>145.19999999999999</v>
          </cell>
          <cell r="G48">
            <v>145.19999999999999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77.400000000000006</v>
          </cell>
          <cell r="F51">
            <v>77.400000000000006</v>
          </cell>
          <cell r="G51">
            <v>77.400000000000006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E65">
            <v>18.5</v>
          </cell>
          <cell r="F65">
            <v>18.5</v>
          </cell>
          <cell r="G65">
            <v>18.5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4.9000000000000004</v>
          </cell>
          <cell r="F86">
            <v>4.9000000000000004</v>
          </cell>
          <cell r="G86">
            <v>4.9000000000000004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E92">
            <v>135.30000000000001</v>
          </cell>
          <cell r="F92">
            <v>135.30000000000001</v>
          </cell>
          <cell r="G92">
            <v>135.30000000000001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3.8</v>
          </cell>
          <cell r="F101">
            <v>3.8</v>
          </cell>
          <cell r="G101">
            <v>3.8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24.2</v>
          </cell>
          <cell r="F121">
            <v>24.2</v>
          </cell>
          <cell r="G121">
            <v>24.2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13.5</v>
          </cell>
          <cell r="F126">
            <v>13.5</v>
          </cell>
          <cell r="G126">
            <v>13.5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43</v>
          </cell>
          <cell r="F180">
            <v>43</v>
          </cell>
          <cell r="G180">
            <v>43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245.6</v>
          </cell>
          <cell r="F182">
            <v>245.6</v>
          </cell>
          <cell r="G182">
            <v>245.6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6.1</v>
          </cell>
          <cell r="F194">
            <v>6.1</v>
          </cell>
          <cell r="G194">
            <v>6.1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</v>
          </cell>
          <cell r="F200">
            <v>2</v>
          </cell>
          <cell r="G200">
            <v>2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16.5</v>
          </cell>
          <cell r="F201">
            <v>16.5</v>
          </cell>
          <cell r="G201">
            <v>16.5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1930.1</v>
          </cell>
          <cell r="E205">
            <v>513.59999999999991</v>
          </cell>
          <cell r="F205">
            <v>2443.7000000000003</v>
          </cell>
          <cell r="G205">
            <v>2443.7000000000003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1930.1</v>
          </cell>
          <cell r="E237">
            <v>513.59999999999991</v>
          </cell>
          <cell r="F237">
            <v>2443.7000000000003</v>
          </cell>
          <cell r="G237">
            <v>2443.7000000000003</v>
          </cell>
        </row>
        <row r="239">
          <cell r="A239">
            <v>711</v>
          </cell>
          <cell r="B239" t="str">
            <v>Sub-Saharan Africa</v>
          </cell>
          <cell r="D239">
            <v>1074.8</v>
          </cell>
          <cell r="F239">
            <v>1074.8</v>
          </cell>
          <cell r="G239">
            <v>1074.8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1110.5999999999999</v>
          </cell>
          <cell r="F241">
            <v>1110.5999999999999</v>
          </cell>
          <cell r="G241">
            <v>1110.5999999999999</v>
          </cell>
        </row>
        <row r="242">
          <cell r="A242">
            <v>19</v>
          </cell>
          <cell r="B242" t="str">
            <v>Americas</v>
          </cell>
          <cell r="D242">
            <v>498.3</v>
          </cell>
          <cell r="F242">
            <v>498.3</v>
          </cell>
          <cell r="G242">
            <v>498.3</v>
          </cell>
        </row>
        <row r="243">
          <cell r="A243">
            <v>146</v>
          </cell>
          <cell r="B243" t="str">
            <v>Western Asia</v>
          </cell>
          <cell r="D243">
            <v>435.8</v>
          </cell>
          <cell r="F243">
            <v>435.8</v>
          </cell>
          <cell r="G243">
            <v>435.8</v>
          </cell>
        </row>
        <row r="244">
          <cell r="A244">
            <v>150</v>
          </cell>
          <cell r="B244" t="str">
            <v>Europe</v>
          </cell>
          <cell r="D244">
            <v>320.10000000000002</v>
          </cell>
          <cell r="F244">
            <v>320.10000000000002</v>
          </cell>
          <cell r="G244">
            <v>320.10000000000002</v>
          </cell>
        </row>
        <row r="245">
          <cell r="A245">
            <v>1020</v>
          </cell>
          <cell r="B245" t="str">
            <v>Global/interregional</v>
          </cell>
          <cell r="D245">
            <v>2934.1</v>
          </cell>
          <cell r="F245">
            <v>2934.1</v>
          </cell>
          <cell r="G245">
            <v>2934.1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6373.7</v>
          </cell>
          <cell r="E248">
            <v>0</v>
          </cell>
          <cell r="F248">
            <v>6373.7</v>
          </cell>
          <cell r="G248">
            <v>6373.7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23322.001299999996</v>
          </cell>
          <cell r="E250">
            <v>0</v>
          </cell>
          <cell r="F250">
            <v>0</v>
          </cell>
          <cell r="G250">
            <v>23322.001299999996</v>
          </cell>
        </row>
        <row r="252">
          <cell r="B252" t="str">
            <v>Total</v>
          </cell>
          <cell r="C252">
            <v>23322.001299999996</v>
          </cell>
          <cell r="D252">
            <v>8303.7999999999993</v>
          </cell>
          <cell r="E252">
            <v>513.59999999999991</v>
          </cell>
          <cell r="F252">
            <v>8817.4</v>
          </cell>
          <cell r="G252">
            <v>32139.401299999998</v>
          </cell>
        </row>
      </sheetData>
      <sheetData sheetId="4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19</v>
          </cell>
          <cell r="F12">
            <v>0</v>
          </cell>
          <cell r="G12">
            <v>19</v>
          </cell>
          <cell r="H12" t="str">
            <v>Afghanistan</v>
          </cell>
          <cell r="I12">
            <v>19</v>
          </cell>
          <cell r="M12">
            <v>0</v>
          </cell>
          <cell r="O12">
            <v>0</v>
          </cell>
          <cell r="P12">
            <v>19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  <cell r="M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  <cell r="M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  <cell r="M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  <cell r="M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  <cell r="M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C25">
            <v>27</v>
          </cell>
          <cell r="F25">
            <v>0</v>
          </cell>
          <cell r="G25">
            <v>27</v>
          </cell>
          <cell r="H25" t="str">
            <v>Bangladesh</v>
          </cell>
          <cell r="I25">
            <v>27</v>
          </cell>
          <cell r="M25">
            <v>0</v>
          </cell>
          <cell r="O25">
            <v>0</v>
          </cell>
          <cell r="P25">
            <v>27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C30">
            <v>29</v>
          </cell>
          <cell r="E30">
            <v>95</v>
          </cell>
          <cell r="F30">
            <v>95</v>
          </cell>
          <cell r="G30">
            <v>124</v>
          </cell>
          <cell r="H30" t="str">
            <v>Benin</v>
          </cell>
          <cell r="I30">
            <v>29</v>
          </cell>
          <cell r="M30">
            <v>0</v>
          </cell>
          <cell r="N30">
            <v>95</v>
          </cell>
          <cell r="O30">
            <v>95</v>
          </cell>
          <cell r="P30">
            <v>124</v>
          </cell>
        </row>
        <row r="31">
          <cell r="A31">
            <v>64</v>
          </cell>
          <cell r="B31" t="str">
            <v>Bhutan</v>
          </cell>
          <cell r="C31">
            <v>6</v>
          </cell>
          <cell r="F31">
            <v>0</v>
          </cell>
          <cell r="G31">
            <v>6</v>
          </cell>
          <cell r="H31" t="str">
            <v>Bhutan</v>
          </cell>
          <cell r="I31">
            <v>6</v>
          </cell>
          <cell r="M31">
            <v>0</v>
          </cell>
          <cell r="O31">
            <v>0</v>
          </cell>
          <cell r="P31">
            <v>6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  <cell r="M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  <cell r="M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  <cell r="M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C38">
            <v>6</v>
          </cell>
          <cell r="E38">
            <v>33</v>
          </cell>
          <cell r="F38">
            <v>33</v>
          </cell>
          <cell r="G38">
            <v>39</v>
          </cell>
          <cell r="H38" t="str">
            <v>Burkina Faso</v>
          </cell>
          <cell r="I38">
            <v>6</v>
          </cell>
          <cell r="M38">
            <v>0</v>
          </cell>
          <cell r="N38">
            <v>33</v>
          </cell>
          <cell r="O38">
            <v>33</v>
          </cell>
          <cell r="P38">
            <v>39</v>
          </cell>
        </row>
        <row r="39">
          <cell r="A39">
            <v>108</v>
          </cell>
          <cell r="B39" t="str">
            <v>Burundi</v>
          </cell>
          <cell r="C39">
            <v>47</v>
          </cell>
          <cell r="E39">
            <v>4</v>
          </cell>
          <cell r="F39">
            <v>4</v>
          </cell>
          <cell r="G39">
            <v>51</v>
          </cell>
          <cell r="H39" t="str">
            <v>Burundi</v>
          </cell>
          <cell r="I39">
            <v>47</v>
          </cell>
          <cell r="M39">
            <v>0</v>
          </cell>
          <cell r="N39">
            <v>4</v>
          </cell>
          <cell r="O39">
            <v>4</v>
          </cell>
          <cell r="P39">
            <v>51</v>
          </cell>
        </row>
        <row r="40">
          <cell r="A40">
            <v>116</v>
          </cell>
          <cell r="B40" t="str">
            <v>Cambodia</v>
          </cell>
          <cell r="E40">
            <v>5</v>
          </cell>
          <cell r="F40">
            <v>5</v>
          </cell>
          <cell r="G40">
            <v>5</v>
          </cell>
          <cell r="H40" t="str">
            <v>Cambodia</v>
          </cell>
          <cell r="M40">
            <v>0</v>
          </cell>
          <cell r="N40">
            <v>5</v>
          </cell>
          <cell r="O40">
            <v>5</v>
          </cell>
          <cell r="P40">
            <v>5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  <cell r="M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C43">
            <v>20</v>
          </cell>
          <cell r="F43">
            <v>0</v>
          </cell>
          <cell r="G43">
            <v>20</v>
          </cell>
          <cell r="H43" t="str">
            <v>Cape Verde</v>
          </cell>
          <cell r="I43">
            <v>20</v>
          </cell>
          <cell r="M43">
            <v>0</v>
          </cell>
          <cell r="O43">
            <v>0</v>
          </cell>
          <cell r="P43">
            <v>20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  <cell r="M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  <cell r="M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  <cell r="M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  <cell r="M48">
            <v>0</v>
          </cell>
        </row>
        <row r="49">
          <cell r="A49">
            <v>174</v>
          </cell>
          <cell r="B49" t="str">
            <v>Comoros</v>
          </cell>
          <cell r="E49">
            <v>39</v>
          </cell>
          <cell r="F49">
            <v>39</v>
          </cell>
          <cell r="G49">
            <v>39</v>
          </cell>
          <cell r="H49" t="str">
            <v>Comoros</v>
          </cell>
          <cell r="M49">
            <v>0</v>
          </cell>
          <cell r="N49">
            <v>39</v>
          </cell>
          <cell r="O49">
            <v>39</v>
          </cell>
          <cell r="P49">
            <v>39</v>
          </cell>
        </row>
        <row r="50">
          <cell r="A50">
            <v>178</v>
          </cell>
          <cell r="B50" t="str">
            <v>Congo</v>
          </cell>
          <cell r="E50">
            <v>3</v>
          </cell>
          <cell r="F50">
            <v>3</v>
          </cell>
          <cell r="G50">
            <v>3</v>
          </cell>
          <cell r="H50" t="str">
            <v>Congo</v>
          </cell>
          <cell r="M50">
            <v>0</v>
          </cell>
          <cell r="N50">
            <v>3</v>
          </cell>
          <cell r="O50">
            <v>3</v>
          </cell>
          <cell r="P50">
            <v>3</v>
          </cell>
        </row>
        <row r="51">
          <cell r="A51">
            <v>188</v>
          </cell>
          <cell r="B51" t="str">
            <v>Costa Rica</v>
          </cell>
          <cell r="E51">
            <v>41</v>
          </cell>
          <cell r="F51">
            <v>41</v>
          </cell>
          <cell r="G51">
            <v>41</v>
          </cell>
          <cell r="H51" t="str">
            <v>Costa Rica</v>
          </cell>
          <cell r="M51">
            <v>0</v>
          </cell>
          <cell r="N51">
            <v>41</v>
          </cell>
          <cell r="O51">
            <v>41</v>
          </cell>
          <cell r="P51">
            <v>41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  <cell r="M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  <cell r="M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  <cell r="M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  <cell r="M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C60">
            <v>20</v>
          </cell>
          <cell r="E60">
            <v>40</v>
          </cell>
          <cell r="F60">
            <v>40</v>
          </cell>
          <cell r="G60">
            <v>60</v>
          </cell>
          <cell r="H60" t="str">
            <v>Djibouti</v>
          </cell>
          <cell r="I60">
            <v>20</v>
          </cell>
          <cell r="M60">
            <v>0</v>
          </cell>
          <cell r="N60">
            <v>40</v>
          </cell>
          <cell r="O60">
            <v>40</v>
          </cell>
          <cell r="P60">
            <v>60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5</v>
          </cell>
          <cell r="F62">
            <v>5</v>
          </cell>
          <cell r="G62">
            <v>5</v>
          </cell>
          <cell r="H62" t="str">
            <v>Dominican Republic</v>
          </cell>
          <cell r="L62">
            <v>5</v>
          </cell>
          <cell r="M62">
            <v>5</v>
          </cell>
          <cell r="O62">
            <v>10</v>
          </cell>
          <cell r="P62">
            <v>10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  <cell r="M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  <cell r="M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  <cell r="M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C67">
            <v>35</v>
          </cell>
          <cell r="F67">
            <v>0</v>
          </cell>
          <cell r="G67">
            <v>35</v>
          </cell>
          <cell r="H67" t="str">
            <v>Eritrea</v>
          </cell>
          <cell r="I67">
            <v>35</v>
          </cell>
          <cell r="M67">
            <v>0</v>
          </cell>
          <cell r="O67">
            <v>0</v>
          </cell>
          <cell r="P67">
            <v>35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C69">
            <v>48</v>
          </cell>
          <cell r="F69">
            <v>0</v>
          </cell>
          <cell r="G69">
            <v>48</v>
          </cell>
          <cell r="H69" t="str">
            <v>Ethiopia</v>
          </cell>
          <cell r="I69">
            <v>48</v>
          </cell>
          <cell r="M69">
            <v>0</v>
          </cell>
          <cell r="O69">
            <v>0</v>
          </cell>
          <cell r="P69">
            <v>48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  <cell r="M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  <cell r="M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  <cell r="M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  <cell r="M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  <cell r="M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  <cell r="M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  <cell r="M84">
            <v>0</v>
          </cell>
        </row>
        <row r="85">
          <cell r="A85">
            <v>332</v>
          </cell>
          <cell r="B85" t="str">
            <v>Haiti</v>
          </cell>
          <cell r="C85">
            <v>32</v>
          </cell>
          <cell r="F85">
            <v>0</v>
          </cell>
          <cell r="G85">
            <v>32</v>
          </cell>
          <cell r="H85" t="str">
            <v>Haiti</v>
          </cell>
          <cell r="I85">
            <v>32</v>
          </cell>
          <cell r="M85">
            <v>0</v>
          </cell>
          <cell r="O85">
            <v>0</v>
          </cell>
          <cell r="P85">
            <v>32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  <cell r="M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  <cell r="M89">
            <v>0</v>
          </cell>
        </row>
        <row r="90">
          <cell r="A90">
            <v>360</v>
          </cell>
          <cell r="B90" t="str">
            <v>Indonesia</v>
          </cell>
          <cell r="D90">
            <v>5</v>
          </cell>
          <cell r="F90">
            <v>5</v>
          </cell>
          <cell r="G90">
            <v>5</v>
          </cell>
          <cell r="H90" t="str">
            <v>Indonesia</v>
          </cell>
          <cell r="L90">
            <v>5</v>
          </cell>
          <cell r="M90">
            <v>5</v>
          </cell>
          <cell r="O90">
            <v>10</v>
          </cell>
          <cell r="P90">
            <v>10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  <cell r="M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  <cell r="M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8</v>
          </cell>
          <cell r="F104">
            <v>0</v>
          </cell>
          <cell r="G104">
            <v>8</v>
          </cell>
          <cell r="H104" t="str">
            <v>Lao People's Democratic Republic</v>
          </cell>
          <cell r="I104">
            <v>8</v>
          </cell>
          <cell r="M104">
            <v>0</v>
          </cell>
          <cell r="O104">
            <v>0</v>
          </cell>
          <cell r="P104">
            <v>8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  <cell r="M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  <cell r="M107">
            <v>0</v>
          </cell>
        </row>
        <row r="108">
          <cell r="A108">
            <v>430</v>
          </cell>
          <cell r="B108" t="str">
            <v>Liberia</v>
          </cell>
          <cell r="C108">
            <v>18</v>
          </cell>
          <cell r="D108">
            <v>9</v>
          </cell>
          <cell r="F108">
            <v>9</v>
          </cell>
          <cell r="G108">
            <v>27</v>
          </cell>
          <cell r="H108" t="str">
            <v>Liberia</v>
          </cell>
          <cell r="I108">
            <v>18</v>
          </cell>
          <cell r="L108">
            <v>9</v>
          </cell>
          <cell r="M108">
            <v>9</v>
          </cell>
          <cell r="O108">
            <v>18</v>
          </cell>
          <cell r="P108">
            <v>36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C113">
            <v>53</v>
          </cell>
          <cell r="E113">
            <v>23</v>
          </cell>
          <cell r="F113">
            <v>23</v>
          </cell>
          <cell r="G113">
            <v>76</v>
          </cell>
          <cell r="H113" t="str">
            <v>Madagascar</v>
          </cell>
          <cell r="I113">
            <v>53</v>
          </cell>
          <cell r="M113">
            <v>0</v>
          </cell>
          <cell r="N113">
            <v>23</v>
          </cell>
          <cell r="O113">
            <v>23</v>
          </cell>
          <cell r="P113">
            <v>76</v>
          </cell>
        </row>
        <row r="114">
          <cell r="A114">
            <v>454</v>
          </cell>
          <cell r="B114" t="str">
            <v>Malawi</v>
          </cell>
          <cell r="C114">
            <v>43</v>
          </cell>
          <cell r="D114">
            <v>1</v>
          </cell>
          <cell r="F114">
            <v>1</v>
          </cell>
          <cell r="G114">
            <v>44</v>
          </cell>
          <cell r="H114" t="str">
            <v>Malawi</v>
          </cell>
          <cell r="I114">
            <v>43</v>
          </cell>
          <cell r="L114">
            <v>1</v>
          </cell>
          <cell r="M114">
            <v>1</v>
          </cell>
          <cell r="O114">
            <v>2</v>
          </cell>
          <cell r="P114">
            <v>45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C116">
            <v>8</v>
          </cell>
          <cell r="E116">
            <v>47</v>
          </cell>
          <cell r="F116">
            <v>47</v>
          </cell>
          <cell r="G116">
            <v>55</v>
          </cell>
          <cell r="H116" t="str">
            <v>Maldives</v>
          </cell>
          <cell r="I116">
            <v>8</v>
          </cell>
          <cell r="M116">
            <v>0</v>
          </cell>
          <cell r="N116">
            <v>47</v>
          </cell>
          <cell r="O116">
            <v>47</v>
          </cell>
          <cell r="P116">
            <v>55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  <cell r="M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  <cell r="M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  <cell r="M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  <cell r="M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C124">
            <v>42</v>
          </cell>
          <cell r="F124">
            <v>0</v>
          </cell>
          <cell r="G124">
            <v>42</v>
          </cell>
          <cell r="H124" t="str">
            <v>Mongolia</v>
          </cell>
          <cell r="I124">
            <v>42</v>
          </cell>
          <cell r="M124">
            <v>0</v>
          </cell>
          <cell r="O124">
            <v>0</v>
          </cell>
          <cell r="P124">
            <v>42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6</v>
          </cell>
          <cell r="F126">
            <v>6</v>
          </cell>
          <cell r="G126">
            <v>6</v>
          </cell>
          <cell r="H126" t="str">
            <v>Morocco</v>
          </cell>
          <cell r="L126">
            <v>6</v>
          </cell>
          <cell r="M126">
            <v>6</v>
          </cell>
          <cell r="O126">
            <v>12</v>
          </cell>
          <cell r="P126">
            <v>12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  <cell r="M127">
            <v>0</v>
          </cell>
        </row>
        <row r="128">
          <cell r="A128">
            <v>104</v>
          </cell>
          <cell r="B128" t="str">
            <v>Myanmar</v>
          </cell>
          <cell r="C128">
            <v>31</v>
          </cell>
          <cell r="F128">
            <v>0</v>
          </cell>
          <cell r="G128">
            <v>31</v>
          </cell>
          <cell r="H128" t="str">
            <v>Myanmar</v>
          </cell>
          <cell r="I128">
            <v>31</v>
          </cell>
          <cell r="M128">
            <v>0</v>
          </cell>
          <cell r="O128">
            <v>0</v>
          </cell>
          <cell r="P128">
            <v>31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  <cell r="M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  <cell r="M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  <cell r="M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  <cell r="M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  <cell r="M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  <cell r="M141">
            <v>0</v>
          </cell>
        </row>
        <row r="142">
          <cell r="A142">
            <v>598</v>
          </cell>
          <cell r="B142" t="str">
            <v>Papua New Guinea</v>
          </cell>
          <cell r="C142">
            <v>9</v>
          </cell>
          <cell r="F142">
            <v>0</v>
          </cell>
          <cell r="G142">
            <v>9</v>
          </cell>
          <cell r="H142" t="str">
            <v>Papua New Guinea</v>
          </cell>
          <cell r="I142">
            <v>9</v>
          </cell>
          <cell r="M142">
            <v>0</v>
          </cell>
          <cell r="O142">
            <v>0</v>
          </cell>
          <cell r="P142">
            <v>9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  <cell r="M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  <cell r="M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  <cell r="M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  <cell r="M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C153">
            <v>38</v>
          </cell>
          <cell r="F153">
            <v>0</v>
          </cell>
          <cell r="G153">
            <v>38</v>
          </cell>
          <cell r="H153" t="str">
            <v>Rwanda</v>
          </cell>
          <cell r="I153">
            <v>38</v>
          </cell>
          <cell r="M153">
            <v>0</v>
          </cell>
          <cell r="O153">
            <v>0</v>
          </cell>
          <cell r="P153">
            <v>38</v>
          </cell>
        </row>
        <row r="154">
          <cell r="A154">
            <v>882</v>
          </cell>
          <cell r="B154" t="str">
            <v>Samoa</v>
          </cell>
          <cell r="C154">
            <v>35</v>
          </cell>
          <cell r="E154">
            <v>23</v>
          </cell>
          <cell r="F154">
            <v>23</v>
          </cell>
          <cell r="G154">
            <v>58</v>
          </cell>
          <cell r="H154" t="str">
            <v>Samoa</v>
          </cell>
          <cell r="I154">
            <v>35</v>
          </cell>
          <cell r="M154">
            <v>0</v>
          </cell>
          <cell r="N154">
            <v>23</v>
          </cell>
          <cell r="O154">
            <v>23</v>
          </cell>
          <cell r="P154">
            <v>58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  <cell r="M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  <cell r="M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  <cell r="M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  <cell r="M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  <cell r="M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C173">
            <v>28</v>
          </cell>
          <cell r="E173">
            <v>26</v>
          </cell>
          <cell r="F173">
            <v>26</v>
          </cell>
          <cell r="G173">
            <v>54</v>
          </cell>
          <cell r="H173" t="str">
            <v>Sudan</v>
          </cell>
          <cell r="I173">
            <v>28</v>
          </cell>
          <cell r="M173">
            <v>0</v>
          </cell>
          <cell r="N173">
            <v>26</v>
          </cell>
          <cell r="O173">
            <v>26</v>
          </cell>
          <cell r="P173">
            <v>54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  <cell r="M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  <cell r="M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  <cell r="M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  <cell r="M181">
            <v>0</v>
          </cell>
        </row>
        <row r="182">
          <cell r="A182">
            <v>626</v>
          </cell>
          <cell r="B182" t="str">
            <v>Timor-Leste</v>
          </cell>
          <cell r="C182">
            <v>33</v>
          </cell>
          <cell r="F182">
            <v>0</v>
          </cell>
          <cell r="G182">
            <v>33</v>
          </cell>
          <cell r="H182" t="str">
            <v>Timor-Leste</v>
          </cell>
          <cell r="I182">
            <v>33</v>
          </cell>
          <cell r="M182">
            <v>0</v>
          </cell>
          <cell r="O182">
            <v>0</v>
          </cell>
          <cell r="P182">
            <v>33</v>
          </cell>
        </row>
        <row r="183">
          <cell r="A183">
            <v>768</v>
          </cell>
          <cell r="B183" t="str">
            <v>Togo</v>
          </cell>
          <cell r="C183">
            <v>64</v>
          </cell>
          <cell r="D183">
            <v>6</v>
          </cell>
          <cell r="E183">
            <v>60</v>
          </cell>
          <cell r="F183">
            <v>66</v>
          </cell>
          <cell r="G183">
            <v>130</v>
          </cell>
          <cell r="H183" t="str">
            <v>Togo</v>
          </cell>
          <cell r="I183">
            <v>64</v>
          </cell>
          <cell r="L183">
            <v>6</v>
          </cell>
          <cell r="M183">
            <v>6</v>
          </cell>
          <cell r="N183">
            <v>60</v>
          </cell>
          <cell r="O183">
            <v>72</v>
          </cell>
          <cell r="P183">
            <v>136</v>
          </cell>
        </row>
        <row r="184">
          <cell r="A184">
            <v>776</v>
          </cell>
          <cell r="B184" t="str">
            <v xml:space="preserve">Tonga </v>
          </cell>
          <cell r="C184">
            <v>29</v>
          </cell>
          <cell r="E184">
            <v>5</v>
          </cell>
          <cell r="F184">
            <v>5</v>
          </cell>
          <cell r="G184">
            <v>34</v>
          </cell>
          <cell r="H184" t="str">
            <v>Tonga</v>
          </cell>
          <cell r="I184">
            <v>29</v>
          </cell>
          <cell r="M184">
            <v>0</v>
          </cell>
          <cell r="N184">
            <v>5</v>
          </cell>
          <cell r="O184">
            <v>5</v>
          </cell>
          <cell r="P184">
            <v>34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  <cell r="M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  <cell r="M187">
            <v>0</v>
          </cell>
        </row>
        <row r="188">
          <cell r="A188">
            <v>795</v>
          </cell>
          <cell r="B188" t="str">
            <v>Turkmenistan</v>
          </cell>
          <cell r="C188">
            <v>1</v>
          </cell>
          <cell r="F188">
            <v>0</v>
          </cell>
          <cell r="G188">
            <v>1</v>
          </cell>
          <cell r="H188" t="str">
            <v>Turkmenistan</v>
          </cell>
          <cell r="I188">
            <v>1</v>
          </cell>
          <cell r="M188">
            <v>0</v>
          </cell>
          <cell r="O188">
            <v>0</v>
          </cell>
          <cell r="P188">
            <v>1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  <cell r="M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45</v>
          </cell>
          <cell r="E194">
            <v>99</v>
          </cell>
          <cell r="F194">
            <v>99</v>
          </cell>
          <cell r="G194">
            <v>144</v>
          </cell>
          <cell r="H194" t="str">
            <v>United Republic of Tanzania</v>
          </cell>
          <cell r="I194">
            <v>45</v>
          </cell>
          <cell r="M194">
            <v>0</v>
          </cell>
          <cell r="N194">
            <v>99</v>
          </cell>
          <cell r="O194">
            <v>99</v>
          </cell>
          <cell r="P194">
            <v>144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  <cell r="H195" t="str">
            <v xml:space="preserve">United States </v>
          </cell>
          <cell r="M195">
            <v>0</v>
          </cell>
          <cell r="O195">
            <v>0</v>
          </cell>
          <cell r="P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  <cell r="H196" t="str">
            <v>Uruguay</v>
          </cell>
          <cell r="M196">
            <v>0</v>
          </cell>
          <cell r="O196">
            <v>0</v>
          </cell>
          <cell r="P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  <cell r="H197" t="str">
            <v>Uzbekistan</v>
          </cell>
          <cell r="M197">
            <v>0</v>
          </cell>
          <cell r="O197">
            <v>0</v>
          </cell>
          <cell r="P197">
            <v>0</v>
          </cell>
        </row>
        <row r="198">
          <cell r="A198">
            <v>548</v>
          </cell>
          <cell r="B198" t="str">
            <v>Vanuatu</v>
          </cell>
          <cell r="C198">
            <v>24</v>
          </cell>
          <cell r="E198">
            <v>15</v>
          </cell>
          <cell r="F198">
            <v>15</v>
          </cell>
          <cell r="G198">
            <v>39</v>
          </cell>
          <cell r="H198" t="str">
            <v>Vanuatu</v>
          </cell>
          <cell r="I198">
            <v>24</v>
          </cell>
          <cell r="M198">
            <v>0</v>
          </cell>
          <cell r="N198">
            <v>15</v>
          </cell>
          <cell r="O198">
            <v>15</v>
          </cell>
          <cell r="P198">
            <v>39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  <cell r="H199" t="str">
            <v>Venezuela</v>
          </cell>
          <cell r="M199">
            <v>0</v>
          </cell>
          <cell r="O199">
            <v>0</v>
          </cell>
          <cell r="P199">
            <v>0</v>
          </cell>
        </row>
        <row r="200">
          <cell r="A200">
            <v>704</v>
          </cell>
          <cell r="B200" t="str">
            <v>Vietnam</v>
          </cell>
          <cell r="C200">
            <v>15</v>
          </cell>
          <cell r="E200">
            <v>41</v>
          </cell>
          <cell r="F200">
            <v>41</v>
          </cell>
          <cell r="G200">
            <v>56</v>
          </cell>
          <cell r="H200" t="str">
            <v>Viet Nam</v>
          </cell>
          <cell r="I200">
            <v>15</v>
          </cell>
          <cell r="M200">
            <v>0</v>
          </cell>
          <cell r="N200">
            <v>41</v>
          </cell>
          <cell r="O200">
            <v>41</v>
          </cell>
          <cell r="P200">
            <v>56</v>
          </cell>
        </row>
        <row r="201">
          <cell r="A201">
            <v>887</v>
          </cell>
          <cell r="B201" t="str">
            <v>Yemen</v>
          </cell>
          <cell r="C201">
            <v>71</v>
          </cell>
          <cell r="E201">
            <v>72</v>
          </cell>
          <cell r="F201">
            <v>72</v>
          </cell>
          <cell r="G201">
            <v>143</v>
          </cell>
          <cell r="H201" t="str">
            <v>Yemen</v>
          </cell>
          <cell r="I201">
            <v>71</v>
          </cell>
          <cell r="M201">
            <v>0</v>
          </cell>
          <cell r="N201">
            <v>72</v>
          </cell>
          <cell r="O201">
            <v>72</v>
          </cell>
          <cell r="P201">
            <v>143</v>
          </cell>
        </row>
        <row r="202">
          <cell r="A202">
            <v>894</v>
          </cell>
          <cell r="B202" t="str">
            <v>Zambia</v>
          </cell>
          <cell r="C202">
            <v>3</v>
          </cell>
          <cell r="F202">
            <v>0</v>
          </cell>
          <cell r="G202">
            <v>3</v>
          </cell>
          <cell r="H202" t="str">
            <v>Zambia</v>
          </cell>
          <cell r="I202">
            <v>3</v>
          </cell>
          <cell r="M202">
            <v>0</v>
          </cell>
          <cell r="O202">
            <v>0</v>
          </cell>
          <cell r="P202">
            <v>3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  <cell r="H203" t="str">
            <v>Zimbabwe</v>
          </cell>
          <cell r="M203">
            <v>0</v>
          </cell>
          <cell r="O203">
            <v>0</v>
          </cell>
          <cell r="P203">
            <v>0</v>
          </cell>
        </row>
        <row r="204">
          <cell r="M204">
            <v>0</v>
          </cell>
        </row>
        <row r="205">
          <cell r="B205" t="str">
            <v>Total Member States</v>
          </cell>
          <cell r="C205">
            <v>887</v>
          </cell>
          <cell r="D205">
            <v>32</v>
          </cell>
          <cell r="E205">
            <v>671</v>
          </cell>
          <cell r="F205">
            <v>703</v>
          </cell>
          <cell r="G205">
            <v>1590</v>
          </cell>
          <cell r="M205">
            <v>0</v>
          </cell>
          <cell r="O205">
            <v>0</v>
          </cell>
          <cell r="P205">
            <v>0</v>
          </cell>
        </row>
        <row r="206">
          <cell r="M206">
            <v>0</v>
          </cell>
        </row>
        <row r="207">
          <cell r="B207" t="str">
            <v>Non-Member States or areas</v>
          </cell>
          <cell r="M207">
            <v>0</v>
          </cell>
        </row>
        <row r="208">
          <cell r="M208">
            <v>0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  <cell r="M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  <cell r="M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  <cell r="M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  <cell r="M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  <cell r="M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  <cell r="M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  <cell r="M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  <cell r="M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  <cell r="M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  <cell r="M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  <cell r="M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  <cell r="M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  <cell r="M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  <cell r="M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  <cell r="M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  <cell r="M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  <cell r="M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  <cell r="M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  <cell r="M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  <cell r="M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  <cell r="M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  <cell r="M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  <cell r="M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  <cell r="M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M233">
            <v>0</v>
          </cell>
        </row>
        <row r="234">
          <cell r="F234">
            <v>0</v>
          </cell>
          <cell r="G234">
            <v>0</v>
          </cell>
          <cell r="M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M235">
            <v>0</v>
          </cell>
        </row>
        <row r="236">
          <cell r="M236">
            <v>0</v>
          </cell>
        </row>
        <row r="237">
          <cell r="B237" t="str">
            <v>Total countries/areas</v>
          </cell>
          <cell r="C237">
            <v>887</v>
          </cell>
          <cell r="D237">
            <v>32</v>
          </cell>
          <cell r="E237">
            <v>671</v>
          </cell>
          <cell r="F237">
            <v>703</v>
          </cell>
          <cell r="G237">
            <v>1590</v>
          </cell>
          <cell r="M237">
            <v>0</v>
          </cell>
        </row>
        <row r="238">
          <cell r="M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254</v>
          </cell>
          <cell r="D239">
            <v>146</v>
          </cell>
          <cell r="F239">
            <v>146</v>
          </cell>
          <cell r="G239">
            <v>400</v>
          </cell>
          <cell r="H239" t="str">
            <v>Regional Africa</v>
          </cell>
          <cell r="I239">
            <v>254</v>
          </cell>
          <cell r="L239">
            <v>146</v>
          </cell>
          <cell r="M239">
            <v>146</v>
          </cell>
          <cell r="O239">
            <v>292</v>
          </cell>
          <cell r="P239">
            <v>546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M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164</v>
          </cell>
          <cell r="D241">
            <v>79</v>
          </cell>
          <cell r="F241">
            <v>79</v>
          </cell>
          <cell r="G241">
            <v>243</v>
          </cell>
          <cell r="H241" t="str">
            <v>Regional Asia and the Pacific</v>
          </cell>
          <cell r="I241">
            <v>164</v>
          </cell>
          <cell r="L241">
            <v>79</v>
          </cell>
          <cell r="M241">
            <v>79</v>
          </cell>
          <cell r="O241">
            <v>158</v>
          </cell>
          <cell r="P241">
            <v>322</v>
          </cell>
        </row>
        <row r="242">
          <cell r="A242">
            <v>19</v>
          </cell>
          <cell r="B242" t="str">
            <v>Americas</v>
          </cell>
          <cell r="C242">
            <v>484</v>
          </cell>
          <cell r="D242">
            <v>162</v>
          </cell>
          <cell r="F242">
            <v>162</v>
          </cell>
          <cell r="G242">
            <v>646</v>
          </cell>
          <cell r="H242" t="str">
            <v>Regional Latin America and the Caribbean</v>
          </cell>
          <cell r="I242">
            <v>484</v>
          </cell>
          <cell r="L242">
            <v>162</v>
          </cell>
          <cell r="M242">
            <v>162</v>
          </cell>
          <cell r="O242">
            <v>324</v>
          </cell>
          <cell r="P242">
            <v>808</v>
          </cell>
        </row>
        <row r="243">
          <cell r="A243">
            <v>146</v>
          </cell>
          <cell r="B243" t="str">
            <v>Western Asia</v>
          </cell>
          <cell r="C243">
            <v>107</v>
          </cell>
          <cell r="D243">
            <v>123</v>
          </cell>
          <cell r="F243">
            <v>123</v>
          </cell>
          <cell r="G243">
            <v>230</v>
          </cell>
          <cell r="H243" t="str">
            <v>Regional Arab States</v>
          </cell>
          <cell r="I243">
            <v>107</v>
          </cell>
          <cell r="L243">
            <v>123</v>
          </cell>
          <cell r="M243">
            <v>123</v>
          </cell>
          <cell r="O243">
            <v>246</v>
          </cell>
          <cell r="P243">
            <v>353</v>
          </cell>
        </row>
        <row r="244">
          <cell r="A244">
            <v>150</v>
          </cell>
          <cell r="B244" t="str">
            <v>Europe</v>
          </cell>
          <cell r="C244">
            <v>72</v>
          </cell>
          <cell r="D244">
            <v>24</v>
          </cell>
          <cell r="F244">
            <v>24</v>
          </cell>
          <cell r="G244">
            <v>96</v>
          </cell>
          <cell r="H244" t="str">
            <v>Regional Europe</v>
          </cell>
          <cell r="I244">
            <v>72</v>
          </cell>
          <cell r="L244">
            <v>24</v>
          </cell>
          <cell r="M244">
            <v>24</v>
          </cell>
          <cell r="O244">
            <v>48</v>
          </cell>
          <cell r="P244">
            <v>120</v>
          </cell>
        </row>
        <row r="245">
          <cell r="A245">
            <v>1020</v>
          </cell>
          <cell r="B245" t="str">
            <v>Global/interregional</v>
          </cell>
          <cell r="C245">
            <v>16</v>
          </cell>
          <cell r="D245">
            <v>109</v>
          </cell>
          <cell r="F245">
            <v>109</v>
          </cell>
          <cell r="G245">
            <v>125</v>
          </cell>
          <cell r="H245" t="str">
            <v>Interregional</v>
          </cell>
          <cell r="I245">
            <v>16</v>
          </cell>
          <cell r="L245">
            <v>109</v>
          </cell>
          <cell r="M245">
            <v>109</v>
          </cell>
          <cell r="O245">
            <v>218</v>
          </cell>
          <cell r="P245">
            <v>234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  <cell r="H247" t="str">
            <v>Total  (All countries)</v>
          </cell>
          <cell r="I247">
            <v>1984</v>
          </cell>
          <cell r="J247">
            <v>0</v>
          </cell>
          <cell r="K247">
            <v>0</v>
          </cell>
          <cell r="L247">
            <v>675</v>
          </cell>
          <cell r="M247">
            <v>675</v>
          </cell>
          <cell r="N247">
            <v>671</v>
          </cell>
          <cell r="O247">
            <v>2021</v>
          </cell>
          <cell r="P247">
            <v>4005</v>
          </cell>
        </row>
        <row r="248">
          <cell r="B248" t="str">
            <v>Total, Regional</v>
          </cell>
          <cell r="C248">
            <v>1097</v>
          </cell>
          <cell r="D248">
            <v>643</v>
          </cell>
          <cell r="E248">
            <v>0</v>
          </cell>
          <cell r="F248">
            <v>643</v>
          </cell>
          <cell r="G248">
            <v>1740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1984</v>
          </cell>
          <cell r="D252">
            <v>675</v>
          </cell>
          <cell r="E252">
            <v>671</v>
          </cell>
          <cell r="F252">
            <v>1346</v>
          </cell>
          <cell r="G252">
            <v>3330</v>
          </cell>
        </row>
        <row r="256">
          <cell r="H256" t="str">
            <v>Global</v>
          </cell>
          <cell r="O256">
            <v>0</v>
          </cell>
          <cell r="P256">
            <v>0</v>
          </cell>
        </row>
        <row r="257">
          <cell r="H257" t="str">
            <v>Other</v>
          </cell>
          <cell r="O257">
            <v>0</v>
          </cell>
          <cell r="P257">
            <v>0</v>
          </cell>
        </row>
        <row r="258">
          <cell r="H258" t="str">
            <v>Total  (Intercountry)</v>
          </cell>
          <cell r="I258">
            <v>3081</v>
          </cell>
          <cell r="J258">
            <v>0</v>
          </cell>
          <cell r="K258">
            <v>0</v>
          </cell>
          <cell r="L258">
            <v>1318</v>
          </cell>
          <cell r="N258">
            <v>671</v>
          </cell>
          <cell r="O258">
            <v>3307</v>
          </cell>
          <cell r="P258">
            <v>6388</v>
          </cell>
        </row>
      </sheetData>
      <sheetData sheetId="4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3.58</v>
          </cell>
          <cell r="F18">
            <v>3.58</v>
          </cell>
          <cell r="G18">
            <v>3.58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41.79</v>
          </cell>
          <cell r="F20">
            <v>41.79</v>
          </cell>
          <cell r="G20">
            <v>41.79</v>
          </cell>
        </row>
        <row r="21">
          <cell r="A21">
            <v>40</v>
          </cell>
          <cell r="B21" t="str">
            <v>Austria</v>
          </cell>
          <cell r="D21">
            <v>114.72</v>
          </cell>
          <cell r="F21">
            <v>114.72</v>
          </cell>
          <cell r="G21">
            <v>114.72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797.3</v>
          </cell>
          <cell r="F35">
            <v>797.3</v>
          </cell>
          <cell r="G35">
            <v>797.3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57.93</v>
          </cell>
          <cell r="F37">
            <v>57.93</v>
          </cell>
          <cell r="G37">
            <v>57.93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35.19</v>
          </cell>
          <cell r="F42">
            <v>35.19</v>
          </cell>
          <cell r="G42">
            <v>35.19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1.78</v>
          </cell>
          <cell r="F47">
            <v>1.78</v>
          </cell>
          <cell r="G47">
            <v>1.78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10.75</v>
          </cell>
          <cell r="F54">
            <v>10.75</v>
          </cell>
          <cell r="G54">
            <v>10.75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1.1100000000000001</v>
          </cell>
          <cell r="F65">
            <v>1.1100000000000001</v>
          </cell>
          <cell r="G65">
            <v>1.1100000000000001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51.17</v>
          </cell>
          <cell r="F72">
            <v>51.17</v>
          </cell>
          <cell r="G72">
            <v>51.17</v>
          </cell>
        </row>
        <row r="73">
          <cell r="A73">
            <v>250</v>
          </cell>
          <cell r="B73" t="str">
            <v>France</v>
          </cell>
          <cell r="D73">
            <v>259.63</v>
          </cell>
          <cell r="F73">
            <v>259.63</v>
          </cell>
          <cell r="G73">
            <v>259.63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394.95</v>
          </cell>
          <cell r="F77">
            <v>394.95</v>
          </cell>
          <cell r="G77">
            <v>394.95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7.74</v>
          </cell>
          <cell r="F89">
            <v>7.74</v>
          </cell>
          <cell r="G89">
            <v>7.74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584.45000000000005</v>
          </cell>
          <cell r="F95">
            <v>584.45000000000005</v>
          </cell>
          <cell r="G95">
            <v>584.45000000000005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2814.38</v>
          </cell>
          <cell r="F97">
            <v>2814.38</v>
          </cell>
          <cell r="G97">
            <v>2814.38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7.74</v>
          </cell>
          <cell r="F115">
            <v>7.74</v>
          </cell>
          <cell r="G115">
            <v>7.74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12.55</v>
          </cell>
          <cell r="F122">
            <v>12.55</v>
          </cell>
          <cell r="G122">
            <v>12.55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31.51</v>
          </cell>
          <cell r="F137">
            <v>31.51</v>
          </cell>
          <cell r="G137">
            <v>31.51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14.09</v>
          </cell>
          <cell r="F147">
            <v>14.09</v>
          </cell>
          <cell r="G147">
            <v>14.09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1067.9000000000001</v>
          </cell>
          <cell r="F149">
            <v>1067.9000000000001</v>
          </cell>
          <cell r="G149">
            <v>1067.9000000000001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134.43</v>
          </cell>
          <cell r="F152">
            <v>134.43</v>
          </cell>
          <cell r="G152">
            <v>134.43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45.57</v>
          </cell>
          <cell r="F162">
            <v>45.57</v>
          </cell>
          <cell r="G162">
            <v>45.57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488.94</v>
          </cell>
          <cell r="F168">
            <v>488.94</v>
          </cell>
          <cell r="G168">
            <v>488.94</v>
          </cell>
        </row>
        <row r="169">
          <cell r="A169">
            <v>144</v>
          </cell>
          <cell r="B169" t="str">
            <v>Sri Lanka</v>
          </cell>
          <cell r="D169">
            <v>5</v>
          </cell>
          <cell r="F169">
            <v>5</v>
          </cell>
          <cell r="G169">
            <v>5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7.74</v>
          </cell>
          <cell r="F173">
            <v>7.74</v>
          </cell>
          <cell r="G173">
            <v>7.74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121.1</v>
          </cell>
          <cell r="F177">
            <v>121.1</v>
          </cell>
          <cell r="G177">
            <v>121.1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8.3000000000000007</v>
          </cell>
          <cell r="F185">
            <v>8.3000000000000007</v>
          </cell>
          <cell r="G185">
            <v>8.3000000000000007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82.14</v>
          </cell>
          <cell r="F193">
            <v>82.14</v>
          </cell>
          <cell r="G193">
            <v>82.14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473.42</v>
          </cell>
          <cell r="F195">
            <v>473.42</v>
          </cell>
          <cell r="G195">
            <v>473.42</v>
          </cell>
        </row>
        <row r="196">
          <cell r="A196">
            <v>858</v>
          </cell>
          <cell r="B196" t="str">
            <v>Uruguay</v>
          </cell>
          <cell r="D196">
            <v>7.34</v>
          </cell>
          <cell r="F196">
            <v>7.34</v>
          </cell>
          <cell r="G196">
            <v>7.34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7684.2400000000007</v>
          </cell>
          <cell r="E205">
            <v>0</v>
          </cell>
          <cell r="F205">
            <v>7684.2400000000007</v>
          </cell>
          <cell r="G205">
            <v>7684.2400000000007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7.74</v>
          </cell>
          <cell r="F221">
            <v>7.74</v>
          </cell>
          <cell r="G221">
            <v>7.74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142.59</v>
          </cell>
          <cell r="E233">
            <v>0</v>
          </cell>
          <cell r="F233">
            <v>142.59</v>
          </cell>
          <cell r="G233">
            <v>142.59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150.33000000000001</v>
          </cell>
          <cell r="E235">
            <v>0</v>
          </cell>
          <cell r="F235">
            <v>150.33000000000001</v>
          </cell>
          <cell r="G235">
            <v>150.33000000000001</v>
          </cell>
        </row>
        <row r="237">
          <cell r="B237" t="str">
            <v>Total countries/areas</v>
          </cell>
          <cell r="C237">
            <v>0</v>
          </cell>
          <cell r="D237">
            <v>7834.5700000000006</v>
          </cell>
          <cell r="E237">
            <v>0</v>
          </cell>
          <cell r="F237">
            <v>7834.5700000000006</v>
          </cell>
          <cell r="G237">
            <v>7834.5700000000006</v>
          </cell>
        </row>
        <row r="239">
          <cell r="A239">
            <v>711</v>
          </cell>
          <cell r="B239" t="str">
            <v>Sub-Saharan Africa</v>
          </cell>
          <cell r="D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10277</v>
          </cell>
          <cell r="E250">
            <v>0</v>
          </cell>
          <cell r="F250">
            <v>0</v>
          </cell>
          <cell r="G250">
            <v>10277</v>
          </cell>
        </row>
        <row r="252">
          <cell r="B252" t="str">
            <v>Total</v>
          </cell>
          <cell r="C252">
            <v>10277</v>
          </cell>
          <cell r="D252">
            <v>7834.5700000000006</v>
          </cell>
          <cell r="E252">
            <v>0</v>
          </cell>
          <cell r="F252">
            <v>7834.5700000000006</v>
          </cell>
          <cell r="G252">
            <v>18111.57</v>
          </cell>
        </row>
      </sheetData>
      <sheetData sheetId="4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2157.1999999999998</v>
          </cell>
          <cell r="F35">
            <v>2157.1999999999998</v>
          </cell>
          <cell r="G35">
            <v>2157.1999999999998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3</v>
          </cell>
          <cell r="F62">
            <v>3</v>
          </cell>
          <cell r="G62">
            <v>3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28.6</v>
          </cell>
          <cell r="F84">
            <v>28.6</v>
          </cell>
          <cell r="G84">
            <v>28.6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E107">
            <v>0.6</v>
          </cell>
          <cell r="F107">
            <v>0.6</v>
          </cell>
          <cell r="G107">
            <v>0.6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E122">
            <v>789.7</v>
          </cell>
          <cell r="F122">
            <v>789.7</v>
          </cell>
          <cell r="G122">
            <v>789.7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15.6</v>
          </cell>
          <cell r="F138">
            <v>15.6</v>
          </cell>
          <cell r="G138">
            <v>15.6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E169">
            <v>6</v>
          </cell>
          <cell r="F169">
            <v>6</v>
          </cell>
          <cell r="G169">
            <v>6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47.2</v>
          </cell>
          <cell r="E205">
            <v>2953.5</v>
          </cell>
          <cell r="F205">
            <v>3000.6999999999994</v>
          </cell>
          <cell r="G205">
            <v>3000.6999999999994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Caribbean Islands</v>
          </cell>
          <cell r="D233">
            <v>176</v>
          </cell>
          <cell r="F233">
            <v>176</v>
          </cell>
          <cell r="G233">
            <v>176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176</v>
          </cell>
          <cell r="E235">
            <v>0</v>
          </cell>
          <cell r="F235">
            <v>176</v>
          </cell>
          <cell r="G235">
            <v>176</v>
          </cell>
        </row>
        <row r="237">
          <cell r="B237" t="str">
            <v>Total countries/areas</v>
          </cell>
          <cell r="C237">
            <v>0</v>
          </cell>
          <cell r="D237">
            <v>223.2</v>
          </cell>
          <cell r="E237">
            <v>2953.5</v>
          </cell>
          <cell r="F237">
            <v>3176.6999999999994</v>
          </cell>
          <cell r="G237">
            <v>3176.6999999999994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16.600000000000001</v>
          </cell>
          <cell r="F241">
            <v>16.600000000000001</v>
          </cell>
          <cell r="G241">
            <v>16.600000000000001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1202</v>
          </cell>
          <cell r="F245">
            <v>1202</v>
          </cell>
          <cell r="G245">
            <v>1202</v>
          </cell>
        </row>
        <row r="246">
          <cell r="A246">
            <v>1021</v>
          </cell>
          <cell r="B246" t="str">
            <v>Regional Africa</v>
          </cell>
          <cell r="D246">
            <v>1031.5999999999999</v>
          </cell>
          <cell r="E246">
            <v>116.7</v>
          </cell>
          <cell r="F246">
            <v>1148.3</v>
          </cell>
          <cell r="G246">
            <v>1148.3</v>
          </cell>
        </row>
        <row r="247">
          <cell r="B247" t="str">
            <v>Regional Latin America and the Caribbean</v>
          </cell>
          <cell r="D247">
            <v>1086.5999999999999</v>
          </cell>
          <cell r="F247">
            <v>1086.5999999999999</v>
          </cell>
          <cell r="G247">
            <v>1086.5999999999999</v>
          </cell>
        </row>
        <row r="248">
          <cell r="B248" t="str">
            <v>Total, Regional</v>
          </cell>
          <cell r="C248">
            <v>0</v>
          </cell>
          <cell r="D248">
            <v>3336.7999999999997</v>
          </cell>
          <cell r="E248">
            <v>116.7</v>
          </cell>
          <cell r="F248">
            <v>3453.4999999999995</v>
          </cell>
          <cell r="G248">
            <v>3453.4999999999995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2523.2142800000001</v>
          </cell>
          <cell r="D250">
            <v>0</v>
          </cell>
          <cell r="E250">
            <v>0</v>
          </cell>
          <cell r="F250">
            <v>0</v>
          </cell>
          <cell r="G250">
            <v>2523.2142800000001</v>
          </cell>
        </row>
        <row r="252">
          <cell r="B252" t="str">
            <v>Total</v>
          </cell>
          <cell r="C252">
            <v>2523.2142800000001</v>
          </cell>
          <cell r="D252">
            <v>3559.9999999999995</v>
          </cell>
          <cell r="E252">
            <v>3070.2</v>
          </cell>
          <cell r="F252">
            <v>6630.1999999999989</v>
          </cell>
          <cell r="G252">
            <v>9153.4142799999991</v>
          </cell>
        </row>
      </sheetData>
      <sheetData sheetId="4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E34">
            <v>57.653550000000003</v>
          </cell>
          <cell r="F34">
            <v>57.653550000000003</v>
          </cell>
          <cell r="G34">
            <v>57.653550000000003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78.754179999999991</v>
          </cell>
          <cell r="E47">
            <v>17.82489</v>
          </cell>
          <cell r="F47">
            <v>96.579069999999987</v>
          </cell>
          <cell r="G47">
            <v>96.579069999999987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19.811540000000001</v>
          </cell>
          <cell r="F52">
            <v>19.811540000000001</v>
          </cell>
          <cell r="G52">
            <v>19.811540000000001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E57">
            <v>6.3475600000000005</v>
          </cell>
          <cell r="F57">
            <v>6.3475600000000005</v>
          </cell>
          <cell r="G57">
            <v>6.3475600000000005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107.20247999999998</v>
          </cell>
          <cell r="F63">
            <v>107.20247999999998</v>
          </cell>
          <cell r="G63">
            <v>107.20247999999998</v>
          </cell>
        </row>
        <row r="64">
          <cell r="A64">
            <v>818</v>
          </cell>
          <cell r="B64" t="str">
            <v>Egypt</v>
          </cell>
          <cell r="E64">
            <v>6.4999999999999997E-3</v>
          </cell>
          <cell r="F64">
            <v>6.4999999999999997E-3</v>
          </cell>
          <cell r="G64">
            <v>6.4999999999999997E-3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214.61678000000001</v>
          </cell>
          <cell r="F86">
            <v>214.61678000000001</v>
          </cell>
          <cell r="G86">
            <v>214.61678000000001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E89">
            <v>615.87093999999991</v>
          </cell>
          <cell r="F89">
            <v>615.87093999999991</v>
          </cell>
          <cell r="G89">
            <v>615.87093999999991</v>
          </cell>
        </row>
        <row r="90">
          <cell r="A90">
            <v>360</v>
          </cell>
          <cell r="B90" t="str">
            <v>Indonesia</v>
          </cell>
          <cell r="D90">
            <v>20.126279999999998</v>
          </cell>
          <cell r="F90">
            <v>20.126279999999998</v>
          </cell>
          <cell r="G90">
            <v>20.126279999999998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30.669509999999995</v>
          </cell>
          <cell r="F116">
            <v>30.669509999999995</v>
          </cell>
          <cell r="G116">
            <v>30.669509999999995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3.2059899999999999</v>
          </cell>
          <cell r="F131">
            <v>3.2059899999999999</v>
          </cell>
          <cell r="G131">
            <v>3.2059899999999999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39.946949999999994</v>
          </cell>
          <cell r="F134">
            <v>39.946949999999994</v>
          </cell>
          <cell r="G134">
            <v>39.946949999999994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E138">
            <v>27.518470000000001</v>
          </cell>
          <cell r="F138">
            <v>27.518470000000001</v>
          </cell>
          <cell r="G138">
            <v>27.518470000000001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E141">
            <v>26.156419999999997</v>
          </cell>
          <cell r="F141">
            <v>26.156419999999997</v>
          </cell>
          <cell r="G141">
            <v>26.156419999999997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6</v>
          </cell>
          <cell r="F144">
            <v>6</v>
          </cell>
          <cell r="G144">
            <v>6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E153">
            <v>117.50379</v>
          </cell>
          <cell r="F153">
            <v>117.50379</v>
          </cell>
          <cell r="G153">
            <v>117.50379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30.18102</v>
          </cell>
          <cell r="F158">
            <v>30.18102</v>
          </cell>
          <cell r="G158">
            <v>30.18102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13.29064</v>
          </cell>
          <cell r="F181">
            <v>13.29064</v>
          </cell>
          <cell r="G181">
            <v>13.29064</v>
          </cell>
        </row>
        <row r="182">
          <cell r="A182">
            <v>626</v>
          </cell>
          <cell r="B182" t="str">
            <v>Timor-Leste</v>
          </cell>
          <cell r="E182">
            <v>57.253900000000002</v>
          </cell>
          <cell r="F182">
            <v>57.253900000000002</v>
          </cell>
          <cell r="G182">
            <v>57.253900000000002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239.50737000000001</v>
          </cell>
          <cell r="F187">
            <v>239.50737000000001</v>
          </cell>
          <cell r="G187">
            <v>239.50737000000001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E196">
            <v>6.0812600000000003</v>
          </cell>
          <cell r="F196">
            <v>6.0812600000000003</v>
          </cell>
          <cell r="G196">
            <v>6.0812600000000003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803.31274000000008</v>
          </cell>
          <cell r="E205">
            <v>932.21727999999996</v>
          </cell>
          <cell r="F205">
            <v>1735.5300199999997</v>
          </cell>
          <cell r="G205">
            <v>1735.5300199999997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803.31274000000008</v>
          </cell>
          <cell r="E237">
            <v>932.21727999999996</v>
          </cell>
          <cell r="F237">
            <v>1735.5300199999997</v>
          </cell>
          <cell r="G237">
            <v>1735.5300199999997</v>
          </cell>
        </row>
        <row r="239">
          <cell r="A239">
            <v>711</v>
          </cell>
          <cell r="B239" t="str">
            <v>Sub-Saharan Africa</v>
          </cell>
          <cell r="C239">
            <v>351</v>
          </cell>
          <cell r="F239">
            <v>0</v>
          </cell>
          <cell r="G239">
            <v>351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494</v>
          </cell>
          <cell r="D241">
            <v>735.08746999999994</v>
          </cell>
          <cell r="F241">
            <v>735.08746999999994</v>
          </cell>
          <cell r="G241">
            <v>1229.0874699999999</v>
          </cell>
        </row>
        <row r="242">
          <cell r="A242">
            <v>19</v>
          </cell>
          <cell r="B242" t="str">
            <v>Americas</v>
          </cell>
          <cell r="C242">
            <v>452</v>
          </cell>
          <cell r="E242">
            <v>43.428100000000001</v>
          </cell>
          <cell r="F242">
            <v>43.428100000000001</v>
          </cell>
          <cell r="G242">
            <v>495.42809999999997</v>
          </cell>
        </row>
        <row r="243">
          <cell r="A243">
            <v>146</v>
          </cell>
          <cell r="B243" t="str">
            <v>Western Asia</v>
          </cell>
          <cell r="C243">
            <v>291</v>
          </cell>
          <cell r="F243">
            <v>0</v>
          </cell>
          <cell r="G243">
            <v>291</v>
          </cell>
        </row>
        <row r="244">
          <cell r="A244">
            <v>150</v>
          </cell>
          <cell r="B244" t="str">
            <v>Europe</v>
          </cell>
          <cell r="C244">
            <v>377</v>
          </cell>
          <cell r="E244">
            <v>237.14976000000001</v>
          </cell>
          <cell r="F244">
            <v>237.14976000000001</v>
          </cell>
          <cell r="G244">
            <v>614.14976000000001</v>
          </cell>
        </row>
        <row r="245">
          <cell r="A245">
            <v>1020</v>
          </cell>
          <cell r="B245" t="str">
            <v>Global/interregional</v>
          </cell>
          <cell r="C245">
            <v>596</v>
          </cell>
          <cell r="D245">
            <v>1972.50577</v>
          </cell>
          <cell r="F245">
            <v>1972.50577</v>
          </cell>
          <cell r="G245">
            <v>2568.5057699999998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2561</v>
          </cell>
          <cell r="D248">
            <v>2707.5932400000002</v>
          </cell>
          <cell r="E248">
            <v>280.57785999999999</v>
          </cell>
          <cell r="F248">
            <v>2988.1711</v>
          </cell>
          <cell r="G248">
            <v>5549.1710999999996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2561</v>
          </cell>
          <cell r="D252">
            <v>3510.9059800000005</v>
          </cell>
          <cell r="E252">
            <v>1212.7951399999999</v>
          </cell>
          <cell r="F252">
            <v>4723.7011199999997</v>
          </cell>
          <cell r="G252">
            <v>7284.7011199999997</v>
          </cell>
        </row>
      </sheetData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B-1"/>
      <sheetName val="Table B-2"/>
      <sheetName val="Table B-3"/>
      <sheetName val="Table B-4"/>
      <sheetName val="Table B-5"/>
      <sheetName val="Table B-6"/>
      <sheetName val="Table B-7"/>
      <sheetName val="UNDP"/>
      <sheetName val="UNIFEM"/>
      <sheetName val="UNCDF"/>
      <sheetName val="UNV"/>
      <sheetName val="UNFPA"/>
      <sheetName val="UNICEF"/>
      <sheetName val="WFP"/>
      <sheetName val="UNHCR"/>
      <sheetName val="IFAD"/>
      <sheetName val="ITC"/>
      <sheetName val="UNAIDS"/>
      <sheetName val="UNCTAD"/>
      <sheetName val="UNEP"/>
      <sheetName val="UNHabitat"/>
      <sheetName val="UNODC"/>
      <sheetName val="UNRWA"/>
      <sheetName val="PBSO"/>
      <sheetName val="OCHA"/>
      <sheetName val="ECA"/>
      <sheetName val="ECE"/>
      <sheetName val="ECLAC"/>
      <sheetName val="ESCAP"/>
      <sheetName val="ESCWA"/>
      <sheetName val="UNDESA"/>
      <sheetName val="FAO"/>
      <sheetName val="ILO"/>
      <sheetName val="UNESCO"/>
      <sheetName val="UNIDO"/>
      <sheetName val="WHO"/>
      <sheetName val="IAEA"/>
      <sheetName val="ICAO"/>
      <sheetName val="IMO"/>
      <sheetName val="ITU"/>
      <sheetName val="UPU"/>
      <sheetName val="WIPO"/>
      <sheetName val="WMO"/>
      <sheetName val="UNWTO"/>
      <sheetName val="Tes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12991</v>
          </cell>
          <cell r="D12">
            <v>391820</v>
          </cell>
          <cell r="E12">
            <v>1014</v>
          </cell>
          <cell r="F12">
            <v>392834</v>
          </cell>
          <cell r="G12">
            <v>405825</v>
          </cell>
          <cell r="J12">
            <v>392834</v>
          </cell>
        </row>
        <row r="13">
          <cell r="A13">
            <v>8</v>
          </cell>
          <cell r="B13" t="str">
            <v>Albania</v>
          </cell>
          <cell r="C13">
            <v>881</v>
          </cell>
          <cell r="D13">
            <v>5016</v>
          </cell>
          <cell r="E13">
            <v>114</v>
          </cell>
          <cell r="F13">
            <v>5130</v>
          </cell>
          <cell r="G13">
            <v>6011</v>
          </cell>
          <cell r="J13">
            <v>5130</v>
          </cell>
        </row>
        <row r="14">
          <cell r="A14">
            <v>12</v>
          </cell>
          <cell r="B14" t="str">
            <v>Algeria</v>
          </cell>
          <cell r="C14">
            <v>207</v>
          </cell>
          <cell r="D14">
            <v>970</v>
          </cell>
          <cell r="E14">
            <v>117</v>
          </cell>
          <cell r="F14">
            <v>1087</v>
          </cell>
          <cell r="G14">
            <v>1294</v>
          </cell>
          <cell r="J14">
            <v>1087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4852</v>
          </cell>
          <cell r="D16">
            <v>30207</v>
          </cell>
          <cell r="E16">
            <v>137</v>
          </cell>
          <cell r="F16">
            <v>30344</v>
          </cell>
          <cell r="G16">
            <v>35196</v>
          </cell>
          <cell r="J16">
            <v>30344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561</v>
          </cell>
          <cell r="E17">
            <v>0</v>
          </cell>
          <cell r="F17">
            <v>561</v>
          </cell>
          <cell r="G17">
            <v>561</v>
          </cell>
          <cell r="J17">
            <v>561</v>
          </cell>
        </row>
        <row r="18">
          <cell r="A18">
            <v>32</v>
          </cell>
          <cell r="B18" t="str">
            <v>Argentina</v>
          </cell>
          <cell r="C18">
            <v>691</v>
          </cell>
          <cell r="D18">
            <v>3206</v>
          </cell>
          <cell r="E18">
            <v>160919</v>
          </cell>
          <cell r="F18">
            <v>164125</v>
          </cell>
          <cell r="G18">
            <v>164816</v>
          </cell>
          <cell r="J18">
            <v>164125</v>
          </cell>
        </row>
        <row r="19">
          <cell r="A19">
            <v>51</v>
          </cell>
          <cell r="B19" t="str">
            <v>Armenia</v>
          </cell>
          <cell r="C19">
            <v>1256</v>
          </cell>
          <cell r="D19">
            <v>4476</v>
          </cell>
          <cell r="E19">
            <v>546</v>
          </cell>
          <cell r="F19">
            <v>5022</v>
          </cell>
          <cell r="G19">
            <v>6278</v>
          </cell>
          <cell r="J19">
            <v>5022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J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</row>
        <row r="22">
          <cell r="A22">
            <v>31</v>
          </cell>
          <cell r="B22" t="str">
            <v>Azerbaijan</v>
          </cell>
          <cell r="C22">
            <v>2610</v>
          </cell>
          <cell r="D22">
            <v>1516</v>
          </cell>
          <cell r="E22">
            <v>4903</v>
          </cell>
          <cell r="F22">
            <v>6419</v>
          </cell>
          <cell r="G22">
            <v>9029</v>
          </cell>
          <cell r="J22">
            <v>6419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722</v>
          </cell>
          <cell r="E24">
            <v>794</v>
          </cell>
          <cell r="F24">
            <v>1516</v>
          </cell>
          <cell r="G24">
            <v>1516</v>
          </cell>
          <cell r="J24">
            <v>1516</v>
          </cell>
        </row>
        <row r="25">
          <cell r="A25">
            <v>50</v>
          </cell>
          <cell r="B25" t="str">
            <v>Bangladesh</v>
          </cell>
          <cell r="C25">
            <v>8463</v>
          </cell>
          <cell r="D25">
            <v>85981</v>
          </cell>
          <cell r="E25">
            <v>1672</v>
          </cell>
          <cell r="F25">
            <v>87653</v>
          </cell>
          <cell r="G25">
            <v>96116</v>
          </cell>
          <cell r="J25">
            <v>87653</v>
          </cell>
        </row>
        <row r="26">
          <cell r="A26">
            <v>52</v>
          </cell>
          <cell r="B26" t="str">
            <v>Barbados</v>
          </cell>
          <cell r="C26">
            <v>8</v>
          </cell>
          <cell r="D26">
            <v>3884</v>
          </cell>
          <cell r="E26">
            <v>12</v>
          </cell>
          <cell r="F26">
            <v>3896</v>
          </cell>
          <cell r="G26">
            <v>3904</v>
          </cell>
          <cell r="J26">
            <v>3896</v>
          </cell>
        </row>
        <row r="27">
          <cell r="A27">
            <v>112</v>
          </cell>
          <cell r="B27" t="str">
            <v>Belarus</v>
          </cell>
          <cell r="C27">
            <v>936</v>
          </cell>
          <cell r="D27">
            <v>9478</v>
          </cell>
          <cell r="E27">
            <v>69</v>
          </cell>
          <cell r="F27">
            <v>9547</v>
          </cell>
          <cell r="G27">
            <v>10483</v>
          </cell>
          <cell r="J27">
            <v>9547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J28">
            <v>0</v>
          </cell>
        </row>
        <row r="29">
          <cell r="A29">
            <v>84</v>
          </cell>
          <cell r="B29" t="str">
            <v>Belize</v>
          </cell>
          <cell r="C29">
            <v>192</v>
          </cell>
          <cell r="D29">
            <v>1239</v>
          </cell>
          <cell r="E29">
            <v>0</v>
          </cell>
          <cell r="F29">
            <v>1239</v>
          </cell>
          <cell r="G29">
            <v>1431</v>
          </cell>
          <cell r="J29">
            <v>1239</v>
          </cell>
        </row>
        <row r="30">
          <cell r="A30">
            <v>204</v>
          </cell>
          <cell r="B30" t="str">
            <v>Benin</v>
          </cell>
          <cell r="C30">
            <v>5628</v>
          </cell>
          <cell r="D30">
            <v>770</v>
          </cell>
          <cell r="E30">
            <v>0</v>
          </cell>
          <cell r="F30">
            <v>770</v>
          </cell>
          <cell r="G30">
            <v>6398</v>
          </cell>
          <cell r="J30">
            <v>770</v>
          </cell>
        </row>
        <row r="31">
          <cell r="A31">
            <v>64</v>
          </cell>
          <cell r="B31" t="str">
            <v>Bhutan</v>
          </cell>
          <cell r="C31">
            <v>1575</v>
          </cell>
          <cell r="D31">
            <v>2816</v>
          </cell>
          <cell r="E31">
            <v>0</v>
          </cell>
          <cell r="F31">
            <v>2816</v>
          </cell>
          <cell r="G31">
            <v>4391</v>
          </cell>
          <cell r="J31">
            <v>2816</v>
          </cell>
        </row>
        <row r="32">
          <cell r="A32">
            <v>68</v>
          </cell>
          <cell r="B32" t="str">
            <v>Bolivia</v>
          </cell>
          <cell r="C32">
            <v>1507</v>
          </cell>
          <cell r="D32">
            <v>4154</v>
          </cell>
          <cell r="E32">
            <v>29735</v>
          </cell>
          <cell r="F32">
            <v>33889</v>
          </cell>
          <cell r="G32">
            <v>35396</v>
          </cell>
          <cell r="J32">
            <v>33889</v>
          </cell>
        </row>
        <row r="33">
          <cell r="A33">
            <v>70</v>
          </cell>
          <cell r="B33" t="str">
            <v>Bosnia and Herzegovina</v>
          </cell>
          <cell r="C33">
            <v>999</v>
          </cell>
          <cell r="D33">
            <v>17765</v>
          </cell>
          <cell r="E33">
            <v>4308</v>
          </cell>
          <cell r="F33">
            <v>22073</v>
          </cell>
          <cell r="G33">
            <v>23072</v>
          </cell>
          <cell r="J33">
            <v>22073</v>
          </cell>
        </row>
        <row r="34">
          <cell r="A34">
            <v>72</v>
          </cell>
          <cell r="B34" t="str">
            <v>Botswana</v>
          </cell>
          <cell r="C34">
            <v>909</v>
          </cell>
          <cell r="D34">
            <v>2135</v>
          </cell>
          <cell r="E34">
            <v>5108</v>
          </cell>
          <cell r="F34">
            <v>7243</v>
          </cell>
          <cell r="G34">
            <v>8152</v>
          </cell>
          <cell r="J34">
            <v>7243</v>
          </cell>
        </row>
        <row r="35">
          <cell r="A35">
            <v>76</v>
          </cell>
          <cell r="B35" t="str">
            <v>Brazil</v>
          </cell>
          <cell r="C35">
            <v>352</v>
          </cell>
          <cell r="D35">
            <v>12754</v>
          </cell>
          <cell r="E35">
            <v>141878</v>
          </cell>
          <cell r="F35">
            <v>154632</v>
          </cell>
          <cell r="G35">
            <v>154984</v>
          </cell>
          <cell r="J35">
            <v>154632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793</v>
          </cell>
          <cell r="D37">
            <v>2333</v>
          </cell>
          <cell r="E37">
            <v>6574</v>
          </cell>
          <cell r="F37">
            <v>8907</v>
          </cell>
          <cell r="G37">
            <v>9700</v>
          </cell>
          <cell r="J37">
            <v>8907</v>
          </cell>
        </row>
        <row r="38">
          <cell r="A38">
            <v>854</v>
          </cell>
          <cell r="B38" t="str">
            <v>Burkina Faso</v>
          </cell>
          <cell r="C38">
            <v>7626</v>
          </cell>
          <cell r="D38">
            <v>6638</v>
          </cell>
          <cell r="E38">
            <v>3492</v>
          </cell>
          <cell r="F38">
            <v>10130</v>
          </cell>
          <cell r="G38">
            <v>17756</v>
          </cell>
          <cell r="J38">
            <v>10130</v>
          </cell>
        </row>
        <row r="39">
          <cell r="A39">
            <v>108</v>
          </cell>
          <cell r="B39" t="str">
            <v>Burundi</v>
          </cell>
          <cell r="C39">
            <v>11337</v>
          </cell>
          <cell r="D39">
            <v>22095</v>
          </cell>
          <cell r="E39">
            <v>0</v>
          </cell>
          <cell r="F39">
            <v>22095</v>
          </cell>
          <cell r="G39">
            <v>33432</v>
          </cell>
          <cell r="J39">
            <v>22095</v>
          </cell>
        </row>
        <row r="40">
          <cell r="A40">
            <v>116</v>
          </cell>
          <cell r="B40" t="str">
            <v>Cambodia</v>
          </cell>
          <cell r="C40">
            <v>7399</v>
          </cell>
          <cell r="D40">
            <v>27839</v>
          </cell>
          <cell r="E40">
            <v>177</v>
          </cell>
          <cell r="F40">
            <v>28016</v>
          </cell>
          <cell r="G40">
            <v>35415</v>
          </cell>
          <cell r="J40">
            <v>28016</v>
          </cell>
        </row>
        <row r="41">
          <cell r="A41">
            <v>120</v>
          </cell>
          <cell r="B41" t="str">
            <v>Cameroon</v>
          </cell>
          <cell r="C41">
            <v>3072</v>
          </cell>
          <cell r="D41">
            <v>1777</v>
          </cell>
          <cell r="E41">
            <v>638</v>
          </cell>
          <cell r="F41">
            <v>2415</v>
          </cell>
          <cell r="G41">
            <v>5487</v>
          </cell>
          <cell r="J41">
            <v>2415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J42">
            <v>0</v>
          </cell>
        </row>
        <row r="43">
          <cell r="A43">
            <v>132</v>
          </cell>
          <cell r="B43" t="str">
            <v>Cape Verde</v>
          </cell>
          <cell r="C43">
            <v>1027</v>
          </cell>
          <cell r="D43">
            <v>3554</v>
          </cell>
          <cell r="E43">
            <v>0</v>
          </cell>
          <cell r="F43">
            <v>3554</v>
          </cell>
          <cell r="G43">
            <v>4581</v>
          </cell>
          <cell r="J43">
            <v>3554</v>
          </cell>
        </row>
        <row r="44">
          <cell r="A44">
            <v>140</v>
          </cell>
          <cell r="B44" t="str">
            <v>Central African Rep.</v>
          </cell>
          <cell r="C44">
            <v>4718</v>
          </cell>
          <cell r="D44">
            <v>12115</v>
          </cell>
          <cell r="E44">
            <v>-2</v>
          </cell>
          <cell r="F44">
            <v>12113</v>
          </cell>
          <cell r="G44">
            <v>16831</v>
          </cell>
          <cell r="J44">
            <v>12113</v>
          </cell>
        </row>
        <row r="45">
          <cell r="A45">
            <v>148</v>
          </cell>
          <cell r="B45" t="str">
            <v>Chad</v>
          </cell>
          <cell r="C45">
            <v>3957</v>
          </cell>
          <cell r="D45">
            <v>2582</v>
          </cell>
          <cell r="E45">
            <v>194</v>
          </cell>
          <cell r="F45">
            <v>2776</v>
          </cell>
          <cell r="G45">
            <v>6733</v>
          </cell>
          <cell r="J45">
            <v>2776</v>
          </cell>
        </row>
        <row r="46">
          <cell r="A46">
            <v>152</v>
          </cell>
          <cell r="B46" t="str">
            <v>Chile</v>
          </cell>
          <cell r="C46">
            <v>524</v>
          </cell>
          <cell r="D46">
            <v>3037</v>
          </cell>
          <cell r="E46">
            <v>14145</v>
          </cell>
          <cell r="F46">
            <v>17182</v>
          </cell>
          <cell r="G46">
            <v>17706</v>
          </cell>
          <cell r="J46">
            <v>17182</v>
          </cell>
        </row>
        <row r="47">
          <cell r="A47">
            <v>156</v>
          </cell>
          <cell r="B47" t="str">
            <v>China</v>
          </cell>
          <cell r="C47">
            <v>7544</v>
          </cell>
          <cell r="D47">
            <v>31958</v>
          </cell>
          <cell r="E47">
            <v>23195</v>
          </cell>
          <cell r="F47">
            <v>55153</v>
          </cell>
          <cell r="G47">
            <v>62697</v>
          </cell>
          <cell r="J47">
            <v>55153</v>
          </cell>
        </row>
        <row r="48">
          <cell r="A48">
            <v>170</v>
          </cell>
          <cell r="B48" t="str">
            <v>Colombia</v>
          </cell>
          <cell r="C48">
            <v>990</v>
          </cell>
          <cell r="D48">
            <v>8390</v>
          </cell>
          <cell r="E48">
            <v>95944</v>
          </cell>
          <cell r="F48">
            <v>104334</v>
          </cell>
          <cell r="G48">
            <v>105324</v>
          </cell>
          <cell r="J48">
            <v>0</v>
          </cell>
        </row>
        <row r="49">
          <cell r="A49">
            <v>174</v>
          </cell>
          <cell r="B49" t="str">
            <v>Comoros</v>
          </cell>
          <cell r="C49">
            <v>2154</v>
          </cell>
          <cell r="D49">
            <v>873</v>
          </cell>
          <cell r="E49">
            <v>7</v>
          </cell>
          <cell r="F49">
            <v>880</v>
          </cell>
          <cell r="G49">
            <v>3034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1731</v>
          </cell>
          <cell r="D50">
            <v>7372</v>
          </cell>
          <cell r="E50">
            <v>2867</v>
          </cell>
          <cell r="F50">
            <v>10239</v>
          </cell>
          <cell r="G50">
            <v>11970</v>
          </cell>
          <cell r="J50">
            <v>104334</v>
          </cell>
        </row>
        <row r="51">
          <cell r="A51">
            <v>188</v>
          </cell>
          <cell r="B51" t="str">
            <v>Costa Rica</v>
          </cell>
          <cell r="C51">
            <v>630</v>
          </cell>
          <cell r="D51">
            <v>4204</v>
          </cell>
          <cell r="E51">
            <v>55</v>
          </cell>
          <cell r="F51">
            <v>4259</v>
          </cell>
          <cell r="G51">
            <v>4889</v>
          </cell>
          <cell r="J51">
            <v>880</v>
          </cell>
        </row>
        <row r="52">
          <cell r="A52">
            <v>384</v>
          </cell>
          <cell r="B52" t="str">
            <v>Cote d'Ivoire</v>
          </cell>
          <cell r="C52">
            <v>7685</v>
          </cell>
          <cell r="D52">
            <v>20980</v>
          </cell>
          <cell r="E52">
            <v>2316</v>
          </cell>
          <cell r="F52">
            <v>23296</v>
          </cell>
          <cell r="G52">
            <v>30981</v>
          </cell>
          <cell r="J52">
            <v>10239</v>
          </cell>
        </row>
        <row r="53">
          <cell r="A53">
            <v>191</v>
          </cell>
          <cell r="B53" t="str">
            <v>Croatia</v>
          </cell>
          <cell r="C53">
            <v>1388</v>
          </cell>
          <cell r="D53">
            <v>4147</v>
          </cell>
          <cell r="E53">
            <v>2990</v>
          </cell>
          <cell r="F53">
            <v>7137</v>
          </cell>
          <cell r="G53">
            <v>8525</v>
          </cell>
          <cell r="J53">
            <v>4259</v>
          </cell>
        </row>
        <row r="54">
          <cell r="A54">
            <v>192</v>
          </cell>
          <cell r="B54" t="str">
            <v>Cuba</v>
          </cell>
          <cell r="C54">
            <v>672</v>
          </cell>
          <cell r="D54">
            <v>18776</v>
          </cell>
          <cell r="E54">
            <v>-117</v>
          </cell>
          <cell r="F54">
            <v>18659</v>
          </cell>
          <cell r="G54">
            <v>19331</v>
          </cell>
          <cell r="J54">
            <v>23296</v>
          </cell>
        </row>
        <row r="55">
          <cell r="A55">
            <v>196</v>
          </cell>
          <cell r="B55" t="str">
            <v>Cyprus</v>
          </cell>
          <cell r="C55">
            <v>36</v>
          </cell>
          <cell r="D55">
            <v>15481</v>
          </cell>
          <cell r="E55">
            <v>2</v>
          </cell>
          <cell r="F55">
            <v>15483</v>
          </cell>
          <cell r="G55">
            <v>15519</v>
          </cell>
          <cell r="J55">
            <v>7137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18659</v>
          </cell>
        </row>
        <row r="57">
          <cell r="A57">
            <v>408</v>
          </cell>
          <cell r="B57" t="str">
            <v>Dem People's Rep of Korea</v>
          </cell>
          <cell r="C57">
            <v>-11</v>
          </cell>
          <cell r="D57">
            <v>1</v>
          </cell>
          <cell r="E57">
            <v>0</v>
          </cell>
          <cell r="F57">
            <v>1</v>
          </cell>
          <cell r="G57">
            <v>-10</v>
          </cell>
          <cell r="J57">
            <v>15483</v>
          </cell>
        </row>
        <row r="58">
          <cell r="A58">
            <v>180</v>
          </cell>
          <cell r="B58" t="str">
            <v>Dem Rep of the Congo</v>
          </cell>
          <cell r="C58">
            <v>25178</v>
          </cell>
          <cell r="D58">
            <v>159672</v>
          </cell>
          <cell r="E58">
            <v>3463</v>
          </cell>
          <cell r="F58">
            <v>163135</v>
          </cell>
          <cell r="G58">
            <v>188313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J59">
            <v>1</v>
          </cell>
        </row>
        <row r="60">
          <cell r="A60">
            <v>262</v>
          </cell>
          <cell r="B60" t="str">
            <v>Djibouti</v>
          </cell>
          <cell r="C60">
            <v>809</v>
          </cell>
          <cell r="D60">
            <v>755</v>
          </cell>
          <cell r="E60">
            <v>0</v>
          </cell>
          <cell r="F60">
            <v>755</v>
          </cell>
          <cell r="G60">
            <v>1564</v>
          </cell>
          <cell r="J60">
            <v>163135</v>
          </cell>
        </row>
        <row r="61">
          <cell r="A61">
            <v>212</v>
          </cell>
          <cell r="B61" t="str">
            <v>Dominica</v>
          </cell>
          <cell r="C61">
            <v>117</v>
          </cell>
          <cell r="D61">
            <v>183</v>
          </cell>
          <cell r="E61">
            <v>0</v>
          </cell>
          <cell r="F61">
            <v>183</v>
          </cell>
          <cell r="G61">
            <v>300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898</v>
          </cell>
          <cell r="D62">
            <v>5084</v>
          </cell>
          <cell r="E62">
            <v>3692</v>
          </cell>
          <cell r="F62">
            <v>8776</v>
          </cell>
          <cell r="G62">
            <v>9674</v>
          </cell>
          <cell r="J62">
            <v>755</v>
          </cell>
        </row>
        <row r="63">
          <cell r="A63">
            <v>218</v>
          </cell>
          <cell r="B63" t="str">
            <v>Ecuador</v>
          </cell>
          <cell r="C63">
            <v>1322</v>
          </cell>
          <cell r="D63">
            <v>16962</v>
          </cell>
          <cell r="E63">
            <v>18206</v>
          </cell>
          <cell r="F63">
            <v>35168</v>
          </cell>
          <cell r="G63">
            <v>36490</v>
          </cell>
          <cell r="J63">
            <v>183</v>
          </cell>
        </row>
        <row r="64">
          <cell r="A64">
            <v>818</v>
          </cell>
          <cell r="B64" t="str">
            <v>Egypt</v>
          </cell>
          <cell r="C64">
            <v>2428</v>
          </cell>
          <cell r="D64">
            <v>11182</v>
          </cell>
          <cell r="E64">
            <v>50894</v>
          </cell>
          <cell r="F64">
            <v>62076</v>
          </cell>
          <cell r="G64">
            <v>64504</v>
          </cell>
          <cell r="J64">
            <v>8776</v>
          </cell>
        </row>
        <row r="65">
          <cell r="A65">
            <v>222</v>
          </cell>
          <cell r="B65" t="str">
            <v>El Salvador</v>
          </cell>
          <cell r="C65">
            <v>749</v>
          </cell>
          <cell r="D65">
            <v>4264</v>
          </cell>
          <cell r="E65">
            <v>8294</v>
          </cell>
          <cell r="F65">
            <v>12558</v>
          </cell>
          <cell r="G65">
            <v>13307</v>
          </cell>
          <cell r="J65">
            <v>35168</v>
          </cell>
        </row>
        <row r="66">
          <cell r="A66">
            <v>226</v>
          </cell>
          <cell r="B66" t="str">
            <v>Equatorial Guinea</v>
          </cell>
          <cell r="C66">
            <v>329</v>
          </cell>
          <cell r="D66">
            <v>1241</v>
          </cell>
          <cell r="E66">
            <v>598</v>
          </cell>
          <cell r="F66">
            <v>1839</v>
          </cell>
          <cell r="G66">
            <v>2168</v>
          </cell>
          <cell r="J66">
            <v>62076</v>
          </cell>
        </row>
        <row r="67">
          <cell r="A67">
            <v>232</v>
          </cell>
          <cell r="B67" t="str">
            <v>Eritrea</v>
          </cell>
          <cell r="C67">
            <v>4984</v>
          </cell>
          <cell r="D67">
            <v>9040</v>
          </cell>
          <cell r="E67">
            <v>50</v>
          </cell>
          <cell r="F67">
            <v>9090</v>
          </cell>
          <cell r="G67">
            <v>14074</v>
          </cell>
          <cell r="J67">
            <v>12558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1839</v>
          </cell>
        </row>
        <row r="69">
          <cell r="A69">
            <v>231</v>
          </cell>
          <cell r="B69" t="str">
            <v>Ethiopia</v>
          </cell>
          <cell r="C69">
            <v>23166</v>
          </cell>
          <cell r="D69">
            <v>23795</v>
          </cell>
          <cell r="E69">
            <v>10</v>
          </cell>
          <cell r="F69">
            <v>23805</v>
          </cell>
          <cell r="G69">
            <v>46971</v>
          </cell>
          <cell r="J69">
            <v>9090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2105</v>
          </cell>
          <cell r="D71">
            <v>9491</v>
          </cell>
          <cell r="E71">
            <v>22</v>
          </cell>
          <cell r="F71">
            <v>9513</v>
          </cell>
          <cell r="G71">
            <v>11618</v>
          </cell>
          <cell r="J71">
            <v>23805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J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J73">
            <v>9513</v>
          </cell>
        </row>
        <row r="74">
          <cell r="A74">
            <v>266</v>
          </cell>
          <cell r="B74" t="str">
            <v>Gabon</v>
          </cell>
          <cell r="C74">
            <v>499</v>
          </cell>
          <cell r="D74">
            <v>2008</v>
          </cell>
          <cell r="E74">
            <v>1654</v>
          </cell>
          <cell r="F74">
            <v>3662</v>
          </cell>
          <cell r="G74">
            <v>4161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2844</v>
          </cell>
          <cell r="D75">
            <v>1155</v>
          </cell>
          <cell r="E75">
            <v>0</v>
          </cell>
          <cell r="F75">
            <v>1155</v>
          </cell>
          <cell r="G75">
            <v>3999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2554</v>
          </cell>
          <cell r="D76">
            <v>7247</v>
          </cell>
          <cell r="E76">
            <v>1374</v>
          </cell>
          <cell r="F76">
            <v>8621</v>
          </cell>
          <cell r="G76">
            <v>11175</v>
          </cell>
          <cell r="J76">
            <v>3662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1155</v>
          </cell>
        </row>
        <row r="78">
          <cell r="A78">
            <v>288</v>
          </cell>
          <cell r="B78" t="str">
            <v>Ghana</v>
          </cell>
          <cell r="C78">
            <v>7145</v>
          </cell>
          <cell r="D78">
            <v>6495</v>
          </cell>
          <cell r="E78">
            <v>217</v>
          </cell>
          <cell r="F78">
            <v>6712</v>
          </cell>
          <cell r="G78">
            <v>13857</v>
          </cell>
          <cell r="J78">
            <v>8621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54</v>
          </cell>
          <cell r="D80">
            <v>284</v>
          </cell>
          <cell r="E80">
            <v>0</v>
          </cell>
          <cell r="F80">
            <v>284</v>
          </cell>
          <cell r="G80">
            <v>338</v>
          </cell>
          <cell r="J80">
            <v>6712</v>
          </cell>
        </row>
        <row r="81">
          <cell r="A81">
            <v>320</v>
          </cell>
          <cell r="B81" t="str">
            <v>Guatemala</v>
          </cell>
          <cell r="C81">
            <v>912</v>
          </cell>
          <cell r="D81">
            <v>43658</v>
          </cell>
          <cell r="E81">
            <v>38177</v>
          </cell>
          <cell r="F81">
            <v>81835</v>
          </cell>
          <cell r="G81">
            <v>82747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6315</v>
          </cell>
          <cell r="D82">
            <v>10012</v>
          </cell>
          <cell r="E82">
            <v>0</v>
          </cell>
          <cell r="F82">
            <v>10012</v>
          </cell>
          <cell r="G82">
            <v>16327</v>
          </cell>
          <cell r="J82">
            <v>0</v>
          </cell>
        </row>
        <row r="83">
          <cell r="A83">
            <v>624</v>
          </cell>
          <cell r="B83" t="str">
            <v>Guinea-Bissau</v>
          </cell>
          <cell r="C83">
            <v>3274</v>
          </cell>
          <cell r="D83">
            <v>7051</v>
          </cell>
          <cell r="E83">
            <v>0</v>
          </cell>
          <cell r="F83">
            <v>7051</v>
          </cell>
          <cell r="G83">
            <v>10325</v>
          </cell>
          <cell r="J83">
            <v>284</v>
          </cell>
        </row>
        <row r="84">
          <cell r="A84">
            <v>328</v>
          </cell>
          <cell r="B84" t="str">
            <v>Guyana</v>
          </cell>
          <cell r="C84">
            <v>569</v>
          </cell>
          <cell r="D84">
            <v>-148</v>
          </cell>
          <cell r="E84">
            <v>81</v>
          </cell>
          <cell r="F84">
            <v>-67</v>
          </cell>
          <cell r="G84">
            <v>502</v>
          </cell>
          <cell r="J84">
            <v>81835</v>
          </cell>
        </row>
        <row r="85">
          <cell r="A85">
            <v>332</v>
          </cell>
          <cell r="B85" t="str">
            <v>Haiti</v>
          </cell>
          <cell r="C85">
            <v>6771</v>
          </cell>
          <cell r="D85">
            <v>13216</v>
          </cell>
          <cell r="E85">
            <v>809</v>
          </cell>
          <cell r="F85">
            <v>14025</v>
          </cell>
          <cell r="G85">
            <v>20796</v>
          </cell>
          <cell r="J85">
            <v>10012</v>
          </cell>
        </row>
        <row r="86">
          <cell r="A86">
            <v>340</v>
          </cell>
          <cell r="B86" t="str">
            <v>Honduras</v>
          </cell>
          <cell r="C86">
            <v>1417</v>
          </cell>
          <cell r="D86">
            <v>15646</v>
          </cell>
          <cell r="E86">
            <v>36089</v>
          </cell>
          <cell r="F86">
            <v>51735</v>
          </cell>
          <cell r="G86">
            <v>53152</v>
          </cell>
          <cell r="J86">
            <v>7051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J87">
            <v>-67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J88">
            <v>14025</v>
          </cell>
        </row>
        <row r="89">
          <cell r="A89">
            <v>356</v>
          </cell>
          <cell r="B89" t="str">
            <v>India</v>
          </cell>
          <cell r="C89">
            <v>14849</v>
          </cell>
          <cell r="D89">
            <v>27547</v>
          </cell>
          <cell r="E89">
            <v>219</v>
          </cell>
          <cell r="F89">
            <v>27766</v>
          </cell>
          <cell r="G89">
            <v>42615</v>
          </cell>
          <cell r="J89">
            <v>51735</v>
          </cell>
        </row>
        <row r="90">
          <cell r="A90">
            <v>360</v>
          </cell>
          <cell r="B90" t="str">
            <v>Indonesia</v>
          </cell>
          <cell r="C90">
            <v>5562</v>
          </cell>
          <cell r="D90">
            <v>58490</v>
          </cell>
          <cell r="E90">
            <v>2764</v>
          </cell>
          <cell r="F90">
            <v>61254</v>
          </cell>
          <cell r="G90">
            <v>66816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1168</v>
          </cell>
          <cell r="D91">
            <v>8000</v>
          </cell>
          <cell r="E91">
            <v>15</v>
          </cell>
          <cell r="F91">
            <v>8015</v>
          </cell>
          <cell r="G91">
            <v>9183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4517</v>
          </cell>
          <cell r="D92">
            <v>81296</v>
          </cell>
          <cell r="E92">
            <v>543</v>
          </cell>
          <cell r="F92">
            <v>81839</v>
          </cell>
          <cell r="G92">
            <v>86356</v>
          </cell>
          <cell r="J92">
            <v>27766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61254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J94">
            <v>8015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J95">
            <v>81839</v>
          </cell>
        </row>
        <row r="96">
          <cell r="A96">
            <v>388</v>
          </cell>
          <cell r="B96" t="str">
            <v>Jamaica</v>
          </cell>
          <cell r="C96">
            <v>544</v>
          </cell>
          <cell r="D96">
            <v>2274</v>
          </cell>
          <cell r="E96">
            <v>93</v>
          </cell>
          <cell r="F96">
            <v>2367</v>
          </cell>
          <cell r="G96">
            <v>2911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</row>
        <row r="98">
          <cell r="A98">
            <v>400</v>
          </cell>
          <cell r="B98" t="str">
            <v>Jordan</v>
          </cell>
          <cell r="C98">
            <v>507</v>
          </cell>
          <cell r="D98">
            <v>13731</v>
          </cell>
          <cell r="E98">
            <v>2167</v>
          </cell>
          <cell r="F98">
            <v>15898</v>
          </cell>
          <cell r="G98">
            <v>16405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827</v>
          </cell>
          <cell r="D99">
            <v>10935</v>
          </cell>
          <cell r="E99">
            <v>148</v>
          </cell>
          <cell r="F99">
            <v>11083</v>
          </cell>
          <cell r="G99">
            <v>11910</v>
          </cell>
          <cell r="J99">
            <v>2367</v>
          </cell>
        </row>
        <row r="100">
          <cell r="A100">
            <v>404</v>
          </cell>
          <cell r="B100" t="str">
            <v>Kenya</v>
          </cell>
          <cell r="C100">
            <v>9122</v>
          </cell>
          <cell r="D100">
            <v>29784</v>
          </cell>
          <cell r="E100">
            <v>160</v>
          </cell>
          <cell r="F100">
            <v>29944</v>
          </cell>
          <cell r="G100">
            <v>39066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4</v>
          </cell>
          <cell r="E101">
            <v>0</v>
          </cell>
          <cell r="F101">
            <v>4</v>
          </cell>
          <cell r="G101">
            <v>4</v>
          </cell>
          <cell r="J101">
            <v>15898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3226</v>
          </cell>
          <cell r="E102">
            <v>0</v>
          </cell>
          <cell r="F102">
            <v>3226</v>
          </cell>
          <cell r="G102">
            <v>3226</v>
          </cell>
          <cell r="J102">
            <v>11083</v>
          </cell>
        </row>
        <row r="103">
          <cell r="A103">
            <v>417</v>
          </cell>
          <cell r="B103" t="str">
            <v>Kyrgyzstan</v>
          </cell>
          <cell r="C103">
            <v>5528</v>
          </cell>
          <cell r="D103">
            <v>11756</v>
          </cell>
          <cell r="E103">
            <v>0</v>
          </cell>
          <cell r="F103">
            <v>11756</v>
          </cell>
          <cell r="G103">
            <v>17284</v>
          </cell>
          <cell r="J103">
            <v>29944</v>
          </cell>
        </row>
        <row r="104">
          <cell r="A104">
            <v>418</v>
          </cell>
          <cell r="B104" t="str">
            <v>Lao People's Dem Republic</v>
          </cell>
          <cell r="C104">
            <v>4799</v>
          </cell>
          <cell r="D104">
            <v>7410</v>
          </cell>
          <cell r="E104">
            <v>917</v>
          </cell>
          <cell r="F104">
            <v>8327</v>
          </cell>
          <cell r="G104">
            <v>13126</v>
          </cell>
          <cell r="J104">
            <v>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1082</v>
          </cell>
          <cell r="E105">
            <v>43</v>
          </cell>
          <cell r="F105">
            <v>1125</v>
          </cell>
          <cell r="G105">
            <v>1125</v>
          </cell>
          <cell r="J105">
            <v>3226</v>
          </cell>
        </row>
        <row r="106">
          <cell r="A106">
            <v>422</v>
          </cell>
          <cell r="B106" t="str">
            <v>Lebanon</v>
          </cell>
          <cell r="C106">
            <v>904</v>
          </cell>
          <cell r="D106">
            <v>29377</v>
          </cell>
          <cell r="E106">
            <v>9831</v>
          </cell>
          <cell r="F106">
            <v>39208</v>
          </cell>
          <cell r="G106">
            <v>40112</v>
          </cell>
          <cell r="J106">
            <v>11756</v>
          </cell>
        </row>
        <row r="107">
          <cell r="A107">
            <v>426</v>
          </cell>
          <cell r="B107" t="str">
            <v>Lesotho</v>
          </cell>
          <cell r="C107">
            <v>1169</v>
          </cell>
          <cell r="D107">
            <v>1540</v>
          </cell>
          <cell r="E107">
            <v>64</v>
          </cell>
          <cell r="F107">
            <v>1604</v>
          </cell>
          <cell r="G107">
            <v>2773</v>
          </cell>
          <cell r="J107">
            <v>8327</v>
          </cell>
        </row>
        <row r="108">
          <cell r="A108">
            <v>430</v>
          </cell>
          <cell r="B108" t="str">
            <v>Liberia</v>
          </cell>
          <cell r="C108">
            <v>6691</v>
          </cell>
          <cell r="D108">
            <v>42424</v>
          </cell>
          <cell r="E108">
            <v>612</v>
          </cell>
          <cell r="F108">
            <v>43036</v>
          </cell>
          <cell r="G108">
            <v>49727</v>
          </cell>
          <cell r="J108">
            <v>1125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388</v>
          </cell>
          <cell r="E109">
            <v>2815</v>
          </cell>
          <cell r="F109">
            <v>3203</v>
          </cell>
          <cell r="G109">
            <v>3203</v>
          </cell>
          <cell r="J109">
            <v>39208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1604</v>
          </cell>
        </row>
        <row r="111">
          <cell r="A111">
            <v>440</v>
          </cell>
          <cell r="B111" t="str">
            <v>Lithuania</v>
          </cell>
          <cell r="C111">
            <v>14</v>
          </cell>
          <cell r="D111">
            <v>821</v>
          </cell>
          <cell r="E111">
            <v>111</v>
          </cell>
          <cell r="F111">
            <v>932</v>
          </cell>
          <cell r="G111">
            <v>946</v>
          </cell>
          <cell r="J111">
            <v>43036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J112">
            <v>3203</v>
          </cell>
        </row>
        <row r="113">
          <cell r="A113">
            <v>450</v>
          </cell>
          <cell r="B113" t="str">
            <v>Madagascar</v>
          </cell>
          <cell r="C113">
            <v>7549</v>
          </cell>
          <cell r="D113">
            <v>1658</v>
          </cell>
          <cell r="E113">
            <v>0</v>
          </cell>
          <cell r="F113">
            <v>1658</v>
          </cell>
          <cell r="G113">
            <v>9207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9379</v>
          </cell>
          <cell r="D114">
            <v>16482</v>
          </cell>
          <cell r="E114">
            <v>346</v>
          </cell>
          <cell r="F114">
            <v>16828</v>
          </cell>
          <cell r="G114">
            <v>26207</v>
          </cell>
          <cell r="J114">
            <v>932</v>
          </cell>
        </row>
        <row r="115">
          <cell r="A115">
            <v>458</v>
          </cell>
          <cell r="B115" t="str">
            <v>Malaysia</v>
          </cell>
          <cell r="C115">
            <v>526</v>
          </cell>
          <cell r="D115">
            <v>3167</v>
          </cell>
          <cell r="E115">
            <v>1066</v>
          </cell>
          <cell r="F115">
            <v>4233</v>
          </cell>
          <cell r="G115">
            <v>4759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1024</v>
          </cell>
          <cell r="D116">
            <v>3557</v>
          </cell>
          <cell r="E116">
            <v>-200</v>
          </cell>
          <cell r="F116">
            <v>3357</v>
          </cell>
          <cell r="G116">
            <v>4381</v>
          </cell>
          <cell r="J116">
            <v>1658</v>
          </cell>
        </row>
        <row r="117">
          <cell r="A117">
            <v>466</v>
          </cell>
          <cell r="B117" t="str">
            <v>Mali</v>
          </cell>
          <cell r="C117">
            <v>7283</v>
          </cell>
          <cell r="D117">
            <v>10385</v>
          </cell>
          <cell r="E117">
            <v>2030</v>
          </cell>
          <cell r="F117">
            <v>12415</v>
          </cell>
          <cell r="G117">
            <v>19698</v>
          </cell>
          <cell r="J117">
            <v>16828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J118">
            <v>4233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J119">
            <v>3357</v>
          </cell>
        </row>
        <row r="120">
          <cell r="A120">
            <v>478</v>
          </cell>
          <cell r="B120" t="str">
            <v>Mauritania</v>
          </cell>
          <cell r="C120">
            <v>1918</v>
          </cell>
          <cell r="D120">
            <v>4366</v>
          </cell>
          <cell r="E120">
            <v>1028</v>
          </cell>
          <cell r="F120">
            <v>5394</v>
          </cell>
          <cell r="G120">
            <v>7312</v>
          </cell>
          <cell r="J120">
            <v>12415</v>
          </cell>
        </row>
        <row r="121">
          <cell r="A121">
            <v>480</v>
          </cell>
          <cell r="B121" t="str">
            <v>Mauritius</v>
          </cell>
          <cell r="C121">
            <v>1353</v>
          </cell>
          <cell r="D121">
            <v>4945</v>
          </cell>
          <cell r="E121">
            <v>20</v>
          </cell>
          <cell r="F121">
            <v>4965</v>
          </cell>
          <cell r="G121">
            <v>6318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125</v>
          </cell>
          <cell r="D122">
            <v>10737</v>
          </cell>
          <cell r="E122">
            <v>12720</v>
          </cell>
          <cell r="F122">
            <v>23457</v>
          </cell>
          <cell r="G122">
            <v>23582</v>
          </cell>
          <cell r="J122">
            <v>0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J123">
            <v>5394</v>
          </cell>
        </row>
        <row r="124">
          <cell r="A124">
            <v>496</v>
          </cell>
          <cell r="B124" t="str">
            <v>Mongolia</v>
          </cell>
          <cell r="C124">
            <v>2132</v>
          </cell>
          <cell r="D124">
            <v>2321</v>
          </cell>
          <cell r="E124">
            <v>0</v>
          </cell>
          <cell r="F124">
            <v>2321</v>
          </cell>
          <cell r="G124">
            <v>4453</v>
          </cell>
          <cell r="J124">
            <v>4965</v>
          </cell>
        </row>
        <row r="125">
          <cell r="A125">
            <v>499</v>
          </cell>
          <cell r="B125" t="str">
            <v>Montenegro</v>
          </cell>
          <cell r="C125">
            <v>1312</v>
          </cell>
          <cell r="D125">
            <v>4888</v>
          </cell>
          <cell r="E125">
            <v>10</v>
          </cell>
          <cell r="F125">
            <v>4898</v>
          </cell>
          <cell r="G125">
            <v>6210</v>
          </cell>
          <cell r="J125">
            <v>23457</v>
          </cell>
        </row>
        <row r="126">
          <cell r="A126">
            <v>504</v>
          </cell>
          <cell r="B126" t="str">
            <v>Morocco</v>
          </cell>
          <cell r="C126">
            <v>1248</v>
          </cell>
          <cell r="D126">
            <v>6630</v>
          </cell>
          <cell r="E126">
            <v>7407</v>
          </cell>
          <cell r="F126">
            <v>14037</v>
          </cell>
          <cell r="G126">
            <v>15285</v>
          </cell>
          <cell r="J126">
            <v>0</v>
          </cell>
        </row>
        <row r="127">
          <cell r="A127">
            <v>508</v>
          </cell>
          <cell r="B127" t="str">
            <v>Mozambique</v>
          </cell>
          <cell r="C127">
            <v>8078</v>
          </cell>
          <cell r="D127">
            <v>8618</v>
          </cell>
          <cell r="E127">
            <v>-261</v>
          </cell>
          <cell r="F127">
            <v>8357</v>
          </cell>
          <cell r="G127">
            <v>16435</v>
          </cell>
          <cell r="J127">
            <v>2321</v>
          </cell>
        </row>
        <row r="128">
          <cell r="A128">
            <v>104</v>
          </cell>
          <cell r="B128" t="str">
            <v>Myanmar</v>
          </cell>
          <cell r="C128">
            <v>14624</v>
          </cell>
          <cell r="D128">
            <v>10732</v>
          </cell>
          <cell r="E128">
            <v>0</v>
          </cell>
          <cell r="F128">
            <v>10732</v>
          </cell>
          <cell r="G128">
            <v>25356</v>
          </cell>
          <cell r="J128">
            <v>4898</v>
          </cell>
        </row>
        <row r="129">
          <cell r="A129">
            <v>516</v>
          </cell>
          <cell r="B129" t="str">
            <v>Namibia</v>
          </cell>
          <cell r="C129">
            <v>1392</v>
          </cell>
          <cell r="D129">
            <v>6279</v>
          </cell>
          <cell r="E129">
            <v>617</v>
          </cell>
          <cell r="F129">
            <v>6896</v>
          </cell>
          <cell r="G129">
            <v>8288</v>
          </cell>
          <cell r="J129">
            <v>14037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J130">
            <v>8357</v>
          </cell>
        </row>
        <row r="131">
          <cell r="A131">
            <v>524</v>
          </cell>
          <cell r="B131" t="str">
            <v>Nepal</v>
          </cell>
          <cell r="C131">
            <v>9872</v>
          </cell>
          <cell r="D131">
            <v>15613</v>
          </cell>
          <cell r="E131">
            <v>0</v>
          </cell>
          <cell r="F131">
            <v>15613</v>
          </cell>
          <cell r="G131">
            <v>25485</v>
          </cell>
          <cell r="J131">
            <v>10732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J132">
            <v>6896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J133">
            <v>0</v>
          </cell>
        </row>
        <row r="134">
          <cell r="A134">
            <v>558</v>
          </cell>
          <cell r="B134" t="str">
            <v>Nicaragua</v>
          </cell>
          <cell r="C134">
            <v>2576</v>
          </cell>
          <cell r="D134">
            <v>19018</v>
          </cell>
          <cell r="E134">
            <v>7672</v>
          </cell>
          <cell r="F134">
            <v>26690</v>
          </cell>
          <cell r="G134">
            <v>29266</v>
          </cell>
          <cell r="J134">
            <v>15613</v>
          </cell>
        </row>
        <row r="135">
          <cell r="A135">
            <v>562</v>
          </cell>
          <cell r="B135" t="str">
            <v>Niger</v>
          </cell>
          <cell r="C135">
            <v>6576</v>
          </cell>
          <cell r="D135">
            <v>8229</v>
          </cell>
          <cell r="E135">
            <v>0</v>
          </cell>
          <cell r="F135">
            <v>8229</v>
          </cell>
          <cell r="G135">
            <v>14805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15466</v>
          </cell>
          <cell r="D136">
            <v>13875</v>
          </cell>
          <cell r="E136">
            <v>6462</v>
          </cell>
          <cell r="F136">
            <v>20337</v>
          </cell>
          <cell r="G136">
            <v>35803</v>
          </cell>
          <cell r="J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J137">
            <v>26690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J138">
            <v>8229</v>
          </cell>
        </row>
        <row r="139">
          <cell r="A139">
            <v>586</v>
          </cell>
          <cell r="B139" t="str">
            <v>Pakistan</v>
          </cell>
          <cell r="C139">
            <v>9720</v>
          </cell>
          <cell r="D139">
            <v>18904</v>
          </cell>
          <cell r="E139">
            <v>2369</v>
          </cell>
          <cell r="F139">
            <v>21273</v>
          </cell>
          <cell r="G139">
            <v>30993</v>
          </cell>
          <cell r="J139">
            <v>20337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699</v>
          </cell>
          <cell r="D141">
            <v>11201</v>
          </cell>
          <cell r="E141">
            <v>175294</v>
          </cell>
          <cell r="F141">
            <v>186495</v>
          </cell>
          <cell r="G141">
            <v>187194</v>
          </cell>
          <cell r="J141">
            <v>0</v>
          </cell>
        </row>
        <row r="142">
          <cell r="A142">
            <v>598</v>
          </cell>
          <cell r="B142" t="str">
            <v>Papua New Guinea</v>
          </cell>
          <cell r="C142">
            <v>3733</v>
          </cell>
          <cell r="D142">
            <v>2440</v>
          </cell>
          <cell r="E142">
            <v>0</v>
          </cell>
          <cell r="F142">
            <v>2440</v>
          </cell>
          <cell r="G142">
            <v>6173</v>
          </cell>
          <cell r="J142">
            <v>21273</v>
          </cell>
        </row>
        <row r="143">
          <cell r="A143">
            <v>600</v>
          </cell>
          <cell r="B143" t="str">
            <v>Paraguay</v>
          </cell>
          <cell r="C143">
            <v>1686</v>
          </cell>
          <cell r="D143">
            <v>2261</v>
          </cell>
          <cell r="E143">
            <v>16277</v>
          </cell>
          <cell r="F143">
            <v>18538</v>
          </cell>
          <cell r="G143">
            <v>20224</v>
          </cell>
          <cell r="J143">
            <v>0</v>
          </cell>
        </row>
        <row r="144">
          <cell r="A144">
            <v>604</v>
          </cell>
          <cell r="B144" t="str">
            <v>Peru</v>
          </cell>
          <cell r="C144">
            <v>1105</v>
          </cell>
          <cell r="D144">
            <v>3219</v>
          </cell>
          <cell r="E144">
            <v>98698</v>
          </cell>
          <cell r="F144">
            <v>101917</v>
          </cell>
          <cell r="G144">
            <v>103022</v>
          </cell>
          <cell r="J144">
            <v>186495</v>
          </cell>
        </row>
        <row r="145">
          <cell r="A145">
            <v>608</v>
          </cell>
          <cell r="B145" t="str">
            <v>Philippines</v>
          </cell>
          <cell r="C145">
            <v>1934</v>
          </cell>
          <cell r="D145">
            <v>10360</v>
          </cell>
          <cell r="E145">
            <v>49</v>
          </cell>
          <cell r="F145">
            <v>10409</v>
          </cell>
          <cell r="G145">
            <v>12343</v>
          </cell>
          <cell r="J145">
            <v>2440</v>
          </cell>
        </row>
        <row r="146">
          <cell r="A146">
            <v>616</v>
          </cell>
          <cell r="B146" t="str">
            <v>Poland</v>
          </cell>
          <cell r="C146">
            <v>103</v>
          </cell>
          <cell r="D146">
            <v>1531</v>
          </cell>
          <cell r="E146">
            <v>2606</v>
          </cell>
          <cell r="F146">
            <v>4137</v>
          </cell>
          <cell r="G146">
            <v>4240</v>
          </cell>
          <cell r="J146">
            <v>18538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J147">
            <v>101917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J148">
            <v>10409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6573</v>
          </cell>
          <cell r="E149">
            <v>1563</v>
          </cell>
          <cell r="F149">
            <v>8136</v>
          </cell>
          <cell r="G149">
            <v>8136</v>
          </cell>
          <cell r="J149">
            <v>4137</v>
          </cell>
        </row>
        <row r="150">
          <cell r="A150">
            <v>498</v>
          </cell>
          <cell r="B150" t="str">
            <v>Rep of Moldova</v>
          </cell>
          <cell r="C150">
            <v>1618</v>
          </cell>
          <cell r="D150">
            <v>16042</v>
          </cell>
          <cell r="E150">
            <v>166</v>
          </cell>
          <cell r="F150">
            <v>16208</v>
          </cell>
          <cell r="G150">
            <v>17826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698</v>
          </cell>
          <cell r="D151">
            <v>5084</v>
          </cell>
          <cell r="E151">
            <v>102</v>
          </cell>
          <cell r="F151">
            <v>5186</v>
          </cell>
          <cell r="G151">
            <v>5884</v>
          </cell>
          <cell r="J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688</v>
          </cell>
          <cell r="D152">
            <v>10615</v>
          </cell>
          <cell r="E152">
            <v>292</v>
          </cell>
          <cell r="F152">
            <v>10907</v>
          </cell>
          <cell r="G152">
            <v>11595</v>
          </cell>
          <cell r="J152">
            <v>8136</v>
          </cell>
        </row>
        <row r="153">
          <cell r="A153">
            <v>646</v>
          </cell>
          <cell r="B153" t="str">
            <v>Rwanda</v>
          </cell>
          <cell r="C153">
            <v>5644</v>
          </cell>
          <cell r="D153">
            <v>21470</v>
          </cell>
          <cell r="E153">
            <v>-20</v>
          </cell>
          <cell r="F153">
            <v>21450</v>
          </cell>
          <cell r="G153">
            <v>27094</v>
          </cell>
          <cell r="J153">
            <v>16208</v>
          </cell>
        </row>
        <row r="154">
          <cell r="A154">
            <v>882</v>
          </cell>
          <cell r="B154" t="str">
            <v>Samoa</v>
          </cell>
          <cell r="C154">
            <v>333</v>
          </cell>
          <cell r="D154">
            <v>1447</v>
          </cell>
          <cell r="E154">
            <v>0</v>
          </cell>
          <cell r="F154">
            <v>1447</v>
          </cell>
          <cell r="G154">
            <v>1780</v>
          </cell>
          <cell r="J154">
            <v>5186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J155">
            <v>10907</v>
          </cell>
        </row>
        <row r="156">
          <cell r="A156">
            <v>678</v>
          </cell>
          <cell r="B156" t="str">
            <v>Sao Tome and Principe</v>
          </cell>
          <cell r="C156">
            <v>753</v>
          </cell>
          <cell r="D156">
            <v>1194</v>
          </cell>
          <cell r="E156">
            <v>277</v>
          </cell>
          <cell r="F156">
            <v>1471</v>
          </cell>
          <cell r="G156">
            <v>2224</v>
          </cell>
          <cell r="J156">
            <v>21450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142</v>
          </cell>
          <cell r="E157">
            <v>8615</v>
          </cell>
          <cell r="F157">
            <v>8757</v>
          </cell>
          <cell r="G157">
            <v>8757</v>
          </cell>
          <cell r="J157">
            <v>1447</v>
          </cell>
        </row>
        <row r="158">
          <cell r="A158">
            <v>686</v>
          </cell>
          <cell r="B158" t="str">
            <v>Senegal</v>
          </cell>
          <cell r="C158">
            <v>2313</v>
          </cell>
          <cell r="D158">
            <v>11234</v>
          </cell>
          <cell r="E158">
            <v>347</v>
          </cell>
          <cell r="F158">
            <v>11581</v>
          </cell>
          <cell r="G158">
            <v>13894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888</v>
          </cell>
          <cell r="D159">
            <v>16298</v>
          </cell>
          <cell r="E159">
            <v>443</v>
          </cell>
          <cell r="F159">
            <v>16741</v>
          </cell>
          <cell r="G159">
            <v>17629</v>
          </cell>
          <cell r="J159">
            <v>1471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J160">
            <v>8757</v>
          </cell>
        </row>
        <row r="161">
          <cell r="A161">
            <v>694</v>
          </cell>
          <cell r="B161" t="str">
            <v>Sierra Leone</v>
          </cell>
          <cell r="C161">
            <v>5595</v>
          </cell>
          <cell r="D161">
            <v>33616</v>
          </cell>
          <cell r="E161">
            <v>-21</v>
          </cell>
          <cell r="F161">
            <v>33595</v>
          </cell>
          <cell r="G161">
            <v>39190</v>
          </cell>
          <cell r="J161">
            <v>11581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J162">
            <v>16741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J164">
            <v>33595</v>
          </cell>
        </row>
        <row r="165">
          <cell r="A165">
            <v>90</v>
          </cell>
          <cell r="B165" t="str">
            <v>Solomon Islands</v>
          </cell>
          <cell r="C165">
            <v>181</v>
          </cell>
          <cell r="D165">
            <v>166</v>
          </cell>
          <cell r="E165">
            <v>0</v>
          </cell>
          <cell r="F165">
            <v>166</v>
          </cell>
          <cell r="G165">
            <v>347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10182</v>
          </cell>
          <cell r="D166">
            <v>46709</v>
          </cell>
          <cell r="E166">
            <v>3770</v>
          </cell>
          <cell r="F166">
            <v>50479</v>
          </cell>
          <cell r="G166">
            <v>60661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777</v>
          </cell>
          <cell r="D167">
            <v>4183</v>
          </cell>
          <cell r="E167">
            <v>84</v>
          </cell>
          <cell r="F167">
            <v>4267</v>
          </cell>
          <cell r="G167">
            <v>5044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J168">
            <v>166</v>
          </cell>
        </row>
        <row r="169">
          <cell r="A169">
            <v>144</v>
          </cell>
          <cell r="B169" t="str">
            <v>Sri Lanka</v>
          </cell>
          <cell r="C169">
            <v>3062</v>
          </cell>
          <cell r="D169">
            <v>9410</v>
          </cell>
          <cell r="E169">
            <v>251</v>
          </cell>
          <cell r="F169">
            <v>9661</v>
          </cell>
          <cell r="G169">
            <v>12723</v>
          </cell>
          <cell r="J169">
            <v>50479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27</v>
          </cell>
          <cell r="E170">
            <v>0</v>
          </cell>
          <cell r="F170">
            <v>27</v>
          </cell>
          <cell r="G170">
            <v>27</v>
          </cell>
          <cell r="J170">
            <v>4267</v>
          </cell>
        </row>
        <row r="171">
          <cell r="A171">
            <v>662</v>
          </cell>
          <cell r="B171" t="str">
            <v>St. Lucia</v>
          </cell>
          <cell r="C171">
            <v>96</v>
          </cell>
          <cell r="D171">
            <v>160</v>
          </cell>
          <cell r="E171">
            <v>0</v>
          </cell>
          <cell r="F171">
            <v>160</v>
          </cell>
          <cell r="G171">
            <v>256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125</v>
          </cell>
          <cell r="D172">
            <v>164</v>
          </cell>
          <cell r="E172">
            <v>0</v>
          </cell>
          <cell r="F172">
            <v>164</v>
          </cell>
          <cell r="G172">
            <v>289</v>
          </cell>
          <cell r="J172">
            <v>9661</v>
          </cell>
        </row>
        <row r="173">
          <cell r="A173">
            <v>736</v>
          </cell>
          <cell r="B173" t="str">
            <v>Sudan</v>
          </cell>
          <cell r="C173">
            <v>8735</v>
          </cell>
          <cell r="D173">
            <v>171598</v>
          </cell>
          <cell r="E173">
            <v>17901</v>
          </cell>
          <cell r="F173">
            <v>189499</v>
          </cell>
          <cell r="G173">
            <v>198234</v>
          </cell>
          <cell r="J173">
            <v>27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J174">
            <v>160</v>
          </cell>
        </row>
        <row r="175">
          <cell r="A175">
            <v>748</v>
          </cell>
          <cell r="B175" t="str">
            <v>Swaziland</v>
          </cell>
          <cell r="C175">
            <v>900</v>
          </cell>
          <cell r="D175">
            <v>633</v>
          </cell>
          <cell r="E175">
            <v>416</v>
          </cell>
          <cell r="F175">
            <v>1049</v>
          </cell>
          <cell r="G175">
            <v>1949</v>
          </cell>
          <cell r="J175">
            <v>164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J176">
            <v>189499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J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1487</v>
          </cell>
          <cell r="D178">
            <v>3883</v>
          </cell>
          <cell r="E178">
            <v>2676</v>
          </cell>
          <cell r="F178">
            <v>6559</v>
          </cell>
          <cell r="G178">
            <v>8046</v>
          </cell>
          <cell r="J178">
            <v>1049</v>
          </cell>
        </row>
        <row r="179">
          <cell r="A179">
            <v>762</v>
          </cell>
          <cell r="B179" t="str">
            <v>Tajikstan</v>
          </cell>
          <cell r="C179">
            <v>4305</v>
          </cell>
          <cell r="D179">
            <v>21687</v>
          </cell>
          <cell r="E179">
            <v>33</v>
          </cell>
          <cell r="F179">
            <v>21720</v>
          </cell>
          <cell r="G179">
            <v>26025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699</v>
          </cell>
          <cell r="D180">
            <v>13809</v>
          </cell>
          <cell r="E180">
            <v>12</v>
          </cell>
          <cell r="F180">
            <v>13821</v>
          </cell>
          <cell r="G180">
            <v>14520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654</v>
          </cell>
          <cell r="D181">
            <v>8114</v>
          </cell>
          <cell r="E181">
            <v>149</v>
          </cell>
          <cell r="F181">
            <v>8263</v>
          </cell>
          <cell r="G181">
            <v>8917</v>
          </cell>
          <cell r="J181">
            <v>6559</v>
          </cell>
        </row>
        <row r="182">
          <cell r="A182">
            <v>626</v>
          </cell>
          <cell r="B182" t="str">
            <v>Timor-Leste</v>
          </cell>
          <cell r="C182">
            <v>2457</v>
          </cell>
          <cell r="D182">
            <v>18459</v>
          </cell>
          <cell r="E182">
            <v>663</v>
          </cell>
          <cell r="F182">
            <v>19122</v>
          </cell>
          <cell r="G182">
            <v>21579</v>
          </cell>
          <cell r="J182">
            <v>21720</v>
          </cell>
        </row>
        <row r="183">
          <cell r="A183">
            <v>768</v>
          </cell>
          <cell r="B183" t="str">
            <v>Togo</v>
          </cell>
          <cell r="C183">
            <v>4840</v>
          </cell>
          <cell r="D183">
            <v>13639</v>
          </cell>
          <cell r="E183">
            <v>0</v>
          </cell>
          <cell r="F183">
            <v>13639</v>
          </cell>
          <cell r="G183">
            <v>18479</v>
          </cell>
          <cell r="J183">
            <v>13821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J184">
            <v>8263</v>
          </cell>
        </row>
        <row r="185">
          <cell r="A185">
            <v>780</v>
          </cell>
          <cell r="B185" t="str">
            <v>Trinidad and Tobago</v>
          </cell>
          <cell r="C185">
            <v>-118</v>
          </cell>
          <cell r="D185">
            <v>657</v>
          </cell>
          <cell r="E185">
            <v>3676</v>
          </cell>
          <cell r="F185">
            <v>4333</v>
          </cell>
          <cell r="G185">
            <v>4215</v>
          </cell>
          <cell r="J185">
            <v>19122</v>
          </cell>
        </row>
        <row r="186">
          <cell r="A186">
            <v>788</v>
          </cell>
          <cell r="B186" t="str">
            <v>Tunisia</v>
          </cell>
          <cell r="C186">
            <v>739</v>
          </cell>
          <cell r="D186">
            <v>863</v>
          </cell>
          <cell r="E186">
            <v>458</v>
          </cell>
          <cell r="F186">
            <v>1321</v>
          </cell>
          <cell r="G186">
            <v>2060</v>
          </cell>
          <cell r="J186">
            <v>13639</v>
          </cell>
        </row>
        <row r="187">
          <cell r="A187">
            <v>792</v>
          </cell>
          <cell r="B187" t="str">
            <v>Turkey</v>
          </cell>
          <cell r="C187">
            <v>888</v>
          </cell>
          <cell r="D187">
            <v>7162</v>
          </cell>
          <cell r="E187">
            <v>13859</v>
          </cell>
          <cell r="F187">
            <v>21021</v>
          </cell>
          <cell r="G187">
            <v>21909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1325</v>
          </cell>
          <cell r="D188">
            <v>1636</v>
          </cell>
          <cell r="E188">
            <v>212</v>
          </cell>
          <cell r="F188">
            <v>1848</v>
          </cell>
          <cell r="G188">
            <v>3173</v>
          </cell>
          <cell r="J188">
            <v>4333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2</v>
          </cell>
          <cell r="E189">
            <v>0</v>
          </cell>
          <cell r="F189">
            <v>2</v>
          </cell>
          <cell r="G189">
            <v>2</v>
          </cell>
          <cell r="J189">
            <v>1321</v>
          </cell>
        </row>
        <row r="190">
          <cell r="A190">
            <v>800</v>
          </cell>
          <cell r="B190" t="str">
            <v>Uganda</v>
          </cell>
          <cell r="C190">
            <v>11867</v>
          </cell>
          <cell r="D190">
            <v>8541</v>
          </cell>
          <cell r="E190">
            <v>0</v>
          </cell>
          <cell r="F190">
            <v>8541</v>
          </cell>
          <cell r="G190">
            <v>20408</v>
          </cell>
          <cell r="J190">
            <v>21021</v>
          </cell>
        </row>
        <row r="191">
          <cell r="A191">
            <v>804</v>
          </cell>
          <cell r="B191" t="str">
            <v>Ukraine</v>
          </cell>
          <cell r="C191">
            <v>1897</v>
          </cell>
          <cell r="D191">
            <v>20948</v>
          </cell>
          <cell r="E191">
            <v>740</v>
          </cell>
          <cell r="F191">
            <v>21688</v>
          </cell>
          <cell r="G191">
            <v>23585</v>
          </cell>
          <cell r="J191">
            <v>1848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130</v>
          </cell>
          <cell r="E192">
            <v>1512</v>
          </cell>
          <cell r="F192">
            <v>1642</v>
          </cell>
          <cell r="G192">
            <v>1642</v>
          </cell>
          <cell r="J192">
            <v>2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J193">
            <v>8541</v>
          </cell>
        </row>
        <row r="194">
          <cell r="A194">
            <v>834</v>
          </cell>
          <cell r="B194" t="str">
            <v>United Rep of Tanzania</v>
          </cell>
          <cell r="C194">
            <v>10146</v>
          </cell>
          <cell r="D194">
            <v>16071</v>
          </cell>
          <cell r="E194">
            <v>0</v>
          </cell>
          <cell r="F194">
            <v>16071</v>
          </cell>
          <cell r="G194">
            <v>26217</v>
          </cell>
          <cell r="J194">
            <v>21688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J195">
            <v>1642</v>
          </cell>
        </row>
        <row r="196">
          <cell r="A196">
            <v>858</v>
          </cell>
          <cell r="B196" t="str">
            <v>Uruguay</v>
          </cell>
          <cell r="C196">
            <v>731</v>
          </cell>
          <cell r="D196">
            <v>4057</v>
          </cell>
          <cell r="E196">
            <v>13611</v>
          </cell>
          <cell r="F196">
            <v>17668</v>
          </cell>
          <cell r="G196">
            <v>18399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4849</v>
          </cell>
          <cell r="D197">
            <v>5887</v>
          </cell>
          <cell r="E197">
            <v>5207</v>
          </cell>
          <cell r="F197">
            <v>11094</v>
          </cell>
          <cell r="G197">
            <v>15943</v>
          </cell>
          <cell r="J197">
            <v>16071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374</v>
          </cell>
          <cell r="D199">
            <v>3294</v>
          </cell>
          <cell r="E199">
            <v>25425</v>
          </cell>
          <cell r="F199">
            <v>28719</v>
          </cell>
          <cell r="G199">
            <v>29093</v>
          </cell>
          <cell r="J199">
            <v>17668</v>
          </cell>
        </row>
        <row r="200">
          <cell r="A200">
            <v>704</v>
          </cell>
          <cell r="B200" t="str">
            <v>Vietnam</v>
          </cell>
          <cell r="C200">
            <v>5504</v>
          </cell>
          <cell r="D200">
            <v>13315</v>
          </cell>
          <cell r="E200">
            <v>154</v>
          </cell>
          <cell r="F200">
            <v>13469</v>
          </cell>
          <cell r="G200">
            <v>18973</v>
          </cell>
          <cell r="J200">
            <v>11094</v>
          </cell>
        </row>
        <row r="201">
          <cell r="A201">
            <v>887</v>
          </cell>
          <cell r="B201" t="str">
            <v>Yemen</v>
          </cell>
          <cell r="C201">
            <v>2327</v>
          </cell>
          <cell r="D201">
            <v>7226</v>
          </cell>
          <cell r="E201">
            <v>1350</v>
          </cell>
          <cell r="F201">
            <v>8576</v>
          </cell>
          <cell r="G201">
            <v>10903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12229</v>
          </cell>
          <cell r="D202">
            <v>3098</v>
          </cell>
          <cell r="E202">
            <v>0</v>
          </cell>
          <cell r="F202">
            <v>3098</v>
          </cell>
          <cell r="G202">
            <v>15327</v>
          </cell>
          <cell r="J202">
            <v>28719</v>
          </cell>
        </row>
        <row r="203">
          <cell r="A203">
            <v>716</v>
          </cell>
          <cell r="B203" t="str">
            <v>Zimbabwe</v>
          </cell>
          <cell r="C203">
            <v>2851</v>
          </cell>
          <cell r="D203">
            <v>8525</v>
          </cell>
          <cell r="E203">
            <v>108</v>
          </cell>
          <cell r="F203">
            <v>8633</v>
          </cell>
          <cell r="G203">
            <v>11484</v>
          </cell>
          <cell r="J203">
            <v>13469</v>
          </cell>
        </row>
        <row r="204">
          <cell r="J204">
            <v>8576</v>
          </cell>
        </row>
        <row r="205">
          <cell r="B205" t="str">
            <v>Total Member States</v>
          </cell>
          <cell r="C205">
            <v>482021</v>
          </cell>
          <cell r="D205">
            <v>2191184</v>
          </cell>
          <cell r="E205">
            <v>1126176</v>
          </cell>
          <cell r="F205">
            <v>3317360</v>
          </cell>
          <cell r="G205">
            <v>3799381</v>
          </cell>
          <cell r="J205">
            <v>3098</v>
          </cell>
        </row>
        <row r="206">
          <cell r="J206">
            <v>8633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109</v>
          </cell>
          <cell r="D214">
            <v>171</v>
          </cell>
          <cell r="E214">
            <v>0</v>
          </cell>
          <cell r="F214">
            <v>171</v>
          </cell>
          <cell r="G214">
            <v>280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334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653</v>
          </cell>
          <cell r="D222">
            <v>11351</v>
          </cell>
          <cell r="E222">
            <v>2240</v>
          </cell>
          <cell r="F222">
            <v>13591</v>
          </cell>
          <cell r="G222">
            <v>14244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114</v>
          </cell>
          <cell r="D227">
            <v>157</v>
          </cell>
          <cell r="E227">
            <v>0</v>
          </cell>
          <cell r="F227">
            <v>157</v>
          </cell>
          <cell r="G227">
            <v>271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151</v>
          </cell>
          <cell r="D231">
            <v>11</v>
          </cell>
          <cell r="E231">
            <v>0</v>
          </cell>
          <cell r="F231">
            <v>11</v>
          </cell>
          <cell r="G231">
            <v>162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1027</v>
          </cell>
          <cell r="D235">
            <v>11690</v>
          </cell>
          <cell r="E235">
            <v>2243</v>
          </cell>
          <cell r="F235">
            <v>13933</v>
          </cell>
          <cell r="G235">
            <v>14960</v>
          </cell>
        </row>
        <row r="237">
          <cell r="B237" t="str">
            <v>Total countries/areas</v>
          </cell>
          <cell r="C237">
            <v>483048</v>
          </cell>
          <cell r="D237">
            <v>2202874</v>
          </cell>
          <cell r="E237">
            <v>1128419</v>
          </cell>
          <cell r="F237">
            <v>3331293</v>
          </cell>
          <cell r="G237">
            <v>3814341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2672</v>
          </cell>
          <cell r="F239">
            <v>2672</v>
          </cell>
          <cell r="G239">
            <v>2672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2537</v>
          </cell>
          <cell r="F241">
            <v>2537</v>
          </cell>
          <cell r="G241">
            <v>2537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9108</v>
          </cell>
          <cell r="F242">
            <v>9108</v>
          </cell>
          <cell r="G242">
            <v>9108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431</v>
          </cell>
          <cell r="F243">
            <v>431</v>
          </cell>
          <cell r="G243">
            <v>431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10404</v>
          </cell>
          <cell r="F244">
            <v>10404</v>
          </cell>
          <cell r="G244">
            <v>10404</v>
          </cell>
        </row>
        <row r="245">
          <cell r="A245">
            <v>1020</v>
          </cell>
          <cell r="B245" t="str">
            <v>Global/interregional</v>
          </cell>
          <cell r="C245">
            <v>63500</v>
          </cell>
          <cell r="D245">
            <v>110310</v>
          </cell>
          <cell r="F245">
            <v>110310</v>
          </cell>
          <cell r="G245">
            <v>173810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43888</v>
          </cell>
          <cell r="D246">
            <v>212606.2</v>
          </cell>
          <cell r="F246">
            <v>212606.2</v>
          </cell>
          <cell r="G246">
            <v>256494.2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107388</v>
          </cell>
          <cell r="D248">
            <v>348068.2</v>
          </cell>
          <cell r="E248">
            <v>0</v>
          </cell>
          <cell r="F248">
            <v>348068.2</v>
          </cell>
          <cell r="G248">
            <v>455456.2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590436</v>
          </cell>
          <cell r="D252">
            <v>2550942.2000000002</v>
          </cell>
          <cell r="E252">
            <v>1128419</v>
          </cell>
          <cell r="F252">
            <v>3679361.2</v>
          </cell>
          <cell r="G252">
            <v>4269797.2</v>
          </cell>
        </row>
      </sheetData>
      <sheetData sheetId="8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638</v>
          </cell>
          <cell r="B228" t="str">
            <v>Reunion</v>
          </cell>
          <cell r="F228">
            <v>0</v>
          </cell>
          <cell r="G228">
            <v>0</v>
          </cell>
        </row>
        <row r="229">
          <cell r="A229">
            <v>654</v>
          </cell>
          <cell r="B229" t="str">
            <v>St. Helena</v>
          </cell>
          <cell r="F229">
            <v>0</v>
          </cell>
          <cell r="G229">
            <v>0</v>
          </cell>
        </row>
        <row r="230">
          <cell r="A230">
            <v>772</v>
          </cell>
          <cell r="B230" t="str">
            <v>Tokelau</v>
          </cell>
          <cell r="F230">
            <v>0</v>
          </cell>
          <cell r="G230">
            <v>0</v>
          </cell>
        </row>
        <row r="231">
          <cell r="A231">
            <v>796</v>
          </cell>
          <cell r="B231" t="str">
            <v>Turks and Caicos Islands</v>
          </cell>
          <cell r="F231">
            <v>0</v>
          </cell>
          <cell r="G231">
            <v>0</v>
          </cell>
        </row>
        <row r="232">
          <cell r="A232">
            <v>901</v>
          </cell>
          <cell r="B232" t="str">
            <v>Other (please specify, using Excel's Insert Row commany if necessary)</v>
          </cell>
          <cell r="F232">
            <v>0</v>
          </cell>
          <cell r="G232">
            <v>0</v>
          </cell>
        </row>
        <row r="234">
          <cell r="B234" t="str">
            <v>Total non-members</v>
          </cell>
          <cell r="F234">
            <v>0</v>
          </cell>
          <cell r="G234">
            <v>0</v>
          </cell>
        </row>
        <row r="236">
          <cell r="B236" t="str">
            <v>Total countries/areas</v>
          </cell>
          <cell r="F236">
            <v>0</v>
          </cell>
          <cell r="G236">
            <v>0</v>
          </cell>
        </row>
        <row r="238">
          <cell r="A238">
            <v>909</v>
          </cell>
          <cell r="B238" t="str">
            <v>United Nations system (from table 2b)</v>
          </cell>
          <cell r="F238">
            <v>0</v>
          </cell>
          <cell r="G238">
            <v>0</v>
          </cell>
        </row>
        <row r="239">
          <cell r="A239">
            <v>902</v>
          </cell>
          <cell r="B239" t="str">
            <v>European Commission</v>
          </cell>
          <cell r="F239">
            <v>0</v>
          </cell>
          <cell r="G239">
            <v>0</v>
          </cell>
        </row>
        <row r="240">
          <cell r="A240">
            <v>903</v>
          </cell>
          <cell r="B240" t="str">
            <v>Other inter-governmental (from table 2c)</v>
          </cell>
          <cell r="F240">
            <v>0</v>
          </cell>
          <cell r="G240">
            <v>0</v>
          </cell>
        </row>
        <row r="241">
          <cell r="A241">
            <v>2101</v>
          </cell>
          <cell r="B241" t="str">
            <v>Non-governmental (from table 2d)</v>
          </cell>
          <cell r="F241">
            <v>0</v>
          </cell>
          <cell r="G241">
            <v>0</v>
          </cell>
        </row>
        <row r="242">
          <cell r="A242">
            <v>904</v>
          </cell>
          <cell r="B242" t="str">
            <v>Private (from table 2e)</v>
          </cell>
          <cell r="F242">
            <v>0</v>
          </cell>
          <cell r="G242">
            <v>0</v>
          </cell>
        </row>
        <row r="244">
          <cell r="B244" t="str">
            <v>Total, Inter-govt/non-govt org.</v>
          </cell>
          <cell r="F244">
            <v>0</v>
          </cell>
          <cell r="G244">
            <v>0</v>
          </cell>
        </row>
        <row r="246">
          <cell r="A246">
            <v>2401</v>
          </cell>
          <cell r="B246" t="str">
            <v>Not elsewhere classified (from table 2f)</v>
          </cell>
          <cell r="F246">
            <v>0</v>
          </cell>
          <cell r="G246">
            <v>0</v>
          </cell>
        </row>
        <row r="248">
          <cell r="B248" t="str">
            <v>Total</v>
          </cell>
          <cell r="F248">
            <v>0</v>
          </cell>
          <cell r="G248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9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0"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334</v>
          </cell>
          <cell r="B48" t="str">
            <v>Hong Kong, China</v>
          </cell>
          <cell r="F48">
            <v>0</v>
          </cell>
          <cell r="G48">
            <v>0</v>
          </cell>
        </row>
        <row r="49">
          <cell r="A49">
            <v>446</v>
          </cell>
          <cell r="B49" t="str">
            <v>Macau, China</v>
          </cell>
          <cell r="F49">
            <v>0</v>
          </cell>
          <cell r="G49">
            <v>0</v>
          </cell>
        </row>
        <row r="50">
          <cell r="A50">
            <v>170</v>
          </cell>
          <cell r="B50" t="str">
            <v>Colombia</v>
          </cell>
          <cell r="F50">
            <v>0</v>
          </cell>
          <cell r="G50">
            <v>0</v>
          </cell>
        </row>
        <row r="51">
          <cell r="A51">
            <v>174</v>
          </cell>
          <cell r="B51" t="str">
            <v>Comoros</v>
          </cell>
          <cell r="F51">
            <v>0</v>
          </cell>
          <cell r="G51">
            <v>0</v>
          </cell>
        </row>
        <row r="52">
          <cell r="A52">
            <v>178</v>
          </cell>
          <cell r="B52" t="str">
            <v>Congo</v>
          </cell>
          <cell r="F52">
            <v>0</v>
          </cell>
          <cell r="G52">
            <v>0</v>
          </cell>
        </row>
        <row r="53">
          <cell r="A53">
            <v>188</v>
          </cell>
          <cell r="B53" t="str">
            <v>Costa Rica</v>
          </cell>
          <cell r="F53">
            <v>0</v>
          </cell>
          <cell r="G53">
            <v>0</v>
          </cell>
        </row>
        <row r="54">
          <cell r="A54">
            <v>384</v>
          </cell>
          <cell r="B54" t="str">
            <v>Cote d'Ivoire</v>
          </cell>
          <cell r="F54">
            <v>0</v>
          </cell>
          <cell r="G54">
            <v>0</v>
          </cell>
        </row>
        <row r="55">
          <cell r="A55">
            <v>191</v>
          </cell>
          <cell r="B55" t="str">
            <v>Croatia</v>
          </cell>
          <cell r="F55">
            <v>0</v>
          </cell>
          <cell r="G55">
            <v>0</v>
          </cell>
        </row>
        <row r="56">
          <cell r="A56">
            <v>192</v>
          </cell>
          <cell r="B56" t="str">
            <v>Cuba</v>
          </cell>
          <cell r="F56">
            <v>0</v>
          </cell>
          <cell r="G56">
            <v>0</v>
          </cell>
        </row>
        <row r="57">
          <cell r="A57">
            <v>196</v>
          </cell>
          <cell r="B57" t="str">
            <v>Cyprus</v>
          </cell>
          <cell r="F57">
            <v>0</v>
          </cell>
          <cell r="G57">
            <v>0</v>
          </cell>
        </row>
        <row r="58">
          <cell r="A58">
            <v>203</v>
          </cell>
          <cell r="B58" t="str">
            <v>Czech Republic</v>
          </cell>
          <cell r="F58">
            <v>0</v>
          </cell>
          <cell r="G58">
            <v>0</v>
          </cell>
        </row>
        <row r="59">
          <cell r="A59">
            <v>408</v>
          </cell>
          <cell r="B59" t="str">
            <v>Dem People's Rep of Korea</v>
          </cell>
          <cell r="F59">
            <v>0</v>
          </cell>
          <cell r="G59">
            <v>0</v>
          </cell>
        </row>
        <row r="60">
          <cell r="A60">
            <v>180</v>
          </cell>
          <cell r="B60" t="str">
            <v>Dem Rep of the Congo</v>
          </cell>
          <cell r="F60">
            <v>0</v>
          </cell>
          <cell r="G60">
            <v>0</v>
          </cell>
        </row>
        <row r="61">
          <cell r="A61">
            <v>208</v>
          </cell>
          <cell r="B61" t="str">
            <v>Denmark</v>
          </cell>
          <cell r="F61">
            <v>0</v>
          </cell>
          <cell r="G61">
            <v>0</v>
          </cell>
        </row>
        <row r="62">
          <cell r="A62">
            <v>262</v>
          </cell>
          <cell r="B62" t="str">
            <v>Djibouti</v>
          </cell>
          <cell r="F62">
            <v>0</v>
          </cell>
          <cell r="G62">
            <v>0</v>
          </cell>
        </row>
        <row r="63">
          <cell r="A63">
            <v>212</v>
          </cell>
          <cell r="B63" t="str">
            <v>Dominica</v>
          </cell>
          <cell r="F63">
            <v>0</v>
          </cell>
          <cell r="G63">
            <v>0</v>
          </cell>
        </row>
        <row r="64">
          <cell r="A64">
            <v>214</v>
          </cell>
          <cell r="B64" t="str">
            <v>Dominican Republic</v>
          </cell>
          <cell r="F64">
            <v>0</v>
          </cell>
          <cell r="G64">
            <v>0</v>
          </cell>
        </row>
        <row r="65">
          <cell r="A65">
            <v>218</v>
          </cell>
          <cell r="B65" t="str">
            <v>Ecuador</v>
          </cell>
          <cell r="F65">
            <v>0</v>
          </cell>
          <cell r="G65">
            <v>0</v>
          </cell>
        </row>
        <row r="66">
          <cell r="A66">
            <v>818</v>
          </cell>
          <cell r="B66" t="str">
            <v>Egypt</v>
          </cell>
          <cell r="F66">
            <v>0</v>
          </cell>
          <cell r="G66">
            <v>0</v>
          </cell>
        </row>
        <row r="67">
          <cell r="A67">
            <v>222</v>
          </cell>
          <cell r="B67" t="str">
            <v>El Salvador</v>
          </cell>
          <cell r="F67">
            <v>0</v>
          </cell>
          <cell r="G67">
            <v>0</v>
          </cell>
        </row>
        <row r="68">
          <cell r="A68">
            <v>226</v>
          </cell>
          <cell r="B68" t="str">
            <v>Equatorial Guinea</v>
          </cell>
          <cell r="F68">
            <v>0</v>
          </cell>
          <cell r="G68">
            <v>0</v>
          </cell>
        </row>
        <row r="69">
          <cell r="A69">
            <v>232</v>
          </cell>
          <cell r="B69" t="str">
            <v>Eritrea</v>
          </cell>
          <cell r="F69">
            <v>0</v>
          </cell>
          <cell r="G69">
            <v>0</v>
          </cell>
        </row>
        <row r="70">
          <cell r="A70">
            <v>233</v>
          </cell>
          <cell r="B70" t="str">
            <v>Estonia</v>
          </cell>
          <cell r="F70">
            <v>0</v>
          </cell>
          <cell r="G70">
            <v>0</v>
          </cell>
        </row>
        <row r="71">
          <cell r="A71">
            <v>231</v>
          </cell>
          <cell r="B71" t="str">
            <v>Ethiopia</v>
          </cell>
          <cell r="F71">
            <v>0</v>
          </cell>
          <cell r="G71">
            <v>0</v>
          </cell>
        </row>
        <row r="72">
          <cell r="A72">
            <v>583</v>
          </cell>
          <cell r="B72" t="str">
            <v>Fed States of Micronesia</v>
          </cell>
          <cell r="F72">
            <v>0</v>
          </cell>
          <cell r="G72">
            <v>0</v>
          </cell>
        </row>
        <row r="73">
          <cell r="A73">
            <v>242</v>
          </cell>
          <cell r="B73" t="str">
            <v>Fiji</v>
          </cell>
          <cell r="F73">
            <v>0</v>
          </cell>
          <cell r="G73">
            <v>0</v>
          </cell>
        </row>
        <row r="74">
          <cell r="A74">
            <v>246</v>
          </cell>
          <cell r="B74" t="str">
            <v>Finland</v>
          </cell>
          <cell r="F74">
            <v>0</v>
          </cell>
          <cell r="G74">
            <v>0</v>
          </cell>
        </row>
        <row r="75">
          <cell r="A75">
            <v>250</v>
          </cell>
          <cell r="B75" t="str">
            <v>France</v>
          </cell>
          <cell r="F75">
            <v>0</v>
          </cell>
          <cell r="G75">
            <v>0</v>
          </cell>
        </row>
        <row r="76">
          <cell r="A76">
            <v>266</v>
          </cell>
          <cell r="B76" t="str">
            <v>Gabon</v>
          </cell>
          <cell r="F76">
            <v>0</v>
          </cell>
          <cell r="G76">
            <v>0</v>
          </cell>
        </row>
        <row r="77">
          <cell r="A77">
            <v>270</v>
          </cell>
          <cell r="B77" t="str">
            <v>Gambia</v>
          </cell>
          <cell r="F77">
            <v>0</v>
          </cell>
          <cell r="G77">
            <v>0</v>
          </cell>
        </row>
        <row r="78">
          <cell r="A78">
            <v>268</v>
          </cell>
          <cell r="B78" t="str">
            <v>Georgia</v>
          </cell>
          <cell r="F78">
            <v>0</v>
          </cell>
          <cell r="G78">
            <v>0</v>
          </cell>
        </row>
        <row r="79">
          <cell r="A79">
            <v>276</v>
          </cell>
          <cell r="B79" t="str">
            <v>Germany</v>
          </cell>
          <cell r="F79">
            <v>0</v>
          </cell>
          <cell r="G79">
            <v>0</v>
          </cell>
        </row>
        <row r="80">
          <cell r="A80">
            <v>288</v>
          </cell>
          <cell r="B80" t="str">
            <v>Ghana</v>
          </cell>
          <cell r="F80">
            <v>0</v>
          </cell>
          <cell r="G80">
            <v>0</v>
          </cell>
        </row>
        <row r="81">
          <cell r="A81">
            <v>292</v>
          </cell>
          <cell r="B81" t="str">
            <v>Gibraltar</v>
          </cell>
          <cell r="F81">
            <v>0</v>
          </cell>
          <cell r="G81">
            <v>0</v>
          </cell>
        </row>
        <row r="82">
          <cell r="A82">
            <v>300</v>
          </cell>
          <cell r="B82" t="str">
            <v>Greece</v>
          </cell>
          <cell r="F82">
            <v>0</v>
          </cell>
          <cell r="G82">
            <v>0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F90">
            <v>0</v>
          </cell>
          <cell r="G90">
            <v>0</v>
          </cell>
        </row>
        <row r="91">
          <cell r="A91">
            <v>352</v>
          </cell>
          <cell r="B91" t="str">
            <v>Iceland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F92">
            <v>0</v>
          </cell>
          <cell r="G92">
            <v>0</v>
          </cell>
        </row>
        <row r="93">
          <cell r="A93">
            <v>360</v>
          </cell>
          <cell r="B93" t="str">
            <v>Indonesia</v>
          </cell>
          <cell r="F93">
            <v>0</v>
          </cell>
          <cell r="G93">
            <v>0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F95">
            <v>0</v>
          </cell>
          <cell r="G95">
            <v>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F101">
            <v>0</v>
          </cell>
          <cell r="G101">
            <v>0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F103">
            <v>0</v>
          </cell>
          <cell r="G103">
            <v>0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F109">
            <v>0</v>
          </cell>
          <cell r="G109">
            <v>0</v>
          </cell>
        </row>
        <row r="110">
          <cell r="A110">
            <v>426</v>
          </cell>
          <cell r="B110" t="str">
            <v>Lesotho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F111">
            <v>0</v>
          </cell>
          <cell r="G111">
            <v>0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F117">
            <v>0</v>
          </cell>
          <cell r="G117">
            <v>0</v>
          </cell>
        </row>
        <row r="118">
          <cell r="A118">
            <v>458</v>
          </cell>
          <cell r="B118" t="str">
            <v>Malaysia</v>
          </cell>
          <cell r="F118">
            <v>0</v>
          </cell>
          <cell r="G118">
            <v>0</v>
          </cell>
        </row>
        <row r="119">
          <cell r="A119">
            <v>462</v>
          </cell>
          <cell r="B119" t="str">
            <v>Maldives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F120">
            <v>0</v>
          </cell>
          <cell r="G120">
            <v>0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F125">
            <v>0</v>
          </cell>
          <cell r="G125">
            <v>0</v>
          </cell>
        </row>
        <row r="126">
          <cell r="A126">
            <v>492</v>
          </cell>
          <cell r="B126" t="str">
            <v>Monaco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F127">
            <v>0</v>
          </cell>
          <cell r="G127">
            <v>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F129">
            <v>0</v>
          </cell>
          <cell r="G129">
            <v>0</v>
          </cell>
        </row>
        <row r="130">
          <cell r="A130">
            <v>508</v>
          </cell>
          <cell r="B130" t="str">
            <v>Mozambique</v>
          </cell>
          <cell r="F130">
            <v>0</v>
          </cell>
          <cell r="G130">
            <v>0</v>
          </cell>
        </row>
        <row r="131">
          <cell r="A131">
            <v>104</v>
          </cell>
          <cell r="B131" t="str">
            <v>Myanmar</v>
          </cell>
          <cell r="F131">
            <v>0</v>
          </cell>
          <cell r="G131">
            <v>0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F134">
            <v>0</v>
          </cell>
          <cell r="G134">
            <v>0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F142">
            <v>0</v>
          </cell>
          <cell r="G142">
            <v>0</v>
          </cell>
        </row>
        <row r="143">
          <cell r="A143">
            <v>585</v>
          </cell>
          <cell r="B143" t="str">
            <v xml:space="preserve">Palau 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F144">
            <v>0</v>
          </cell>
          <cell r="G144">
            <v>0</v>
          </cell>
        </row>
        <row r="145">
          <cell r="A145">
            <v>598</v>
          </cell>
          <cell r="B145" t="str">
            <v>Papua New Guinea</v>
          </cell>
          <cell r="F145">
            <v>0</v>
          </cell>
          <cell r="G145">
            <v>0</v>
          </cell>
        </row>
        <row r="146">
          <cell r="A146">
            <v>600</v>
          </cell>
          <cell r="B146" t="str">
            <v>Paraguay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F148">
            <v>0</v>
          </cell>
          <cell r="G148">
            <v>0</v>
          </cell>
        </row>
        <row r="149">
          <cell r="A149">
            <v>616</v>
          </cell>
          <cell r="B149" t="str">
            <v>Poland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F150">
            <v>0</v>
          </cell>
          <cell r="G150">
            <v>0</v>
          </cell>
        </row>
        <row r="151">
          <cell r="A151">
            <v>634</v>
          </cell>
          <cell r="B151" t="str">
            <v>Qatar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F153">
            <v>0</v>
          </cell>
          <cell r="G153">
            <v>0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F155">
            <v>0</v>
          </cell>
          <cell r="G155">
            <v>0</v>
          </cell>
        </row>
        <row r="156">
          <cell r="A156">
            <v>646</v>
          </cell>
          <cell r="B156" t="str">
            <v>Rwanda</v>
          </cell>
          <cell r="F156">
            <v>0</v>
          </cell>
          <cell r="G156">
            <v>0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F161">
            <v>0</v>
          </cell>
          <cell r="G161">
            <v>0</v>
          </cell>
        </row>
        <row r="162">
          <cell r="A162">
            <v>688</v>
          </cell>
          <cell r="B162" t="str">
            <v>Serbia</v>
          </cell>
          <cell r="F162">
            <v>0</v>
          </cell>
          <cell r="G162">
            <v>0</v>
          </cell>
        </row>
        <row r="163">
          <cell r="A163">
            <v>690</v>
          </cell>
          <cell r="B163" t="str">
            <v>Seychelles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F164">
            <v>0</v>
          </cell>
          <cell r="G164">
            <v>0</v>
          </cell>
        </row>
        <row r="165">
          <cell r="A165">
            <v>702</v>
          </cell>
          <cell r="B165" t="str">
            <v>Singapore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F169">
            <v>0</v>
          </cell>
          <cell r="G169">
            <v>0</v>
          </cell>
        </row>
        <row r="170">
          <cell r="A170">
            <v>710</v>
          </cell>
          <cell r="B170" t="str">
            <v>South Africa</v>
          </cell>
          <cell r="F170">
            <v>0</v>
          </cell>
          <cell r="G170">
            <v>0</v>
          </cell>
        </row>
        <row r="171">
          <cell r="A171">
            <v>724</v>
          </cell>
          <cell r="B171" t="str">
            <v>Spain</v>
          </cell>
          <cell r="F171">
            <v>0</v>
          </cell>
          <cell r="G171">
            <v>0</v>
          </cell>
        </row>
        <row r="172">
          <cell r="A172">
            <v>144</v>
          </cell>
          <cell r="B172" t="str">
            <v>Sri Lanka</v>
          </cell>
          <cell r="F172">
            <v>0</v>
          </cell>
          <cell r="G172">
            <v>0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F176">
            <v>0</v>
          </cell>
          <cell r="G176">
            <v>0</v>
          </cell>
        </row>
        <row r="177">
          <cell r="A177">
            <v>740</v>
          </cell>
          <cell r="B177" t="str">
            <v>Suriname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F181">
            <v>0</v>
          </cell>
          <cell r="G181">
            <v>0</v>
          </cell>
        </row>
        <row r="182">
          <cell r="A182">
            <v>762</v>
          </cell>
          <cell r="B182" t="str">
            <v>Tajikstan</v>
          </cell>
          <cell r="F182">
            <v>0</v>
          </cell>
          <cell r="G182">
            <v>0</v>
          </cell>
        </row>
        <row r="183">
          <cell r="A183">
            <v>764</v>
          </cell>
          <cell r="B183" t="str">
            <v>Thailand</v>
          </cell>
          <cell r="F183">
            <v>0</v>
          </cell>
          <cell r="G183">
            <v>0</v>
          </cell>
        </row>
        <row r="184">
          <cell r="A184">
            <v>807</v>
          </cell>
          <cell r="B184" t="str">
            <v>The Former YR of Macedonia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F185">
            <v>0</v>
          </cell>
          <cell r="G185">
            <v>0</v>
          </cell>
        </row>
        <row r="186">
          <cell r="A186">
            <v>768</v>
          </cell>
          <cell r="B186" t="str">
            <v>Togo</v>
          </cell>
          <cell r="F186">
            <v>0</v>
          </cell>
          <cell r="G186">
            <v>0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F190">
            <v>0</v>
          </cell>
          <cell r="G190">
            <v>0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F193">
            <v>0</v>
          </cell>
          <cell r="G193">
            <v>0</v>
          </cell>
        </row>
        <row r="194">
          <cell r="A194">
            <v>804</v>
          </cell>
          <cell r="B194" t="str">
            <v>Ukraine</v>
          </cell>
          <cell r="F194">
            <v>0</v>
          </cell>
          <cell r="G194">
            <v>0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F197">
            <v>0</v>
          </cell>
          <cell r="G197">
            <v>0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F200">
            <v>0</v>
          </cell>
          <cell r="G200">
            <v>0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F203">
            <v>0</v>
          </cell>
          <cell r="G203">
            <v>0</v>
          </cell>
        </row>
        <row r="204">
          <cell r="A204">
            <v>887</v>
          </cell>
          <cell r="B204" t="str">
            <v>Yemen</v>
          </cell>
          <cell r="F204">
            <v>0</v>
          </cell>
          <cell r="G204">
            <v>0</v>
          </cell>
        </row>
        <row r="205">
          <cell r="A205">
            <v>894</v>
          </cell>
          <cell r="B205" t="str">
            <v>Zambia</v>
          </cell>
          <cell r="F205">
            <v>0</v>
          </cell>
          <cell r="G205">
            <v>0</v>
          </cell>
        </row>
        <row r="206">
          <cell r="A206">
            <v>716</v>
          </cell>
          <cell r="B206" t="str">
            <v>Zimbabwe</v>
          </cell>
          <cell r="F206">
            <v>0</v>
          </cell>
          <cell r="G206">
            <v>0</v>
          </cell>
        </row>
        <row r="208">
          <cell r="B208" t="str">
            <v>Total Member States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275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909</v>
          </cell>
          <cell r="B239" t="str">
            <v>United Nations system (from table 2b)</v>
          </cell>
          <cell r="F239">
            <v>0</v>
          </cell>
          <cell r="G239">
            <v>0</v>
          </cell>
        </row>
        <row r="240">
          <cell r="A240">
            <v>902</v>
          </cell>
          <cell r="B240" t="str">
            <v>European Commission</v>
          </cell>
          <cell r="F240">
            <v>0</v>
          </cell>
          <cell r="G240">
            <v>0</v>
          </cell>
        </row>
        <row r="241">
          <cell r="A241">
            <v>903</v>
          </cell>
          <cell r="B241" t="str">
            <v>Other inter-governmental (from table 2c)</v>
          </cell>
          <cell r="F241">
            <v>0</v>
          </cell>
          <cell r="G241">
            <v>0</v>
          </cell>
        </row>
        <row r="242">
          <cell r="A242">
            <v>2101</v>
          </cell>
          <cell r="B242" t="str">
            <v>Non-governmental (from table 2d)</v>
          </cell>
          <cell r="F242">
            <v>0</v>
          </cell>
          <cell r="G242">
            <v>0</v>
          </cell>
        </row>
        <row r="243">
          <cell r="A243">
            <v>904</v>
          </cell>
          <cell r="B243" t="str">
            <v>Private (from table 2e)</v>
          </cell>
          <cell r="F243">
            <v>0</v>
          </cell>
          <cell r="G243">
            <v>0</v>
          </cell>
        </row>
        <row r="245">
          <cell r="B245" t="str">
            <v>Total, Inter-govt/non-govt org.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7">
          <cell r="A247">
            <v>2401</v>
          </cell>
          <cell r="B247" t="str">
            <v>Not elsewhere classified (from table 2f)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9">
          <cell r="B249" t="str">
            <v>Total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</sheetData>
      <sheetData sheetId="1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4172</v>
          </cell>
          <cell r="D12">
            <v>3895</v>
          </cell>
          <cell r="F12">
            <v>3895</v>
          </cell>
          <cell r="G12">
            <v>8067</v>
          </cell>
          <cell r="J12">
            <v>0</v>
          </cell>
        </row>
        <row r="13">
          <cell r="A13">
            <v>8</v>
          </cell>
          <cell r="B13" t="str">
            <v>Albania</v>
          </cell>
          <cell r="C13">
            <v>537</v>
          </cell>
          <cell r="D13">
            <v>200</v>
          </cell>
          <cell r="F13">
            <v>200</v>
          </cell>
          <cell r="G13">
            <v>737</v>
          </cell>
          <cell r="J13">
            <v>0</v>
          </cell>
        </row>
        <row r="14">
          <cell r="A14">
            <v>12</v>
          </cell>
          <cell r="B14" t="str">
            <v>Algeria</v>
          </cell>
          <cell r="C14">
            <v>308</v>
          </cell>
          <cell r="D14">
            <v>0</v>
          </cell>
          <cell r="F14">
            <v>0</v>
          </cell>
          <cell r="G14">
            <v>308</v>
          </cell>
          <cell r="J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</row>
        <row r="16">
          <cell r="A16">
            <v>24</v>
          </cell>
          <cell r="B16" t="str">
            <v>Angola</v>
          </cell>
          <cell r="C16">
            <v>2591</v>
          </cell>
          <cell r="D16">
            <v>111</v>
          </cell>
          <cell r="F16">
            <v>111</v>
          </cell>
          <cell r="G16">
            <v>2702</v>
          </cell>
          <cell r="J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</row>
        <row r="18">
          <cell r="A18">
            <v>32</v>
          </cell>
          <cell r="B18" t="str">
            <v>Argentina</v>
          </cell>
          <cell r="C18">
            <v>636</v>
          </cell>
          <cell r="D18">
            <v>0</v>
          </cell>
          <cell r="F18">
            <v>0</v>
          </cell>
          <cell r="G18">
            <v>636</v>
          </cell>
          <cell r="J18">
            <v>0</v>
          </cell>
        </row>
        <row r="19">
          <cell r="A19">
            <v>51</v>
          </cell>
          <cell r="B19" t="str">
            <v>Armenia</v>
          </cell>
          <cell r="C19">
            <v>521</v>
          </cell>
          <cell r="D19">
            <v>463</v>
          </cell>
          <cell r="F19">
            <v>463</v>
          </cell>
          <cell r="G19">
            <v>984</v>
          </cell>
          <cell r="J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J20">
            <v>2102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J21">
            <v>587</v>
          </cell>
        </row>
        <row r="22">
          <cell r="A22">
            <v>31</v>
          </cell>
          <cell r="B22" t="str">
            <v>Azerbaijan</v>
          </cell>
          <cell r="C22">
            <v>751</v>
          </cell>
          <cell r="D22">
            <v>534</v>
          </cell>
          <cell r="F22">
            <v>534</v>
          </cell>
          <cell r="G22">
            <v>1285</v>
          </cell>
          <cell r="J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J24">
            <v>60</v>
          </cell>
        </row>
        <row r="25">
          <cell r="A25">
            <v>50</v>
          </cell>
          <cell r="B25" t="str">
            <v>Bangladesh</v>
          </cell>
          <cell r="C25">
            <v>6352</v>
          </cell>
          <cell r="D25">
            <v>1927</v>
          </cell>
          <cell r="F25">
            <v>1927</v>
          </cell>
          <cell r="G25">
            <v>8279</v>
          </cell>
          <cell r="J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</row>
        <row r="27">
          <cell r="A27">
            <v>112</v>
          </cell>
          <cell r="B27" t="str">
            <v>Belarus</v>
          </cell>
          <cell r="C27">
            <v>453</v>
          </cell>
          <cell r="D27">
            <v>0</v>
          </cell>
          <cell r="F27">
            <v>0</v>
          </cell>
          <cell r="G27">
            <v>453</v>
          </cell>
          <cell r="J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J28">
            <v>1972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</row>
        <row r="30">
          <cell r="A30">
            <v>204</v>
          </cell>
          <cell r="B30" t="str">
            <v>Benin</v>
          </cell>
          <cell r="C30">
            <v>2689</v>
          </cell>
          <cell r="D30">
            <v>399</v>
          </cell>
          <cell r="F30">
            <v>399</v>
          </cell>
          <cell r="G30">
            <v>3088</v>
          </cell>
          <cell r="J30">
            <v>0</v>
          </cell>
        </row>
        <row r="31">
          <cell r="A31">
            <v>64</v>
          </cell>
          <cell r="B31" t="str">
            <v>Bhutan</v>
          </cell>
          <cell r="C31">
            <v>1068</v>
          </cell>
          <cell r="D31">
            <v>70</v>
          </cell>
          <cell r="F31">
            <v>70</v>
          </cell>
          <cell r="G31">
            <v>1138</v>
          </cell>
          <cell r="J31">
            <v>0</v>
          </cell>
        </row>
        <row r="32">
          <cell r="A32">
            <v>68</v>
          </cell>
          <cell r="B32" t="str">
            <v>Bolivia</v>
          </cell>
          <cell r="C32">
            <v>1284</v>
          </cell>
          <cell r="D32">
            <v>1211</v>
          </cell>
          <cell r="F32">
            <v>1211</v>
          </cell>
          <cell r="G32">
            <v>2495</v>
          </cell>
          <cell r="J32">
            <v>0</v>
          </cell>
        </row>
        <row r="33">
          <cell r="A33">
            <v>70</v>
          </cell>
          <cell r="B33" t="str">
            <v>Bosnia and Herzegovina</v>
          </cell>
          <cell r="C33">
            <v>474</v>
          </cell>
          <cell r="D33">
            <v>0</v>
          </cell>
          <cell r="F33">
            <v>0</v>
          </cell>
          <cell r="G33">
            <v>474</v>
          </cell>
          <cell r="J33">
            <v>0</v>
          </cell>
        </row>
        <row r="34">
          <cell r="A34">
            <v>72</v>
          </cell>
          <cell r="B34" t="str">
            <v>Botswana</v>
          </cell>
          <cell r="C34">
            <v>1424</v>
          </cell>
          <cell r="D34">
            <v>289</v>
          </cell>
          <cell r="F34">
            <v>289</v>
          </cell>
          <cell r="G34">
            <v>1713</v>
          </cell>
          <cell r="J34">
            <v>99</v>
          </cell>
        </row>
        <row r="35">
          <cell r="A35">
            <v>76</v>
          </cell>
          <cell r="B35" t="str">
            <v>Brazil</v>
          </cell>
          <cell r="C35">
            <v>1345</v>
          </cell>
          <cell r="D35">
            <v>1373</v>
          </cell>
          <cell r="F35">
            <v>1373</v>
          </cell>
          <cell r="G35">
            <v>2718</v>
          </cell>
          <cell r="J35">
            <v>316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</row>
        <row r="37">
          <cell r="A37">
            <v>100</v>
          </cell>
          <cell r="B37" t="str">
            <v>Bulgaria</v>
          </cell>
          <cell r="C37">
            <v>257</v>
          </cell>
          <cell r="D37">
            <v>0</v>
          </cell>
          <cell r="F37">
            <v>0</v>
          </cell>
          <cell r="G37">
            <v>257</v>
          </cell>
          <cell r="J37">
            <v>0</v>
          </cell>
        </row>
        <row r="38">
          <cell r="A38">
            <v>854</v>
          </cell>
          <cell r="B38" t="str">
            <v>Burkina Faso</v>
          </cell>
          <cell r="C38">
            <v>2863</v>
          </cell>
          <cell r="D38">
            <v>2252</v>
          </cell>
          <cell r="F38">
            <v>2252</v>
          </cell>
          <cell r="G38">
            <v>5115</v>
          </cell>
          <cell r="J38">
            <v>0</v>
          </cell>
        </row>
        <row r="39">
          <cell r="A39">
            <v>108</v>
          </cell>
          <cell r="B39" t="str">
            <v>Burundi</v>
          </cell>
          <cell r="C39">
            <v>2280</v>
          </cell>
          <cell r="D39">
            <v>6490</v>
          </cell>
          <cell r="F39">
            <v>6490</v>
          </cell>
          <cell r="G39">
            <v>8770</v>
          </cell>
          <cell r="J39">
            <v>0</v>
          </cell>
        </row>
        <row r="40">
          <cell r="A40">
            <v>116</v>
          </cell>
          <cell r="B40" t="str">
            <v>Cambodia</v>
          </cell>
          <cell r="C40">
            <v>4295</v>
          </cell>
          <cell r="D40">
            <v>2033</v>
          </cell>
          <cell r="F40">
            <v>2033</v>
          </cell>
          <cell r="G40">
            <v>6328</v>
          </cell>
          <cell r="J40">
            <v>0</v>
          </cell>
        </row>
        <row r="41">
          <cell r="A41">
            <v>120</v>
          </cell>
          <cell r="B41" t="str">
            <v>Cameroon</v>
          </cell>
          <cell r="C41">
            <v>2097</v>
          </cell>
          <cell r="D41">
            <v>285</v>
          </cell>
          <cell r="F41">
            <v>285</v>
          </cell>
          <cell r="G41">
            <v>2382</v>
          </cell>
          <cell r="J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J42">
            <v>11465</v>
          </cell>
        </row>
        <row r="43">
          <cell r="A43">
            <v>132</v>
          </cell>
          <cell r="B43" t="str">
            <v>Cape Verde</v>
          </cell>
          <cell r="C43">
            <v>1437</v>
          </cell>
          <cell r="D43">
            <v>0</v>
          </cell>
          <cell r="F43">
            <v>0</v>
          </cell>
          <cell r="G43">
            <v>1437</v>
          </cell>
          <cell r="J43">
            <v>0</v>
          </cell>
        </row>
        <row r="44">
          <cell r="A44">
            <v>140</v>
          </cell>
          <cell r="B44" t="str">
            <v>Central African Rep.</v>
          </cell>
          <cell r="C44">
            <v>2759</v>
          </cell>
          <cell r="D44">
            <v>1028</v>
          </cell>
          <cell r="F44">
            <v>1028</v>
          </cell>
          <cell r="G44">
            <v>3787</v>
          </cell>
          <cell r="J44">
            <v>90</v>
          </cell>
        </row>
        <row r="45">
          <cell r="A45">
            <v>148</v>
          </cell>
          <cell r="B45" t="str">
            <v>Chad</v>
          </cell>
          <cell r="C45">
            <v>4916</v>
          </cell>
          <cell r="D45">
            <v>3216</v>
          </cell>
          <cell r="F45">
            <v>3216</v>
          </cell>
          <cell r="G45">
            <v>8132</v>
          </cell>
          <cell r="J45">
            <v>0</v>
          </cell>
        </row>
        <row r="46">
          <cell r="A46">
            <v>152</v>
          </cell>
          <cell r="B46" t="str">
            <v>Chile</v>
          </cell>
          <cell r="C46">
            <v>209</v>
          </cell>
          <cell r="D46">
            <v>0</v>
          </cell>
          <cell r="F46">
            <v>0</v>
          </cell>
          <cell r="G46">
            <v>209</v>
          </cell>
          <cell r="J46">
            <v>0</v>
          </cell>
        </row>
        <row r="47">
          <cell r="A47">
            <v>156</v>
          </cell>
          <cell r="B47" t="str">
            <v>China</v>
          </cell>
          <cell r="C47">
            <v>6498</v>
          </cell>
          <cell r="D47">
            <v>264</v>
          </cell>
          <cell r="F47">
            <v>264</v>
          </cell>
          <cell r="G47">
            <v>6762</v>
          </cell>
          <cell r="J47">
            <v>0</v>
          </cell>
        </row>
        <row r="48">
          <cell r="A48">
            <v>170</v>
          </cell>
          <cell r="B48" t="str">
            <v>Colombia</v>
          </cell>
          <cell r="C48">
            <v>1779</v>
          </cell>
          <cell r="D48">
            <v>1919</v>
          </cell>
          <cell r="F48">
            <v>1919</v>
          </cell>
          <cell r="G48">
            <v>3698</v>
          </cell>
          <cell r="J48">
            <v>1120</v>
          </cell>
        </row>
        <row r="49">
          <cell r="A49">
            <v>174</v>
          </cell>
          <cell r="B49" t="str">
            <v>Comoros</v>
          </cell>
          <cell r="C49">
            <v>841</v>
          </cell>
          <cell r="D49">
            <v>0</v>
          </cell>
          <cell r="F49">
            <v>0</v>
          </cell>
          <cell r="G49">
            <v>841</v>
          </cell>
          <cell r="J49">
            <v>0</v>
          </cell>
        </row>
        <row r="50">
          <cell r="A50">
            <v>178</v>
          </cell>
          <cell r="B50" t="str">
            <v>Congo</v>
          </cell>
          <cell r="C50">
            <v>2023</v>
          </cell>
          <cell r="D50">
            <v>564</v>
          </cell>
          <cell r="F50">
            <v>564</v>
          </cell>
          <cell r="G50">
            <v>2587</v>
          </cell>
          <cell r="J50">
            <v>0</v>
          </cell>
        </row>
        <row r="51">
          <cell r="A51">
            <v>188</v>
          </cell>
          <cell r="B51" t="str">
            <v>Costa Rica</v>
          </cell>
          <cell r="C51">
            <v>608</v>
          </cell>
          <cell r="D51">
            <v>0</v>
          </cell>
          <cell r="F51">
            <v>0</v>
          </cell>
          <cell r="G51">
            <v>608</v>
          </cell>
          <cell r="J51">
            <v>0</v>
          </cell>
        </row>
        <row r="52">
          <cell r="A52">
            <v>384</v>
          </cell>
          <cell r="B52" t="str">
            <v>Cote d'Ivoire</v>
          </cell>
          <cell r="C52">
            <v>5481</v>
          </cell>
          <cell r="D52">
            <v>2104</v>
          </cell>
          <cell r="F52">
            <v>2104</v>
          </cell>
          <cell r="G52">
            <v>7585</v>
          </cell>
          <cell r="J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J53">
            <v>0</v>
          </cell>
        </row>
        <row r="54">
          <cell r="A54">
            <v>192</v>
          </cell>
          <cell r="B54" t="str">
            <v>Cuba</v>
          </cell>
          <cell r="C54">
            <v>885</v>
          </cell>
          <cell r="D54">
            <v>138</v>
          </cell>
          <cell r="F54">
            <v>138</v>
          </cell>
          <cell r="G54">
            <v>1023</v>
          </cell>
          <cell r="J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1194</v>
          </cell>
          <cell r="D57">
            <v>2429</v>
          </cell>
          <cell r="F57">
            <v>2429</v>
          </cell>
          <cell r="G57">
            <v>3623</v>
          </cell>
          <cell r="J57">
            <v>0</v>
          </cell>
        </row>
        <row r="58">
          <cell r="A58">
            <v>180</v>
          </cell>
          <cell r="B58" t="str">
            <v>Dem Rep of the Congo</v>
          </cell>
          <cell r="C58">
            <v>7866</v>
          </cell>
          <cell r="D58">
            <v>4719</v>
          </cell>
          <cell r="F58">
            <v>4719</v>
          </cell>
          <cell r="G58">
            <v>12585</v>
          </cell>
          <cell r="J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J59">
            <v>4219</v>
          </cell>
        </row>
        <row r="60">
          <cell r="A60">
            <v>262</v>
          </cell>
          <cell r="B60" t="str">
            <v>Djibouti</v>
          </cell>
          <cell r="C60">
            <v>668</v>
          </cell>
          <cell r="D60">
            <v>180</v>
          </cell>
          <cell r="F60">
            <v>180</v>
          </cell>
          <cell r="G60">
            <v>848</v>
          </cell>
          <cell r="J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</row>
        <row r="62">
          <cell r="A62">
            <v>214</v>
          </cell>
          <cell r="B62" t="str">
            <v>Dominican Republic</v>
          </cell>
          <cell r="C62">
            <v>1178</v>
          </cell>
          <cell r="D62">
            <v>532</v>
          </cell>
          <cell r="F62">
            <v>532</v>
          </cell>
          <cell r="G62">
            <v>1710</v>
          </cell>
          <cell r="J62">
            <v>0</v>
          </cell>
        </row>
        <row r="63">
          <cell r="A63">
            <v>218</v>
          </cell>
          <cell r="B63" t="str">
            <v>Ecuador</v>
          </cell>
          <cell r="C63">
            <v>1146</v>
          </cell>
          <cell r="D63">
            <v>213</v>
          </cell>
          <cell r="F63">
            <v>213</v>
          </cell>
          <cell r="G63">
            <v>1359</v>
          </cell>
          <cell r="J63">
            <v>0</v>
          </cell>
        </row>
        <row r="64">
          <cell r="A64">
            <v>818</v>
          </cell>
          <cell r="B64" t="str">
            <v>Egypt</v>
          </cell>
          <cell r="C64">
            <v>2659</v>
          </cell>
          <cell r="D64">
            <v>198</v>
          </cell>
          <cell r="F64">
            <v>198</v>
          </cell>
          <cell r="G64">
            <v>2857</v>
          </cell>
          <cell r="J64">
            <v>18</v>
          </cell>
        </row>
        <row r="65">
          <cell r="A65">
            <v>222</v>
          </cell>
          <cell r="B65" t="str">
            <v>El Salvador</v>
          </cell>
          <cell r="C65">
            <v>1448</v>
          </cell>
          <cell r="D65">
            <v>0</v>
          </cell>
          <cell r="F65">
            <v>0</v>
          </cell>
          <cell r="G65">
            <v>1448</v>
          </cell>
          <cell r="J65">
            <v>0</v>
          </cell>
        </row>
        <row r="66">
          <cell r="A66">
            <v>226</v>
          </cell>
          <cell r="B66" t="str">
            <v>Equatorial Guinea</v>
          </cell>
          <cell r="C66">
            <v>1396</v>
          </cell>
          <cell r="D66">
            <v>312</v>
          </cell>
          <cell r="F66">
            <v>312</v>
          </cell>
          <cell r="G66">
            <v>1708</v>
          </cell>
          <cell r="J66">
            <v>147</v>
          </cell>
        </row>
        <row r="67">
          <cell r="A67">
            <v>232</v>
          </cell>
          <cell r="B67" t="str">
            <v>Eritrea</v>
          </cell>
          <cell r="C67">
            <v>1326</v>
          </cell>
          <cell r="D67">
            <v>779</v>
          </cell>
          <cell r="F67">
            <v>779</v>
          </cell>
          <cell r="G67">
            <v>2105</v>
          </cell>
          <cell r="J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</row>
        <row r="69">
          <cell r="A69">
            <v>231</v>
          </cell>
          <cell r="B69" t="str">
            <v>Ethiopia</v>
          </cell>
          <cell r="C69">
            <v>5289</v>
          </cell>
          <cell r="D69">
            <v>4246</v>
          </cell>
          <cell r="F69">
            <v>4246</v>
          </cell>
          <cell r="G69">
            <v>9535</v>
          </cell>
          <cell r="J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J72">
            <v>2970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J73">
            <v>827</v>
          </cell>
        </row>
        <row r="74">
          <cell r="A74">
            <v>266</v>
          </cell>
          <cell r="B74" t="str">
            <v>Gabon</v>
          </cell>
          <cell r="C74">
            <v>961</v>
          </cell>
          <cell r="D74">
            <v>30</v>
          </cell>
          <cell r="F74">
            <v>30</v>
          </cell>
          <cell r="G74">
            <v>991</v>
          </cell>
          <cell r="J74">
            <v>0</v>
          </cell>
        </row>
        <row r="75">
          <cell r="A75">
            <v>270</v>
          </cell>
          <cell r="B75" t="str">
            <v>Gambia</v>
          </cell>
          <cell r="C75">
            <v>1169</v>
          </cell>
          <cell r="D75">
            <v>0</v>
          </cell>
          <cell r="F75">
            <v>0</v>
          </cell>
          <cell r="G75">
            <v>1169</v>
          </cell>
          <cell r="J75">
            <v>0</v>
          </cell>
        </row>
        <row r="76">
          <cell r="A76">
            <v>268</v>
          </cell>
          <cell r="B76" t="str">
            <v>Georgia</v>
          </cell>
          <cell r="C76">
            <v>711</v>
          </cell>
          <cell r="D76">
            <v>1284</v>
          </cell>
          <cell r="F76">
            <v>1284</v>
          </cell>
          <cell r="G76">
            <v>1995</v>
          </cell>
          <cell r="J76">
            <v>221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J77">
            <v>2341</v>
          </cell>
        </row>
        <row r="78">
          <cell r="A78">
            <v>288</v>
          </cell>
          <cell r="B78" t="str">
            <v>Ghana</v>
          </cell>
          <cell r="C78">
            <v>3184</v>
          </cell>
          <cell r="D78">
            <v>731</v>
          </cell>
          <cell r="F78">
            <v>731</v>
          </cell>
          <cell r="G78">
            <v>3915</v>
          </cell>
          <cell r="J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J80">
            <v>0</v>
          </cell>
        </row>
        <row r="81">
          <cell r="A81">
            <v>320</v>
          </cell>
          <cell r="B81" t="str">
            <v>Guatemala</v>
          </cell>
          <cell r="C81">
            <v>1218</v>
          </cell>
          <cell r="D81">
            <v>3109</v>
          </cell>
          <cell r="F81">
            <v>3109</v>
          </cell>
          <cell r="G81">
            <v>4327</v>
          </cell>
          <cell r="J81">
            <v>0</v>
          </cell>
        </row>
        <row r="82">
          <cell r="A82">
            <v>324</v>
          </cell>
          <cell r="B82" t="str">
            <v>Guinea</v>
          </cell>
          <cell r="C82">
            <v>2414</v>
          </cell>
          <cell r="D82">
            <v>564</v>
          </cell>
          <cell r="F82">
            <v>564</v>
          </cell>
          <cell r="G82">
            <v>2978</v>
          </cell>
          <cell r="J82">
            <v>421</v>
          </cell>
        </row>
        <row r="83">
          <cell r="A83">
            <v>624</v>
          </cell>
          <cell r="B83" t="str">
            <v>Guinea-Bissau</v>
          </cell>
          <cell r="C83">
            <v>2075</v>
          </cell>
          <cell r="D83">
            <v>639</v>
          </cell>
          <cell r="F83">
            <v>639</v>
          </cell>
          <cell r="G83">
            <v>2714</v>
          </cell>
          <cell r="J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J84">
            <v>0</v>
          </cell>
        </row>
        <row r="85">
          <cell r="A85">
            <v>332</v>
          </cell>
          <cell r="B85" t="str">
            <v>Haiti</v>
          </cell>
          <cell r="C85">
            <v>3296</v>
          </cell>
          <cell r="D85">
            <v>2085</v>
          </cell>
          <cell r="F85">
            <v>2085</v>
          </cell>
          <cell r="G85">
            <v>5381</v>
          </cell>
          <cell r="J85">
            <v>0</v>
          </cell>
        </row>
        <row r="86">
          <cell r="A86">
            <v>340</v>
          </cell>
          <cell r="B86" t="str">
            <v>Honduras</v>
          </cell>
          <cell r="C86">
            <v>2121</v>
          </cell>
          <cell r="D86">
            <v>590</v>
          </cell>
          <cell r="F86">
            <v>590</v>
          </cell>
          <cell r="G86">
            <v>2711</v>
          </cell>
          <cell r="J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</row>
        <row r="89">
          <cell r="A89">
            <v>356</v>
          </cell>
          <cell r="B89" t="str">
            <v>India</v>
          </cell>
          <cell r="C89">
            <v>8765</v>
          </cell>
          <cell r="D89">
            <v>397</v>
          </cell>
          <cell r="F89">
            <v>397</v>
          </cell>
          <cell r="G89">
            <v>9162</v>
          </cell>
          <cell r="J89">
            <v>0</v>
          </cell>
        </row>
        <row r="90">
          <cell r="A90">
            <v>360</v>
          </cell>
          <cell r="B90" t="str">
            <v>Indonesia</v>
          </cell>
          <cell r="C90">
            <v>5445</v>
          </cell>
          <cell r="D90">
            <v>20</v>
          </cell>
          <cell r="F90">
            <v>20</v>
          </cell>
          <cell r="G90">
            <v>5465</v>
          </cell>
          <cell r="J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1412</v>
          </cell>
          <cell r="D91">
            <v>100</v>
          </cell>
          <cell r="F91">
            <v>100</v>
          </cell>
          <cell r="G91">
            <v>1512</v>
          </cell>
          <cell r="J91">
            <v>0</v>
          </cell>
        </row>
        <row r="92">
          <cell r="A92">
            <v>368</v>
          </cell>
          <cell r="B92" t="str">
            <v>Iraq</v>
          </cell>
          <cell r="C92">
            <v>1436</v>
          </cell>
          <cell r="D92">
            <v>2174</v>
          </cell>
          <cell r="F92">
            <v>2174</v>
          </cell>
          <cell r="G92">
            <v>3610</v>
          </cell>
          <cell r="J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J95">
            <v>1405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J97">
            <v>3409</v>
          </cell>
        </row>
        <row r="98">
          <cell r="A98">
            <v>400</v>
          </cell>
          <cell r="B98" t="str">
            <v>Jordan</v>
          </cell>
          <cell r="C98">
            <v>454</v>
          </cell>
          <cell r="D98">
            <v>55</v>
          </cell>
          <cell r="F98">
            <v>55</v>
          </cell>
          <cell r="G98">
            <v>509</v>
          </cell>
          <cell r="J98">
            <v>0</v>
          </cell>
        </row>
        <row r="99">
          <cell r="A99">
            <v>398</v>
          </cell>
          <cell r="B99" t="str">
            <v>Kazakhstan</v>
          </cell>
          <cell r="C99">
            <v>600</v>
          </cell>
          <cell r="D99">
            <v>118</v>
          </cell>
          <cell r="F99">
            <v>118</v>
          </cell>
          <cell r="G99">
            <v>718</v>
          </cell>
          <cell r="J99">
            <v>0</v>
          </cell>
        </row>
        <row r="100">
          <cell r="A100">
            <v>404</v>
          </cell>
          <cell r="B100" t="str">
            <v>Kenya</v>
          </cell>
          <cell r="C100">
            <v>5731</v>
          </cell>
          <cell r="D100">
            <v>1174</v>
          </cell>
          <cell r="F100">
            <v>1174</v>
          </cell>
          <cell r="G100">
            <v>6905</v>
          </cell>
          <cell r="J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</row>
        <row r="103">
          <cell r="A103">
            <v>417</v>
          </cell>
          <cell r="B103" t="str">
            <v>Kyrgyzstan</v>
          </cell>
          <cell r="C103">
            <v>869</v>
          </cell>
          <cell r="D103">
            <v>0</v>
          </cell>
          <cell r="F103">
            <v>0</v>
          </cell>
          <cell r="G103">
            <v>869</v>
          </cell>
          <cell r="J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1473</v>
          </cell>
          <cell r="D104">
            <v>98</v>
          </cell>
          <cell r="F104">
            <v>98</v>
          </cell>
          <cell r="G104">
            <v>1571</v>
          </cell>
          <cell r="J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</row>
        <row r="106">
          <cell r="A106">
            <v>422</v>
          </cell>
          <cell r="B106" t="str">
            <v>Lebanon</v>
          </cell>
          <cell r="C106">
            <v>548</v>
          </cell>
          <cell r="D106">
            <v>900</v>
          </cell>
          <cell r="F106">
            <v>900</v>
          </cell>
          <cell r="G106">
            <v>1448</v>
          </cell>
          <cell r="J106">
            <v>445</v>
          </cell>
        </row>
        <row r="107">
          <cell r="A107">
            <v>426</v>
          </cell>
          <cell r="B107" t="str">
            <v>Lesotho</v>
          </cell>
          <cell r="C107">
            <v>1019</v>
          </cell>
          <cell r="D107">
            <v>253</v>
          </cell>
          <cell r="F107">
            <v>253</v>
          </cell>
          <cell r="G107">
            <v>1272</v>
          </cell>
          <cell r="J107">
            <v>0</v>
          </cell>
        </row>
        <row r="108">
          <cell r="A108">
            <v>430</v>
          </cell>
          <cell r="B108" t="str">
            <v>Liberia</v>
          </cell>
          <cell r="C108">
            <v>3624</v>
          </cell>
          <cell r="D108">
            <v>2347</v>
          </cell>
          <cell r="F108">
            <v>2347</v>
          </cell>
          <cell r="G108">
            <v>5971</v>
          </cell>
          <cell r="J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J112">
            <v>15639</v>
          </cell>
        </row>
        <row r="113">
          <cell r="A113">
            <v>450</v>
          </cell>
          <cell r="B113" t="str">
            <v>Madagascar</v>
          </cell>
          <cell r="C113">
            <v>3620</v>
          </cell>
          <cell r="D113">
            <v>766</v>
          </cell>
          <cell r="F113">
            <v>766</v>
          </cell>
          <cell r="G113">
            <v>4386</v>
          </cell>
          <cell r="J113">
            <v>0</v>
          </cell>
        </row>
        <row r="114">
          <cell r="A114">
            <v>454</v>
          </cell>
          <cell r="B114" t="str">
            <v>Malawi</v>
          </cell>
          <cell r="C114">
            <v>3717</v>
          </cell>
          <cell r="D114">
            <v>10452</v>
          </cell>
          <cell r="F114">
            <v>10452</v>
          </cell>
          <cell r="G114">
            <v>14169</v>
          </cell>
          <cell r="J114">
            <v>0</v>
          </cell>
        </row>
        <row r="115">
          <cell r="A115">
            <v>458</v>
          </cell>
          <cell r="B115" t="str">
            <v>Malaysia</v>
          </cell>
          <cell r="C115">
            <v>395</v>
          </cell>
          <cell r="D115">
            <v>13</v>
          </cell>
          <cell r="F115">
            <v>13</v>
          </cell>
          <cell r="G115">
            <v>408</v>
          </cell>
          <cell r="J115">
            <v>0</v>
          </cell>
        </row>
        <row r="116">
          <cell r="A116">
            <v>462</v>
          </cell>
          <cell r="B116" t="str">
            <v>Maldives</v>
          </cell>
          <cell r="C116">
            <v>511</v>
          </cell>
          <cell r="D116">
            <v>2</v>
          </cell>
          <cell r="F116">
            <v>2</v>
          </cell>
          <cell r="G116">
            <v>513</v>
          </cell>
          <cell r="J116">
            <v>0</v>
          </cell>
        </row>
        <row r="117">
          <cell r="A117">
            <v>466</v>
          </cell>
          <cell r="B117" t="str">
            <v>Mali</v>
          </cell>
          <cell r="C117">
            <v>2721</v>
          </cell>
          <cell r="D117">
            <v>958</v>
          </cell>
          <cell r="F117">
            <v>958</v>
          </cell>
          <cell r="G117">
            <v>3679</v>
          </cell>
          <cell r="J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</row>
        <row r="120">
          <cell r="A120">
            <v>478</v>
          </cell>
          <cell r="B120" t="str">
            <v>Mauritania</v>
          </cell>
          <cell r="C120">
            <v>2979</v>
          </cell>
          <cell r="D120">
            <v>786</v>
          </cell>
          <cell r="F120">
            <v>786</v>
          </cell>
          <cell r="G120">
            <v>3765</v>
          </cell>
          <cell r="J120">
            <v>0</v>
          </cell>
        </row>
        <row r="121">
          <cell r="A121">
            <v>480</v>
          </cell>
          <cell r="B121" t="str">
            <v>Mauritius</v>
          </cell>
          <cell r="C121">
            <v>83</v>
          </cell>
          <cell r="D121">
            <v>0</v>
          </cell>
          <cell r="F121">
            <v>0</v>
          </cell>
          <cell r="G121">
            <v>83</v>
          </cell>
          <cell r="J121">
            <v>0</v>
          </cell>
        </row>
        <row r="122">
          <cell r="A122">
            <v>484</v>
          </cell>
          <cell r="B122" t="str">
            <v>Mexico</v>
          </cell>
          <cell r="C122">
            <v>1644</v>
          </cell>
          <cell r="D122">
            <v>1073</v>
          </cell>
          <cell r="F122">
            <v>1073</v>
          </cell>
          <cell r="G122">
            <v>2717</v>
          </cell>
          <cell r="J122">
            <v>502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J123">
            <v>27</v>
          </cell>
        </row>
        <row r="124">
          <cell r="A124">
            <v>496</v>
          </cell>
          <cell r="B124" t="str">
            <v>Mongolia</v>
          </cell>
          <cell r="C124">
            <v>1850</v>
          </cell>
          <cell r="D124">
            <v>673</v>
          </cell>
          <cell r="F124">
            <v>673</v>
          </cell>
          <cell r="G124">
            <v>2523</v>
          </cell>
          <cell r="J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</row>
        <row r="126">
          <cell r="A126">
            <v>504</v>
          </cell>
          <cell r="B126" t="str">
            <v>Morocco</v>
          </cell>
          <cell r="C126">
            <v>1703</v>
          </cell>
          <cell r="D126">
            <v>525</v>
          </cell>
          <cell r="F126">
            <v>525</v>
          </cell>
          <cell r="G126">
            <v>2228</v>
          </cell>
          <cell r="J126">
            <v>122</v>
          </cell>
        </row>
        <row r="127">
          <cell r="A127">
            <v>508</v>
          </cell>
          <cell r="B127" t="str">
            <v>Mozambique</v>
          </cell>
          <cell r="C127">
            <v>5964</v>
          </cell>
          <cell r="D127">
            <v>7846</v>
          </cell>
          <cell r="F127">
            <v>7846</v>
          </cell>
          <cell r="G127">
            <v>13810</v>
          </cell>
          <cell r="J127">
            <v>0</v>
          </cell>
        </row>
        <row r="128">
          <cell r="A128">
            <v>104</v>
          </cell>
          <cell r="B128" t="str">
            <v>Myanmar</v>
          </cell>
          <cell r="C128">
            <v>6019</v>
          </cell>
          <cell r="D128">
            <v>701</v>
          </cell>
          <cell r="F128">
            <v>701</v>
          </cell>
          <cell r="G128">
            <v>6720</v>
          </cell>
          <cell r="J128">
            <v>0</v>
          </cell>
        </row>
        <row r="129">
          <cell r="A129">
            <v>516</v>
          </cell>
          <cell r="B129" t="str">
            <v>Namibia</v>
          </cell>
          <cell r="C129">
            <v>1309</v>
          </cell>
          <cell r="D129">
            <v>609</v>
          </cell>
          <cell r="F129">
            <v>609</v>
          </cell>
          <cell r="G129">
            <v>1918</v>
          </cell>
          <cell r="J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</row>
        <row r="131">
          <cell r="A131">
            <v>524</v>
          </cell>
          <cell r="B131" t="str">
            <v>Nepal</v>
          </cell>
          <cell r="C131">
            <v>5587</v>
          </cell>
          <cell r="D131">
            <v>1108</v>
          </cell>
          <cell r="F131">
            <v>1108</v>
          </cell>
          <cell r="G131">
            <v>6695</v>
          </cell>
          <cell r="J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J132">
            <v>2676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J133">
            <v>2435</v>
          </cell>
        </row>
        <row r="134">
          <cell r="A134">
            <v>558</v>
          </cell>
          <cell r="B134" t="str">
            <v>Nicaragua</v>
          </cell>
          <cell r="C134">
            <v>1565</v>
          </cell>
          <cell r="D134">
            <v>3611</v>
          </cell>
          <cell r="F134">
            <v>3611</v>
          </cell>
          <cell r="G134">
            <v>5176</v>
          </cell>
          <cell r="J134">
            <v>0</v>
          </cell>
        </row>
        <row r="135">
          <cell r="A135">
            <v>562</v>
          </cell>
          <cell r="B135" t="str">
            <v>Niger</v>
          </cell>
          <cell r="C135">
            <v>2210</v>
          </cell>
          <cell r="D135">
            <v>3176</v>
          </cell>
          <cell r="F135">
            <v>3176</v>
          </cell>
          <cell r="G135">
            <v>5386</v>
          </cell>
          <cell r="J135">
            <v>0</v>
          </cell>
        </row>
        <row r="136">
          <cell r="A136">
            <v>566</v>
          </cell>
          <cell r="B136" t="str">
            <v>Nigeria</v>
          </cell>
          <cell r="C136">
            <v>9108</v>
          </cell>
          <cell r="D136">
            <v>3350</v>
          </cell>
          <cell r="F136">
            <v>3350</v>
          </cell>
          <cell r="G136">
            <v>12458</v>
          </cell>
          <cell r="J136">
            <v>407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J137">
            <v>7254</v>
          </cell>
        </row>
        <row r="138">
          <cell r="A138">
            <v>512</v>
          </cell>
          <cell r="B138" t="str">
            <v>Oman</v>
          </cell>
          <cell r="C138">
            <v>418</v>
          </cell>
          <cell r="D138">
            <v>427</v>
          </cell>
          <cell r="F138">
            <v>427</v>
          </cell>
          <cell r="G138">
            <v>845</v>
          </cell>
          <cell r="J138">
            <v>0</v>
          </cell>
        </row>
        <row r="139">
          <cell r="A139">
            <v>586</v>
          </cell>
          <cell r="B139" t="str">
            <v>Pakistan</v>
          </cell>
          <cell r="C139">
            <v>6746</v>
          </cell>
          <cell r="D139">
            <v>973</v>
          </cell>
          <cell r="F139">
            <v>973</v>
          </cell>
          <cell r="G139">
            <v>7719</v>
          </cell>
          <cell r="J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</row>
        <row r="141">
          <cell r="A141">
            <v>591</v>
          </cell>
          <cell r="B141" t="str">
            <v>Panama</v>
          </cell>
          <cell r="C141">
            <v>731</v>
          </cell>
          <cell r="D141">
            <v>220</v>
          </cell>
          <cell r="F141">
            <v>220</v>
          </cell>
          <cell r="G141">
            <v>951</v>
          </cell>
          <cell r="J141">
            <v>149</v>
          </cell>
        </row>
        <row r="142">
          <cell r="A142">
            <v>598</v>
          </cell>
          <cell r="B142" t="str">
            <v>Papua New Guinea</v>
          </cell>
          <cell r="C142">
            <v>1355</v>
          </cell>
          <cell r="D142">
            <v>283</v>
          </cell>
          <cell r="F142">
            <v>283</v>
          </cell>
          <cell r="G142">
            <v>1638</v>
          </cell>
          <cell r="J142">
            <v>0</v>
          </cell>
        </row>
        <row r="143">
          <cell r="A143">
            <v>600</v>
          </cell>
          <cell r="B143" t="str">
            <v>Paraguay</v>
          </cell>
          <cell r="C143">
            <v>1122</v>
          </cell>
          <cell r="D143">
            <v>430</v>
          </cell>
          <cell r="F143">
            <v>430</v>
          </cell>
          <cell r="G143">
            <v>1552</v>
          </cell>
          <cell r="J143">
            <v>553</v>
          </cell>
        </row>
        <row r="144">
          <cell r="A144">
            <v>604</v>
          </cell>
          <cell r="B144" t="str">
            <v>Peru</v>
          </cell>
          <cell r="C144">
            <v>1884</v>
          </cell>
          <cell r="D144">
            <v>6744</v>
          </cell>
          <cell r="F144">
            <v>6744</v>
          </cell>
          <cell r="G144">
            <v>8628</v>
          </cell>
          <cell r="J144">
            <v>8146</v>
          </cell>
        </row>
        <row r="145">
          <cell r="A145">
            <v>608</v>
          </cell>
          <cell r="B145" t="str">
            <v>Philippines</v>
          </cell>
          <cell r="C145">
            <v>3733</v>
          </cell>
          <cell r="D145">
            <v>1281</v>
          </cell>
          <cell r="F145">
            <v>1281</v>
          </cell>
          <cell r="G145">
            <v>5014</v>
          </cell>
          <cell r="J145">
            <v>0</v>
          </cell>
        </row>
        <row r="146">
          <cell r="A146">
            <v>616</v>
          </cell>
          <cell r="B146" t="str">
            <v>Poland</v>
          </cell>
          <cell r="C146">
            <v>16</v>
          </cell>
          <cell r="D146">
            <v>0</v>
          </cell>
          <cell r="F146">
            <v>0</v>
          </cell>
          <cell r="G146">
            <v>16</v>
          </cell>
          <cell r="J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J149">
            <v>200</v>
          </cell>
        </row>
        <row r="150">
          <cell r="A150">
            <v>498</v>
          </cell>
          <cell r="B150" t="str">
            <v>Rep of Moldova</v>
          </cell>
          <cell r="C150">
            <v>459</v>
          </cell>
          <cell r="D150">
            <v>210</v>
          </cell>
          <cell r="F150">
            <v>210</v>
          </cell>
          <cell r="G150">
            <v>669</v>
          </cell>
          <cell r="J150">
            <v>0</v>
          </cell>
        </row>
        <row r="151">
          <cell r="A151">
            <v>642</v>
          </cell>
          <cell r="B151" t="str">
            <v>Romania</v>
          </cell>
          <cell r="C151">
            <v>478</v>
          </cell>
          <cell r="D151">
            <v>0</v>
          </cell>
          <cell r="F151">
            <v>0</v>
          </cell>
          <cell r="G151">
            <v>478</v>
          </cell>
          <cell r="J151">
            <v>147</v>
          </cell>
        </row>
        <row r="152">
          <cell r="A152">
            <v>643</v>
          </cell>
          <cell r="B152" t="str">
            <v>Russian Federation</v>
          </cell>
          <cell r="C152">
            <v>887</v>
          </cell>
          <cell r="D152">
            <v>543</v>
          </cell>
          <cell r="F152">
            <v>543</v>
          </cell>
          <cell r="G152">
            <v>1430</v>
          </cell>
          <cell r="J152">
            <v>0</v>
          </cell>
        </row>
        <row r="153">
          <cell r="A153">
            <v>646</v>
          </cell>
          <cell r="B153" t="str">
            <v>Rwanda</v>
          </cell>
          <cell r="C153">
            <v>2992</v>
          </cell>
          <cell r="D153">
            <v>1723</v>
          </cell>
          <cell r="F153">
            <v>1723</v>
          </cell>
          <cell r="G153">
            <v>4715</v>
          </cell>
          <cell r="J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585</v>
          </cell>
          <cell r="D156">
            <v>68</v>
          </cell>
          <cell r="F156">
            <v>68</v>
          </cell>
          <cell r="G156">
            <v>653</v>
          </cell>
          <cell r="J156">
            <v>37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</row>
        <row r="158">
          <cell r="A158">
            <v>686</v>
          </cell>
          <cell r="B158" t="str">
            <v>Senegal</v>
          </cell>
          <cell r="C158">
            <v>2024</v>
          </cell>
          <cell r="D158">
            <v>1336</v>
          </cell>
          <cell r="F158">
            <v>1336</v>
          </cell>
          <cell r="G158">
            <v>3360</v>
          </cell>
          <cell r="J158">
            <v>0</v>
          </cell>
        </row>
        <row r="159">
          <cell r="A159">
            <v>688</v>
          </cell>
          <cell r="B159" t="str">
            <v>Serbia</v>
          </cell>
          <cell r="C159">
            <v>133</v>
          </cell>
          <cell r="D159">
            <v>25</v>
          </cell>
          <cell r="F159">
            <v>25</v>
          </cell>
          <cell r="G159">
            <v>158</v>
          </cell>
          <cell r="J159">
            <v>0</v>
          </cell>
        </row>
        <row r="160">
          <cell r="A160">
            <v>690</v>
          </cell>
          <cell r="B160" t="str">
            <v>Seychelles</v>
          </cell>
          <cell r="C160">
            <v>87</v>
          </cell>
          <cell r="D160">
            <v>0</v>
          </cell>
          <cell r="F160">
            <v>0</v>
          </cell>
          <cell r="G160">
            <v>87</v>
          </cell>
          <cell r="J160">
            <v>0</v>
          </cell>
        </row>
        <row r="161">
          <cell r="A161">
            <v>694</v>
          </cell>
          <cell r="B161" t="str">
            <v>Sierra Leone</v>
          </cell>
          <cell r="C161">
            <v>3169</v>
          </cell>
          <cell r="D161">
            <v>2780</v>
          </cell>
          <cell r="F161">
            <v>2780</v>
          </cell>
          <cell r="G161">
            <v>5949</v>
          </cell>
          <cell r="J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</row>
        <row r="166">
          <cell r="A166">
            <v>706</v>
          </cell>
          <cell r="B166" t="str">
            <v>Somalia</v>
          </cell>
          <cell r="C166">
            <v>2036</v>
          </cell>
          <cell r="D166">
            <v>568</v>
          </cell>
          <cell r="F166">
            <v>568</v>
          </cell>
          <cell r="G166">
            <v>2604</v>
          </cell>
          <cell r="J166">
            <v>0</v>
          </cell>
        </row>
        <row r="167">
          <cell r="A167">
            <v>710</v>
          </cell>
          <cell r="B167" t="str">
            <v>South Africa</v>
          </cell>
          <cell r="C167">
            <v>1138</v>
          </cell>
          <cell r="D167">
            <v>465</v>
          </cell>
          <cell r="F167">
            <v>465</v>
          </cell>
          <cell r="G167">
            <v>1603</v>
          </cell>
          <cell r="J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J168">
            <v>11370</v>
          </cell>
        </row>
        <row r="169">
          <cell r="A169">
            <v>144</v>
          </cell>
          <cell r="B169" t="str">
            <v>Sri Lanka</v>
          </cell>
          <cell r="C169">
            <v>1069</v>
          </cell>
          <cell r="D169">
            <v>657</v>
          </cell>
          <cell r="F169">
            <v>657</v>
          </cell>
          <cell r="G169">
            <v>1726</v>
          </cell>
          <cell r="J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</row>
        <row r="173">
          <cell r="A173">
            <v>736</v>
          </cell>
          <cell r="B173" t="str">
            <v>Sudan</v>
          </cell>
          <cell r="C173">
            <v>7153</v>
          </cell>
          <cell r="D173">
            <v>23059</v>
          </cell>
          <cell r="F173">
            <v>23059</v>
          </cell>
          <cell r="G173">
            <v>30212</v>
          </cell>
          <cell r="J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</row>
        <row r="175">
          <cell r="A175">
            <v>748</v>
          </cell>
          <cell r="B175" t="str">
            <v>Swaziland</v>
          </cell>
          <cell r="C175">
            <v>1180</v>
          </cell>
          <cell r="D175">
            <v>87</v>
          </cell>
          <cell r="F175">
            <v>87</v>
          </cell>
          <cell r="G175">
            <v>1267</v>
          </cell>
          <cell r="J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J176">
            <v>7716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J177">
            <v>617</v>
          </cell>
        </row>
        <row r="178">
          <cell r="A178">
            <v>760</v>
          </cell>
          <cell r="B178" t="str">
            <v>Syrian Arab Republic</v>
          </cell>
          <cell r="C178">
            <v>1953</v>
          </cell>
          <cell r="D178">
            <v>1404</v>
          </cell>
          <cell r="F178">
            <v>1404</v>
          </cell>
          <cell r="G178">
            <v>3357</v>
          </cell>
          <cell r="J178">
            <v>0</v>
          </cell>
        </row>
        <row r="179">
          <cell r="A179">
            <v>762</v>
          </cell>
          <cell r="B179" t="str">
            <v>Tajikstan</v>
          </cell>
          <cell r="C179">
            <v>902</v>
          </cell>
          <cell r="D179">
            <v>77</v>
          </cell>
          <cell r="F179">
            <v>77</v>
          </cell>
          <cell r="G179">
            <v>979</v>
          </cell>
          <cell r="J179">
            <v>0</v>
          </cell>
        </row>
        <row r="180">
          <cell r="A180">
            <v>764</v>
          </cell>
          <cell r="B180" t="str">
            <v>Thailand</v>
          </cell>
          <cell r="C180">
            <v>1506</v>
          </cell>
          <cell r="D180">
            <v>121</v>
          </cell>
          <cell r="F180">
            <v>121</v>
          </cell>
          <cell r="G180">
            <v>1627</v>
          </cell>
          <cell r="J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155</v>
          </cell>
          <cell r="D181">
            <v>0</v>
          </cell>
          <cell r="F181">
            <v>0</v>
          </cell>
          <cell r="G181">
            <v>155</v>
          </cell>
          <cell r="J181">
            <v>0</v>
          </cell>
        </row>
        <row r="182">
          <cell r="A182">
            <v>626</v>
          </cell>
          <cell r="B182" t="str">
            <v>Timor-Leste</v>
          </cell>
          <cell r="C182">
            <v>1969</v>
          </cell>
          <cell r="D182">
            <v>295</v>
          </cell>
          <cell r="F182">
            <v>295</v>
          </cell>
          <cell r="G182">
            <v>2264</v>
          </cell>
          <cell r="J182">
            <v>0</v>
          </cell>
        </row>
        <row r="183">
          <cell r="A183">
            <v>768</v>
          </cell>
          <cell r="B183" t="str">
            <v>Togo</v>
          </cell>
          <cell r="C183">
            <v>1688</v>
          </cell>
          <cell r="D183">
            <v>20</v>
          </cell>
          <cell r="F183">
            <v>20</v>
          </cell>
          <cell r="G183">
            <v>1708</v>
          </cell>
          <cell r="J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</row>
        <row r="186">
          <cell r="A186">
            <v>788</v>
          </cell>
          <cell r="B186" t="str">
            <v>Tunisia</v>
          </cell>
          <cell r="C186">
            <v>479</v>
          </cell>
          <cell r="D186">
            <v>35</v>
          </cell>
          <cell r="F186">
            <v>35</v>
          </cell>
          <cell r="G186">
            <v>514</v>
          </cell>
          <cell r="J186">
            <v>0</v>
          </cell>
        </row>
        <row r="187">
          <cell r="A187">
            <v>792</v>
          </cell>
          <cell r="B187" t="str">
            <v>Turkey</v>
          </cell>
          <cell r="C187">
            <v>1046</v>
          </cell>
          <cell r="D187">
            <v>3434</v>
          </cell>
          <cell r="F187">
            <v>3434</v>
          </cell>
          <cell r="G187">
            <v>4480</v>
          </cell>
          <cell r="J187">
            <v>0</v>
          </cell>
        </row>
        <row r="188">
          <cell r="A188">
            <v>795</v>
          </cell>
          <cell r="B188" t="str">
            <v>Turkmenistan</v>
          </cell>
          <cell r="C188">
            <v>677</v>
          </cell>
          <cell r="D188">
            <v>120</v>
          </cell>
          <cell r="F188">
            <v>120</v>
          </cell>
          <cell r="G188">
            <v>797</v>
          </cell>
          <cell r="J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</row>
        <row r="190">
          <cell r="A190">
            <v>800</v>
          </cell>
          <cell r="B190" t="str">
            <v>Uganda</v>
          </cell>
          <cell r="C190">
            <v>6416</v>
          </cell>
          <cell r="D190">
            <v>1448</v>
          </cell>
          <cell r="F190">
            <v>1448</v>
          </cell>
          <cell r="G190">
            <v>7864</v>
          </cell>
          <cell r="J190">
            <v>0</v>
          </cell>
        </row>
        <row r="191">
          <cell r="A191">
            <v>804</v>
          </cell>
          <cell r="B191" t="str">
            <v>Ukraine</v>
          </cell>
          <cell r="C191">
            <v>689</v>
          </cell>
          <cell r="D191">
            <v>1409</v>
          </cell>
          <cell r="F191">
            <v>1409</v>
          </cell>
          <cell r="G191">
            <v>2098</v>
          </cell>
          <cell r="J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J193">
            <v>23641</v>
          </cell>
        </row>
        <row r="194">
          <cell r="A194">
            <v>834</v>
          </cell>
          <cell r="B194" t="str">
            <v>United Rep of Tanzania</v>
          </cell>
          <cell r="C194">
            <v>4093</v>
          </cell>
          <cell r="D194">
            <v>969</v>
          </cell>
          <cell r="F194">
            <v>969</v>
          </cell>
          <cell r="G194">
            <v>5062</v>
          </cell>
          <cell r="J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</row>
        <row r="196">
          <cell r="A196">
            <v>858</v>
          </cell>
          <cell r="B196" t="str">
            <v>Uruguay</v>
          </cell>
          <cell r="C196">
            <v>811</v>
          </cell>
          <cell r="D196">
            <v>852</v>
          </cell>
          <cell r="F196">
            <v>852</v>
          </cell>
          <cell r="G196">
            <v>1663</v>
          </cell>
          <cell r="J196">
            <v>0</v>
          </cell>
        </row>
        <row r="197">
          <cell r="A197">
            <v>860</v>
          </cell>
          <cell r="B197" t="str">
            <v>Uzbekistan</v>
          </cell>
          <cell r="C197">
            <v>1162</v>
          </cell>
          <cell r="D197">
            <v>0</v>
          </cell>
          <cell r="F197">
            <v>0</v>
          </cell>
          <cell r="G197">
            <v>1162</v>
          </cell>
          <cell r="J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</row>
        <row r="199">
          <cell r="A199">
            <v>862</v>
          </cell>
          <cell r="B199" t="str">
            <v>Venezuela</v>
          </cell>
          <cell r="C199">
            <v>1163</v>
          </cell>
          <cell r="D199">
            <v>17</v>
          </cell>
          <cell r="F199">
            <v>17</v>
          </cell>
          <cell r="G199">
            <v>1180</v>
          </cell>
          <cell r="J199">
            <v>0</v>
          </cell>
        </row>
        <row r="200">
          <cell r="A200">
            <v>704</v>
          </cell>
          <cell r="B200" t="str">
            <v>Vietnam</v>
          </cell>
          <cell r="C200">
            <v>3486</v>
          </cell>
          <cell r="D200">
            <v>3821</v>
          </cell>
          <cell r="F200">
            <v>3821</v>
          </cell>
          <cell r="G200">
            <v>7307</v>
          </cell>
          <cell r="J200">
            <v>0</v>
          </cell>
        </row>
        <row r="201">
          <cell r="A201">
            <v>887</v>
          </cell>
          <cell r="B201" t="str">
            <v>Yemen</v>
          </cell>
          <cell r="C201">
            <v>2605</v>
          </cell>
          <cell r="D201">
            <v>1104</v>
          </cell>
          <cell r="F201">
            <v>1104</v>
          </cell>
          <cell r="G201">
            <v>3709</v>
          </cell>
          <cell r="J201">
            <v>0</v>
          </cell>
        </row>
        <row r="202">
          <cell r="A202">
            <v>894</v>
          </cell>
          <cell r="B202" t="str">
            <v>Zambia</v>
          </cell>
          <cell r="C202">
            <v>3103</v>
          </cell>
          <cell r="D202">
            <v>1165</v>
          </cell>
          <cell r="F202">
            <v>1165</v>
          </cell>
          <cell r="G202">
            <v>4268</v>
          </cell>
          <cell r="J202">
            <v>0</v>
          </cell>
        </row>
        <row r="203">
          <cell r="A203">
            <v>716</v>
          </cell>
          <cell r="B203" t="str">
            <v>Zimbabwe</v>
          </cell>
          <cell r="C203">
            <v>5025</v>
          </cell>
          <cell r="D203">
            <v>3502</v>
          </cell>
          <cell r="F203">
            <v>3502</v>
          </cell>
          <cell r="G203">
            <v>8527</v>
          </cell>
          <cell r="J203">
            <v>0</v>
          </cell>
        </row>
        <row r="205">
          <cell r="B205" t="str">
            <v>Total Member States</v>
          </cell>
          <cell r="C205">
            <v>265836</v>
          </cell>
          <cell r="D205">
            <v>158362</v>
          </cell>
          <cell r="E205">
            <v>0</v>
          </cell>
          <cell r="F205">
            <v>158362</v>
          </cell>
          <cell r="G205">
            <v>424198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515</v>
          </cell>
          <cell r="D222">
            <v>368</v>
          </cell>
          <cell r="F222">
            <v>368</v>
          </cell>
          <cell r="G222">
            <v>883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1653</v>
          </cell>
          <cell r="D228">
            <v>3300</v>
          </cell>
          <cell r="F228">
            <v>3300</v>
          </cell>
          <cell r="G228">
            <v>4953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2168</v>
          </cell>
          <cell r="D235">
            <v>3668</v>
          </cell>
          <cell r="E235">
            <v>0</v>
          </cell>
          <cell r="F235">
            <v>3668</v>
          </cell>
          <cell r="G235">
            <v>5836</v>
          </cell>
        </row>
        <row r="237">
          <cell r="B237" t="str">
            <v>Total countries/areas</v>
          </cell>
          <cell r="C237">
            <v>268004</v>
          </cell>
          <cell r="D237">
            <v>162030</v>
          </cell>
          <cell r="E237">
            <v>0</v>
          </cell>
          <cell r="F237">
            <v>162030</v>
          </cell>
          <cell r="G237">
            <v>430034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4242</v>
          </cell>
          <cell r="D250">
            <v>2179</v>
          </cell>
          <cell r="E250">
            <v>0</v>
          </cell>
          <cell r="F250">
            <v>2179</v>
          </cell>
          <cell r="G250">
            <v>6421</v>
          </cell>
        </row>
        <row r="252">
          <cell r="B252" t="str">
            <v>Total</v>
          </cell>
          <cell r="C252">
            <v>272246</v>
          </cell>
          <cell r="D252">
            <v>164209</v>
          </cell>
          <cell r="E252">
            <v>0</v>
          </cell>
          <cell r="F252">
            <v>164209</v>
          </cell>
          <cell r="G252">
            <v>436455</v>
          </cell>
        </row>
      </sheetData>
      <sheetData sheetId="12">
        <row r="8">
          <cell r="B8" t="str">
            <v>(list here expenditures by country 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35690.85295</v>
          </cell>
          <cell r="D12">
            <v>31579.711379999993</v>
          </cell>
          <cell r="E12">
            <v>7696</v>
          </cell>
          <cell r="F12">
            <v>39275.711379999993</v>
          </cell>
          <cell r="G12">
            <v>74966.564329999994</v>
          </cell>
          <cell r="H12">
            <v>7696</v>
          </cell>
          <cell r="I12">
            <v>31579.711379999993</v>
          </cell>
        </row>
        <row r="13">
          <cell r="A13">
            <v>8</v>
          </cell>
          <cell r="B13" t="str">
            <v>Albania</v>
          </cell>
          <cell r="C13">
            <v>757.14594</v>
          </cell>
          <cell r="D13">
            <v>5513.0070199999991</v>
          </cell>
          <cell r="E13">
            <v>0</v>
          </cell>
          <cell r="F13">
            <v>5513.0070199999991</v>
          </cell>
          <cell r="G13">
            <v>6270.1529599999994</v>
          </cell>
          <cell r="I13">
            <v>5513.0070199999991</v>
          </cell>
        </row>
        <row r="14">
          <cell r="A14">
            <v>12</v>
          </cell>
          <cell r="B14" t="str">
            <v>Algeria</v>
          </cell>
          <cell r="C14">
            <v>1103.8275700000002</v>
          </cell>
          <cell r="D14">
            <v>249.99276000000003</v>
          </cell>
          <cell r="E14">
            <v>119</v>
          </cell>
          <cell r="F14">
            <v>368.99276000000003</v>
          </cell>
          <cell r="G14">
            <v>1472.8203300000002</v>
          </cell>
          <cell r="H14">
            <v>119</v>
          </cell>
          <cell r="I14">
            <v>249.99276000000003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16253.6098</v>
          </cell>
          <cell r="D16">
            <v>42852.53746</v>
          </cell>
          <cell r="E16">
            <v>946</v>
          </cell>
          <cell r="F16">
            <v>43798.53746</v>
          </cell>
          <cell r="G16">
            <v>60052.147259999998</v>
          </cell>
          <cell r="H16">
            <v>946</v>
          </cell>
          <cell r="I16">
            <v>42852.53746</v>
          </cell>
        </row>
        <row r="17">
          <cell r="A17">
            <v>660</v>
          </cell>
          <cell r="B17" t="str">
            <v>Anguilla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</row>
        <row r="18">
          <cell r="A18">
            <v>28</v>
          </cell>
          <cell r="B18" t="str">
            <v>Antigua and Barbuda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</row>
        <row r="19">
          <cell r="A19">
            <v>32</v>
          </cell>
          <cell r="B19" t="str">
            <v>Argentina</v>
          </cell>
          <cell r="C19">
            <v>647.74743000000001</v>
          </cell>
          <cell r="D19">
            <v>4187.2558099999997</v>
          </cell>
          <cell r="E19">
            <v>0</v>
          </cell>
          <cell r="F19">
            <v>4187.2558099999997</v>
          </cell>
          <cell r="G19">
            <v>4835.00324</v>
          </cell>
          <cell r="I19">
            <v>4187.2558099999997</v>
          </cell>
        </row>
        <row r="20">
          <cell r="A20">
            <v>51</v>
          </cell>
          <cell r="B20" t="str">
            <v>Armenia</v>
          </cell>
          <cell r="C20">
            <v>632.96491000000003</v>
          </cell>
          <cell r="D20">
            <v>604.13149999999996</v>
          </cell>
          <cell r="E20">
            <v>0</v>
          </cell>
          <cell r="F20">
            <v>604.13149999999996</v>
          </cell>
          <cell r="G20">
            <v>1237.0964100000001</v>
          </cell>
          <cell r="I20">
            <v>604.13149999999996</v>
          </cell>
        </row>
        <row r="21">
          <cell r="A21">
            <v>31</v>
          </cell>
          <cell r="B21" t="str">
            <v>Azerbaijan</v>
          </cell>
          <cell r="C21">
            <v>981.99343999999996</v>
          </cell>
          <cell r="D21">
            <v>1485.79124</v>
          </cell>
          <cell r="E21">
            <v>0</v>
          </cell>
          <cell r="F21">
            <v>1485.79124</v>
          </cell>
          <cell r="G21">
            <v>2467.7846799999998</v>
          </cell>
          <cell r="I21">
            <v>1485.79124</v>
          </cell>
        </row>
        <row r="22">
          <cell r="A22">
            <v>44</v>
          </cell>
          <cell r="B22" t="str">
            <v>Bahamas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</row>
        <row r="23">
          <cell r="A23">
            <v>48</v>
          </cell>
          <cell r="B23" t="str">
            <v>Bahrain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</row>
        <row r="24">
          <cell r="A24">
            <v>50</v>
          </cell>
          <cell r="B24" t="str">
            <v>Bangladesh</v>
          </cell>
          <cell r="C24">
            <v>20749.39932</v>
          </cell>
          <cell r="D24">
            <v>38374.538459999996</v>
          </cell>
          <cell r="E24">
            <v>9113</v>
          </cell>
          <cell r="F24">
            <v>47487.538459999996</v>
          </cell>
          <cell r="G24">
            <v>68236.937779999993</v>
          </cell>
          <cell r="H24">
            <v>9113</v>
          </cell>
          <cell r="I24">
            <v>38374.538459999996</v>
          </cell>
        </row>
        <row r="25">
          <cell r="A25">
            <v>52</v>
          </cell>
          <cell r="B25" t="str">
            <v>Barbados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</row>
        <row r="26">
          <cell r="A26">
            <v>112</v>
          </cell>
          <cell r="B26" t="str">
            <v>Belarus</v>
          </cell>
          <cell r="C26">
            <v>562.92284999999993</v>
          </cell>
          <cell r="D26">
            <v>305.97899999999998</v>
          </cell>
          <cell r="E26">
            <v>0</v>
          </cell>
          <cell r="F26">
            <v>305.97899999999998</v>
          </cell>
          <cell r="G26">
            <v>868.90184999999997</v>
          </cell>
          <cell r="I26">
            <v>305.97899999999998</v>
          </cell>
        </row>
        <row r="27">
          <cell r="A27">
            <v>56</v>
          </cell>
          <cell r="B27" t="str">
            <v>Belgium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</row>
        <row r="28">
          <cell r="A28">
            <v>84</v>
          </cell>
          <cell r="B28" t="str">
            <v>Belize</v>
          </cell>
          <cell r="C28">
            <v>575.2468100000001</v>
          </cell>
          <cell r="D28">
            <v>808.22335999999996</v>
          </cell>
          <cell r="E28">
            <v>0</v>
          </cell>
          <cell r="F28">
            <v>808.22335999999996</v>
          </cell>
          <cell r="G28">
            <v>1383.4701700000001</v>
          </cell>
          <cell r="I28">
            <v>808.22335999999996</v>
          </cell>
        </row>
        <row r="29">
          <cell r="A29">
            <v>204</v>
          </cell>
          <cell r="B29" t="str">
            <v>Benin</v>
          </cell>
          <cell r="C29">
            <v>5411.6312500000004</v>
          </cell>
          <cell r="D29">
            <v>11610.03988</v>
          </cell>
          <cell r="E29">
            <v>631</v>
          </cell>
          <cell r="F29">
            <v>12241.03988</v>
          </cell>
          <cell r="G29">
            <v>17652.671130000002</v>
          </cell>
          <cell r="H29">
            <v>631</v>
          </cell>
          <cell r="I29">
            <v>11610.03988</v>
          </cell>
        </row>
        <row r="30">
          <cell r="A30">
            <v>60</v>
          </cell>
          <cell r="B30" t="str">
            <v>Bermuda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796.41581000000008</v>
          </cell>
          <cell r="D31">
            <v>2367.8449999999998</v>
          </cell>
          <cell r="E31">
            <v>0</v>
          </cell>
          <cell r="F31">
            <v>2367.8449999999998</v>
          </cell>
          <cell r="G31">
            <v>3164.2608099999998</v>
          </cell>
          <cell r="I31">
            <v>2367.8449999999998</v>
          </cell>
        </row>
        <row r="32">
          <cell r="A32">
            <v>68</v>
          </cell>
          <cell r="B32" t="str">
            <v>Bolivia</v>
          </cell>
          <cell r="C32">
            <v>1075.8565000000001</v>
          </cell>
          <cell r="D32">
            <v>12296.73496</v>
          </cell>
          <cell r="E32">
            <v>3750</v>
          </cell>
          <cell r="F32">
            <v>16046.73496</v>
          </cell>
          <cell r="G32">
            <v>17122.59146</v>
          </cell>
          <cell r="H32">
            <v>3750</v>
          </cell>
          <cell r="I32">
            <v>12296.73496</v>
          </cell>
        </row>
        <row r="33">
          <cell r="A33">
            <v>70</v>
          </cell>
          <cell r="B33" t="str">
            <v>Bosnia and Herzegovina</v>
          </cell>
          <cell r="C33">
            <v>750.24002000000007</v>
          </cell>
          <cell r="D33">
            <v>3067.3042400000004</v>
          </cell>
          <cell r="E33">
            <v>0</v>
          </cell>
          <cell r="F33">
            <v>3067.3042400000004</v>
          </cell>
          <cell r="G33">
            <v>3817.5442600000006</v>
          </cell>
          <cell r="I33">
            <v>3067.3042400000004</v>
          </cell>
        </row>
        <row r="34">
          <cell r="A34">
            <v>72</v>
          </cell>
          <cell r="B34" t="str">
            <v>Botswana</v>
          </cell>
          <cell r="C34">
            <v>684.22756000000004</v>
          </cell>
          <cell r="D34">
            <v>2594.4675200000001</v>
          </cell>
          <cell r="E34">
            <v>0</v>
          </cell>
          <cell r="F34">
            <v>2594.4675200000001</v>
          </cell>
          <cell r="G34">
            <v>3278.6950800000004</v>
          </cell>
          <cell r="I34">
            <v>2594.4675200000001</v>
          </cell>
        </row>
        <row r="35">
          <cell r="A35">
            <v>76</v>
          </cell>
          <cell r="B35" t="str">
            <v>Brazil</v>
          </cell>
          <cell r="C35">
            <v>1756.85546</v>
          </cell>
          <cell r="D35">
            <v>15637.979369999999</v>
          </cell>
          <cell r="E35">
            <v>0</v>
          </cell>
          <cell r="F35">
            <v>15637.979369999999</v>
          </cell>
          <cell r="G35">
            <v>17394.83483</v>
          </cell>
          <cell r="I35">
            <v>15637.979369999999</v>
          </cell>
        </row>
        <row r="36">
          <cell r="A36">
            <v>92</v>
          </cell>
          <cell r="B36" t="str">
            <v>British Virgin Islands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</row>
        <row r="37">
          <cell r="A37">
            <v>96</v>
          </cell>
          <cell r="B37" t="str">
            <v>Brunei Darussalam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</row>
        <row r="38">
          <cell r="A38">
            <v>100</v>
          </cell>
          <cell r="B38" t="str">
            <v>Bulgaria</v>
          </cell>
          <cell r="C38">
            <v>623.89996999999994</v>
          </cell>
          <cell r="D38">
            <v>783.28257999999994</v>
          </cell>
          <cell r="E38">
            <v>0</v>
          </cell>
          <cell r="F38">
            <v>783.28257999999994</v>
          </cell>
          <cell r="G38">
            <v>1407.18255</v>
          </cell>
          <cell r="I38">
            <v>783.28257999999994</v>
          </cell>
        </row>
        <row r="39">
          <cell r="A39">
            <v>854</v>
          </cell>
          <cell r="B39" t="str">
            <v>Burkina Faso</v>
          </cell>
          <cell r="C39">
            <v>15835.32985</v>
          </cell>
          <cell r="D39">
            <v>10729.429249999999</v>
          </cell>
          <cell r="E39">
            <v>5405</v>
          </cell>
          <cell r="F39">
            <v>16134.429249999999</v>
          </cell>
          <cell r="G39">
            <v>31969.759099999999</v>
          </cell>
          <cell r="H39">
            <v>5405</v>
          </cell>
          <cell r="I39">
            <v>10729.429249999999</v>
          </cell>
        </row>
        <row r="40">
          <cell r="A40">
            <v>108</v>
          </cell>
          <cell r="B40" t="str">
            <v>Burundi</v>
          </cell>
          <cell r="C40">
            <v>9187.3100299999987</v>
          </cell>
          <cell r="D40">
            <v>6624.762929999999</v>
          </cell>
          <cell r="E40">
            <v>3866</v>
          </cell>
          <cell r="F40">
            <v>10490.762929999999</v>
          </cell>
          <cell r="G40">
            <v>19678.072959999998</v>
          </cell>
          <cell r="H40">
            <v>3866</v>
          </cell>
          <cell r="I40">
            <v>6624.762929999999</v>
          </cell>
        </row>
        <row r="41">
          <cell r="A41">
            <v>116</v>
          </cell>
          <cell r="B41" t="str">
            <v>Cambodia</v>
          </cell>
          <cell r="C41">
            <v>6355.4205199999997</v>
          </cell>
          <cell r="D41">
            <v>15026.057779999999</v>
          </cell>
          <cell r="E41">
            <v>0</v>
          </cell>
          <cell r="F41">
            <v>15026.057779999999</v>
          </cell>
          <cell r="G41">
            <v>21381.478299999999</v>
          </cell>
          <cell r="I41">
            <v>15026.057779999999</v>
          </cell>
        </row>
        <row r="42">
          <cell r="A42">
            <v>120</v>
          </cell>
          <cell r="B42" t="str">
            <v>Cameroon</v>
          </cell>
          <cell r="C42">
            <v>6140.6322399999999</v>
          </cell>
          <cell r="D42">
            <v>6655.4625699999997</v>
          </cell>
          <cell r="E42">
            <v>1926</v>
          </cell>
          <cell r="F42">
            <v>8581.4625699999997</v>
          </cell>
          <cell r="G42">
            <v>14722.094809999999</v>
          </cell>
          <cell r="H42">
            <v>1926</v>
          </cell>
          <cell r="I42">
            <v>6655.4625699999997</v>
          </cell>
        </row>
        <row r="43">
          <cell r="A43">
            <v>124</v>
          </cell>
          <cell r="B43" t="str">
            <v>Canada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</row>
        <row r="44">
          <cell r="A44">
            <v>132</v>
          </cell>
          <cell r="B44" t="str">
            <v>Cape Verde</v>
          </cell>
          <cell r="C44">
            <v>741.476</v>
          </cell>
          <cell r="D44">
            <v>-2.0000000000000002E-5</v>
          </cell>
          <cell r="E44">
            <v>0</v>
          </cell>
          <cell r="F44">
            <v>-2.0000000000000002E-5</v>
          </cell>
          <cell r="G44">
            <v>741.47598000000005</v>
          </cell>
          <cell r="I44">
            <v>-2.0000000000000002E-5</v>
          </cell>
        </row>
        <row r="45">
          <cell r="A45">
            <v>136</v>
          </cell>
          <cell r="B45" t="str">
            <v>Cayman Islands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</row>
        <row r="46">
          <cell r="A46">
            <v>140</v>
          </cell>
          <cell r="B46" t="str">
            <v>Central African Republic</v>
          </cell>
          <cell r="C46">
            <v>5592.4565199999997</v>
          </cell>
          <cell r="D46">
            <v>9000.1107800000027</v>
          </cell>
          <cell r="E46">
            <v>7721</v>
          </cell>
          <cell r="F46">
            <v>16721.110780000003</v>
          </cell>
          <cell r="G46">
            <v>22313.567300000002</v>
          </cell>
          <cell r="H46">
            <v>7721</v>
          </cell>
          <cell r="I46">
            <v>9000.1107800000027</v>
          </cell>
        </row>
        <row r="47">
          <cell r="A47">
            <v>13</v>
          </cell>
          <cell r="B47" t="str">
            <v>Central America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</row>
        <row r="48">
          <cell r="A48">
            <v>148</v>
          </cell>
          <cell r="B48" t="str">
            <v>Chad</v>
          </cell>
          <cell r="C48">
            <v>11094.750259999999</v>
          </cell>
          <cell r="D48">
            <v>7397.4272400000009</v>
          </cell>
          <cell r="E48">
            <v>15434</v>
          </cell>
          <cell r="F48">
            <v>22831.427240000001</v>
          </cell>
          <cell r="G48">
            <v>33926.177499999998</v>
          </cell>
          <cell r="H48">
            <v>15434</v>
          </cell>
          <cell r="I48">
            <v>7397.4272400000009</v>
          </cell>
        </row>
        <row r="49">
          <cell r="A49">
            <v>830</v>
          </cell>
          <cell r="B49" t="str">
            <v>Channel Islands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</row>
        <row r="50">
          <cell r="A50">
            <v>152</v>
          </cell>
          <cell r="B50" t="str">
            <v>Chile</v>
          </cell>
          <cell r="C50">
            <v>441.34254999999996</v>
          </cell>
          <cell r="D50">
            <v>718.80034000000001</v>
          </cell>
          <cell r="E50">
            <v>0</v>
          </cell>
          <cell r="F50">
            <v>718.80034000000001</v>
          </cell>
          <cell r="G50">
            <v>1160.1428900000001</v>
          </cell>
          <cell r="I50">
            <v>718.80034000000001</v>
          </cell>
        </row>
        <row r="51">
          <cell r="A51">
            <v>156</v>
          </cell>
          <cell r="B51" t="str">
            <v>China</v>
          </cell>
          <cell r="C51">
            <v>11955.930130000001</v>
          </cell>
          <cell r="D51">
            <v>9437.5327099999995</v>
          </cell>
          <cell r="E51">
            <v>17249</v>
          </cell>
          <cell r="F51">
            <v>26686.532709999999</v>
          </cell>
          <cell r="G51">
            <v>38642.46284</v>
          </cell>
          <cell r="H51">
            <v>17249</v>
          </cell>
          <cell r="I51">
            <v>9437.5327099999995</v>
          </cell>
        </row>
        <row r="52">
          <cell r="A52">
            <v>170</v>
          </cell>
          <cell r="B52" t="str">
            <v>Colombia</v>
          </cell>
          <cell r="C52">
            <v>1983.0819799999999</v>
          </cell>
          <cell r="D52">
            <v>8122.9142999999985</v>
          </cell>
          <cell r="E52">
            <v>1196</v>
          </cell>
          <cell r="F52">
            <v>9318.9142999999985</v>
          </cell>
          <cell r="G52">
            <v>11301.996279999999</v>
          </cell>
          <cell r="H52">
            <v>1196</v>
          </cell>
          <cell r="I52">
            <v>8122.9142999999985</v>
          </cell>
        </row>
        <row r="53">
          <cell r="A53">
            <v>174</v>
          </cell>
          <cell r="B53" t="str">
            <v>Comoros</v>
          </cell>
          <cell r="C53">
            <v>811.29165999999998</v>
          </cell>
          <cell r="D53">
            <v>2413.4083799999999</v>
          </cell>
          <cell r="E53">
            <v>372</v>
          </cell>
          <cell r="F53">
            <v>2785.4083799999999</v>
          </cell>
          <cell r="G53">
            <v>3596.7000399999997</v>
          </cell>
          <cell r="H53">
            <v>372</v>
          </cell>
          <cell r="I53">
            <v>2413.4083799999999</v>
          </cell>
        </row>
        <row r="54">
          <cell r="A54">
            <v>178</v>
          </cell>
          <cell r="B54" t="str">
            <v>Congo</v>
          </cell>
          <cell r="C54">
            <v>2798.8687999999997</v>
          </cell>
          <cell r="D54">
            <v>3250.3047900000001</v>
          </cell>
          <cell r="E54">
            <v>819</v>
          </cell>
          <cell r="F54">
            <v>4069.3047900000001</v>
          </cell>
          <cell r="G54">
            <v>6868.1735900000003</v>
          </cell>
          <cell r="H54">
            <v>819</v>
          </cell>
          <cell r="I54">
            <v>3250.3047900000001</v>
          </cell>
        </row>
        <row r="55">
          <cell r="A55">
            <v>184</v>
          </cell>
          <cell r="B55" t="str">
            <v>Cook Islands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</row>
        <row r="56">
          <cell r="A56">
            <v>188</v>
          </cell>
          <cell r="B56" t="str">
            <v>Costa Rica</v>
          </cell>
          <cell r="C56">
            <v>581.80634999999995</v>
          </cell>
          <cell r="D56">
            <v>299.78476000000001</v>
          </cell>
          <cell r="E56">
            <v>0</v>
          </cell>
          <cell r="F56">
            <v>299.78476000000001</v>
          </cell>
          <cell r="G56">
            <v>881.59110999999996</v>
          </cell>
          <cell r="I56">
            <v>299.78476000000001</v>
          </cell>
        </row>
        <row r="57">
          <cell r="A57">
            <v>384</v>
          </cell>
          <cell r="B57" t="str">
            <v>Côte d'Ivoire</v>
          </cell>
          <cell r="C57">
            <v>7681.0878200000006</v>
          </cell>
          <cell r="D57">
            <v>22539.335370000001</v>
          </cell>
          <cell r="E57">
            <v>3852</v>
          </cell>
          <cell r="F57">
            <v>26391.335370000001</v>
          </cell>
          <cell r="G57">
            <v>34072.423190000001</v>
          </cell>
          <cell r="H57">
            <v>3852</v>
          </cell>
          <cell r="I57">
            <v>22539.335370000001</v>
          </cell>
        </row>
        <row r="58">
          <cell r="A58">
            <v>191</v>
          </cell>
          <cell r="B58" t="str">
            <v>Croatia</v>
          </cell>
          <cell r="C58">
            <v>376.29480000000001</v>
          </cell>
          <cell r="D58">
            <v>1034.3920900000001</v>
          </cell>
          <cell r="E58">
            <v>0</v>
          </cell>
          <cell r="F58">
            <v>1034.3920900000001</v>
          </cell>
          <cell r="G58">
            <v>1410.6868899999999</v>
          </cell>
          <cell r="I58">
            <v>1034.3920900000001</v>
          </cell>
        </row>
        <row r="59">
          <cell r="A59">
            <v>192</v>
          </cell>
          <cell r="B59" t="str">
            <v>Cuba</v>
          </cell>
          <cell r="C59">
            <v>644.37036999999998</v>
          </cell>
          <cell r="D59">
            <v>823.45349000000033</v>
          </cell>
          <cell r="E59">
            <v>1203</v>
          </cell>
          <cell r="F59">
            <v>2026.4534900000003</v>
          </cell>
          <cell r="G59">
            <v>2670.8238600000004</v>
          </cell>
          <cell r="H59">
            <v>1203</v>
          </cell>
          <cell r="I59">
            <v>823.45349000000033</v>
          </cell>
        </row>
        <row r="60">
          <cell r="A60">
            <v>196</v>
          </cell>
          <cell r="B60" t="str">
            <v>Cyprus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</row>
        <row r="61">
          <cell r="A61">
            <v>203</v>
          </cell>
          <cell r="B61" t="str">
            <v>Czech Republic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</row>
        <row r="62">
          <cell r="A62">
            <v>408</v>
          </cell>
          <cell r="B62" t="str">
            <v>Democratic People's Republic of Korea</v>
          </cell>
          <cell r="C62">
            <v>2255.7782200000001</v>
          </cell>
          <cell r="D62">
            <v>3687.6478599999991</v>
          </cell>
          <cell r="E62">
            <v>9072</v>
          </cell>
          <cell r="F62">
            <v>12759.647859999999</v>
          </cell>
          <cell r="G62">
            <v>15015.426079999999</v>
          </cell>
          <cell r="H62">
            <v>9072</v>
          </cell>
          <cell r="I62">
            <v>3687.6478599999991</v>
          </cell>
        </row>
        <row r="63">
          <cell r="A63">
            <v>180</v>
          </cell>
          <cell r="B63" t="str">
            <v>Democratic Republic of the Congo</v>
          </cell>
          <cell r="C63">
            <v>57926.365740000001</v>
          </cell>
          <cell r="D63">
            <v>34133.969639999996</v>
          </cell>
          <cell r="E63">
            <v>59569</v>
          </cell>
          <cell r="F63">
            <v>93702.969639999996</v>
          </cell>
          <cell r="G63">
            <v>151629.33538</v>
          </cell>
          <cell r="H63">
            <v>59569</v>
          </cell>
          <cell r="I63">
            <v>34133.969639999996</v>
          </cell>
        </row>
        <row r="64">
          <cell r="A64">
            <v>208</v>
          </cell>
          <cell r="B64" t="str">
            <v>Denmark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</row>
        <row r="65">
          <cell r="A65">
            <v>262</v>
          </cell>
          <cell r="B65" t="str">
            <v>Djibouti</v>
          </cell>
          <cell r="C65">
            <v>1134.23136</v>
          </cell>
          <cell r="D65">
            <v>2823.8148499999998</v>
          </cell>
          <cell r="E65">
            <v>2392</v>
          </cell>
          <cell r="F65">
            <v>5215.8148499999998</v>
          </cell>
          <cell r="G65">
            <v>6350.0462099999995</v>
          </cell>
          <cell r="H65">
            <v>2392</v>
          </cell>
          <cell r="I65">
            <v>2823.8148499999998</v>
          </cell>
        </row>
        <row r="66">
          <cell r="A66">
            <v>212</v>
          </cell>
          <cell r="B66" t="str">
            <v>Dominica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</row>
        <row r="67">
          <cell r="A67">
            <v>214</v>
          </cell>
          <cell r="B67" t="str">
            <v>Dominican Republic</v>
          </cell>
          <cell r="C67">
            <v>622.24216999999999</v>
          </cell>
          <cell r="D67">
            <v>698.01578999999992</v>
          </cell>
          <cell r="E67">
            <v>587</v>
          </cell>
          <cell r="F67">
            <v>1285.0157899999999</v>
          </cell>
          <cell r="G67">
            <v>1907.2579599999999</v>
          </cell>
          <cell r="H67">
            <v>587</v>
          </cell>
          <cell r="I67">
            <v>698.01578999999992</v>
          </cell>
        </row>
        <row r="68">
          <cell r="A68">
            <v>218</v>
          </cell>
          <cell r="B68" t="str">
            <v>Ecuador</v>
          </cell>
          <cell r="C68">
            <v>1084.5606</v>
          </cell>
          <cell r="D68">
            <v>4896.2788999999993</v>
          </cell>
          <cell r="E68">
            <v>160</v>
          </cell>
          <cell r="F68">
            <v>5056.2788999999993</v>
          </cell>
          <cell r="G68">
            <v>6140.8394999999991</v>
          </cell>
          <cell r="H68">
            <v>160</v>
          </cell>
          <cell r="I68">
            <v>4896.2788999999993</v>
          </cell>
        </row>
        <row r="69">
          <cell r="A69">
            <v>818</v>
          </cell>
          <cell r="B69" t="str">
            <v>Egypt</v>
          </cell>
          <cell r="C69">
            <v>2963.1211899999998</v>
          </cell>
          <cell r="D69">
            <v>7780.29612</v>
          </cell>
          <cell r="E69">
            <v>19</v>
          </cell>
          <cell r="F69">
            <v>7799.29612</v>
          </cell>
          <cell r="G69">
            <v>10762.417310000001</v>
          </cell>
          <cell r="H69">
            <v>19</v>
          </cell>
          <cell r="I69">
            <v>7780.29612</v>
          </cell>
        </row>
        <row r="70">
          <cell r="A70">
            <v>222</v>
          </cell>
          <cell r="B70" t="str">
            <v>El Salvador</v>
          </cell>
          <cell r="C70">
            <v>638.77293999999995</v>
          </cell>
          <cell r="D70">
            <v>1477.4875099999999</v>
          </cell>
          <cell r="E70">
            <v>74</v>
          </cell>
          <cell r="F70">
            <v>1551.4875099999999</v>
          </cell>
          <cell r="G70">
            <v>2190.2604499999998</v>
          </cell>
          <cell r="H70">
            <v>74</v>
          </cell>
          <cell r="I70">
            <v>1477.4875099999999</v>
          </cell>
        </row>
        <row r="71">
          <cell r="A71">
            <v>226</v>
          </cell>
          <cell r="B71" t="str">
            <v>Equatorial Guinea</v>
          </cell>
          <cell r="C71">
            <v>703.84484999999995</v>
          </cell>
          <cell r="D71">
            <v>852.68083000000001</v>
          </cell>
          <cell r="E71">
            <v>0</v>
          </cell>
          <cell r="F71">
            <v>852.68083000000001</v>
          </cell>
          <cell r="G71">
            <v>1556.52568</v>
          </cell>
          <cell r="I71">
            <v>852.68083000000001</v>
          </cell>
        </row>
        <row r="72">
          <cell r="A72">
            <v>232</v>
          </cell>
          <cell r="B72" t="str">
            <v>Eritrea</v>
          </cell>
          <cell r="C72">
            <v>2631.5873700000002</v>
          </cell>
          <cell r="D72">
            <v>6322.1563299999998</v>
          </cell>
          <cell r="E72">
            <v>7127</v>
          </cell>
          <cell r="F72">
            <v>13449.15633</v>
          </cell>
          <cell r="G72">
            <v>16080.743699999999</v>
          </cell>
          <cell r="H72">
            <v>7127</v>
          </cell>
          <cell r="I72">
            <v>6322.1563299999998</v>
          </cell>
        </row>
        <row r="73">
          <cell r="A73">
            <v>233</v>
          </cell>
          <cell r="B73" t="str">
            <v>Estonia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</row>
        <row r="74">
          <cell r="A74">
            <v>231</v>
          </cell>
          <cell r="B74" t="str">
            <v>Ethiopia</v>
          </cell>
          <cell r="C74">
            <v>45848.894789999998</v>
          </cell>
          <cell r="D74">
            <v>40907.46428</v>
          </cell>
          <cell r="E74">
            <v>41589</v>
          </cell>
          <cell r="F74">
            <v>82496.46428</v>
          </cell>
          <cell r="G74">
            <v>128345.35907000001</v>
          </cell>
          <cell r="H74">
            <v>41589</v>
          </cell>
          <cell r="I74">
            <v>40907.46428</v>
          </cell>
        </row>
        <row r="75">
          <cell r="A75">
            <v>242</v>
          </cell>
          <cell r="B75" t="str">
            <v>Fiji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</row>
        <row r="76">
          <cell r="A76">
            <v>246</v>
          </cell>
          <cell r="B76" t="str">
            <v>Finland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</row>
        <row r="77">
          <cell r="A77">
            <v>250</v>
          </cell>
          <cell r="B77" t="str">
            <v>France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</row>
        <row r="78">
          <cell r="A78">
            <v>254</v>
          </cell>
          <cell r="B78" t="str">
            <v>French Guiana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</row>
        <row r="79">
          <cell r="A79">
            <v>258</v>
          </cell>
          <cell r="B79" t="str">
            <v>French Polynesia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</row>
        <row r="80">
          <cell r="A80">
            <v>266</v>
          </cell>
          <cell r="B80" t="str">
            <v>Gabon</v>
          </cell>
          <cell r="C80">
            <v>698.17436999999995</v>
          </cell>
          <cell r="D80">
            <v>794.84487000000001</v>
          </cell>
          <cell r="E80">
            <v>0</v>
          </cell>
          <cell r="F80">
            <v>794.84487000000001</v>
          </cell>
          <cell r="G80">
            <v>1493.0192400000001</v>
          </cell>
          <cell r="I80">
            <v>794.84487000000001</v>
          </cell>
        </row>
        <row r="81">
          <cell r="A81">
            <v>270</v>
          </cell>
          <cell r="B81" t="str">
            <v>Gambia</v>
          </cell>
          <cell r="C81">
            <v>1164.1715800000002</v>
          </cell>
          <cell r="D81">
            <v>1756.08331</v>
          </cell>
          <cell r="E81">
            <v>49</v>
          </cell>
          <cell r="F81">
            <v>1805.08331</v>
          </cell>
          <cell r="G81">
            <v>2969.2548900000002</v>
          </cell>
          <cell r="H81">
            <v>49</v>
          </cell>
          <cell r="I81">
            <v>1756.08331</v>
          </cell>
        </row>
        <row r="82">
          <cell r="A82">
            <v>268</v>
          </cell>
          <cell r="B82" t="str">
            <v>Georgia</v>
          </cell>
          <cell r="C82">
            <v>1319.60779</v>
          </cell>
          <cell r="D82">
            <v>3093.3143800000007</v>
          </cell>
          <cell r="E82">
            <v>3131</v>
          </cell>
          <cell r="F82">
            <v>6224.3143800000007</v>
          </cell>
          <cell r="G82">
            <v>7543.9221700000007</v>
          </cell>
          <cell r="H82">
            <v>3131</v>
          </cell>
          <cell r="I82">
            <v>3093.3143800000007</v>
          </cell>
        </row>
        <row r="83">
          <cell r="A83">
            <v>276</v>
          </cell>
          <cell r="B83" t="str">
            <v>Germany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</row>
        <row r="84">
          <cell r="A84">
            <v>288</v>
          </cell>
          <cell r="B84" t="str">
            <v>Ghana</v>
          </cell>
          <cell r="C84">
            <v>9376.2335999999996</v>
          </cell>
          <cell r="D84">
            <v>14620.348910000001</v>
          </cell>
          <cell r="E84">
            <v>638</v>
          </cell>
          <cell r="F84">
            <v>15258.348910000001</v>
          </cell>
          <cell r="G84">
            <v>24634.58251</v>
          </cell>
          <cell r="H84">
            <v>638</v>
          </cell>
          <cell r="I84">
            <v>14620.348910000001</v>
          </cell>
        </row>
        <row r="85">
          <cell r="A85">
            <v>292</v>
          </cell>
          <cell r="B85" t="str">
            <v>Gibraltar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</row>
        <row r="86">
          <cell r="A86">
            <v>300</v>
          </cell>
          <cell r="B86" t="str">
            <v>Greece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</row>
        <row r="87">
          <cell r="A87">
            <v>308</v>
          </cell>
          <cell r="B87" t="str">
            <v>Grenada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</row>
        <row r="88">
          <cell r="A88">
            <v>316</v>
          </cell>
          <cell r="B88" t="str">
            <v>Guam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</row>
        <row r="89">
          <cell r="A89">
            <v>320</v>
          </cell>
          <cell r="B89" t="str">
            <v>Guatemala</v>
          </cell>
          <cell r="C89">
            <v>1590.58367</v>
          </cell>
          <cell r="D89">
            <v>4652.2964099999999</v>
          </cell>
          <cell r="E89">
            <v>713</v>
          </cell>
          <cell r="F89">
            <v>5365.2964099999999</v>
          </cell>
          <cell r="G89">
            <v>6955.8800799999999</v>
          </cell>
          <cell r="H89">
            <v>713</v>
          </cell>
          <cell r="I89">
            <v>4652.2964099999999</v>
          </cell>
        </row>
        <row r="90">
          <cell r="A90">
            <v>324</v>
          </cell>
          <cell r="B90" t="str">
            <v>Guinea</v>
          </cell>
          <cell r="C90">
            <v>6001.0063200000004</v>
          </cell>
          <cell r="D90">
            <v>3664.7979399999995</v>
          </cell>
          <cell r="E90">
            <v>1708</v>
          </cell>
          <cell r="F90">
            <v>5372.7979399999995</v>
          </cell>
          <cell r="G90">
            <v>11373.804260000001</v>
          </cell>
          <cell r="H90">
            <v>1708</v>
          </cell>
          <cell r="I90">
            <v>3664.7979399999995</v>
          </cell>
        </row>
        <row r="91">
          <cell r="A91">
            <v>624</v>
          </cell>
          <cell r="B91" t="str">
            <v>Guinea-Bissau</v>
          </cell>
          <cell r="C91">
            <v>2161.06367</v>
          </cell>
          <cell r="D91">
            <v>4254.7975699999997</v>
          </cell>
          <cell r="E91">
            <v>487</v>
          </cell>
          <cell r="F91">
            <v>4741.7975699999997</v>
          </cell>
          <cell r="G91">
            <v>6902.8612400000002</v>
          </cell>
          <cell r="H91">
            <v>487</v>
          </cell>
          <cell r="I91">
            <v>4254.7975699999997</v>
          </cell>
        </row>
        <row r="92">
          <cell r="A92">
            <v>328</v>
          </cell>
          <cell r="B92" t="str">
            <v>Guyana</v>
          </cell>
          <cell r="C92">
            <v>1026.0927099999999</v>
          </cell>
          <cell r="D92">
            <v>1253.4977900000001</v>
          </cell>
          <cell r="E92">
            <v>0</v>
          </cell>
          <cell r="F92">
            <v>1253.4977900000001</v>
          </cell>
          <cell r="G92">
            <v>2279.5905000000002</v>
          </cell>
          <cell r="I92">
            <v>1253.4977900000001</v>
          </cell>
        </row>
        <row r="93">
          <cell r="A93">
            <v>332</v>
          </cell>
          <cell r="B93" t="str">
            <v>Haiti</v>
          </cell>
          <cell r="C93">
            <v>4690.9229800000003</v>
          </cell>
          <cell r="D93">
            <v>12889.488240000002</v>
          </cell>
          <cell r="E93">
            <v>3985</v>
          </cell>
          <cell r="F93">
            <v>16874.488240000002</v>
          </cell>
          <cell r="G93">
            <v>21565.411220000002</v>
          </cell>
          <cell r="H93">
            <v>3985</v>
          </cell>
          <cell r="I93">
            <v>12889.488240000002</v>
          </cell>
        </row>
        <row r="94">
          <cell r="A94">
            <v>336</v>
          </cell>
          <cell r="B94" t="str">
            <v>Holy See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</row>
        <row r="95">
          <cell r="A95">
            <v>340</v>
          </cell>
          <cell r="B95" t="str">
            <v>Honduras</v>
          </cell>
          <cell r="C95">
            <v>879.01217000000008</v>
          </cell>
          <cell r="D95">
            <v>4067.8467799999999</v>
          </cell>
          <cell r="E95">
            <v>216</v>
          </cell>
          <cell r="F95">
            <v>4283.8467799999999</v>
          </cell>
          <cell r="G95">
            <v>5162.8589499999998</v>
          </cell>
          <cell r="H95">
            <v>216</v>
          </cell>
          <cell r="I95">
            <v>4067.8467799999999</v>
          </cell>
        </row>
        <row r="96">
          <cell r="A96">
            <v>348</v>
          </cell>
          <cell r="B96" t="str">
            <v>Hungary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</row>
        <row r="97">
          <cell r="A97">
            <v>352</v>
          </cell>
          <cell r="B97" t="str">
            <v>Iceland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</row>
        <row r="98">
          <cell r="A98">
            <v>356</v>
          </cell>
          <cell r="B98" t="str">
            <v>India</v>
          </cell>
          <cell r="C98">
            <v>36594.597419999998</v>
          </cell>
          <cell r="D98">
            <v>64124.670580000005</v>
          </cell>
          <cell r="E98">
            <v>5514</v>
          </cell>
          <cell r="F98">
            <v>69638.670580000005</v>
          </cell>
          <cell r="G98">
            <v>106233.26800000001</v>
          </cell>
          <cell r="H98">
            <v>5514</v>
          </cell>
          <cell r="I98">
            <v>64124.670580000005</v>
          </cell>
        </row>
        <row r="99">
          <cell r="A99">
            <v>360</v>
          </cell>
          <cell r="B99" t="str">
            <v>Indonesia</v>
          </cell>
          <cell r="C99">
            <v>5225.1867400000001</v>
          </cell>
          <cell r="D99">
            <v>40775.997240000012</v>
          </cell>
          <cell r="E99">
            <v>70012</v>
          </cell>
          <cell r="F99">
            <v>110787.99724000001</v>
          </cell>
          <cell r="G99">
            <v>116013.18398000002</v>
          </cell>
          <cell r="H99">
            <v>70012</v>
          </cell>
          <cell r="I99">
            <v>40775.997240000012</v>
          </cell>
        </row>
        <row r="100">
          <cell r="A100">
            <v>364</v>
          </cell>
          <cell r="B100" t="str">
            <v>Iran (Islamic Republic of)</v>
          </cell>
          <cell r="C100">
            <v>1424.0459099999998</v>
          </cell>
          <cell r="D100">
            <v>1161.0818400000001</v>
          </cell>
          <cell r="E100">
            <v>167</v>
          </cell>
          <cell r="F100">
            <v>1328.0818400000001</v>
          </cell>
          <cell r="G100">
            <v>2752.1277499999997</v>
          </cell>
          <cell r="H100">
            <v>167</v>
          </cell>
          <cell r="I100">
            <v>1161.0818400000001</v>
          </cell>
        </row>
        <row r="101">
          <cell r="A101">
            <v>368</v>
          </cell>
          <cell r="B101" t="str">
            <v>Iraq</v>
          </cell>
          <cell r="C101">
            <v>2071.5958599999999</v>
          </cell>
          <cell r="D101">
            <v>22314.701070000003</v>
          </cell>
          <cell r="E101">
            <v>15906</v>
          </cell>
          <cell r="F101">
            <v>38220.701070000003</v>
          </cell>
          <cell r="G101">
            <v>40292.296930000004</v>
          </cell>
          <cell r="H101">
            <v>15906</v>
          </cell>
          <cell r="I101">
            <v>22314.701070000003</v>
          </cell>
        </row>
        <row r="102">
          <cell r="A102">
            <v>372</v>
          </cell>
          <cell r="B102" t="str">
            <v>Ireland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</row>
        <row r="103">
          <cell r="A103">
            <v>376</v>
          </cell>
          <cell r="B103" t="str">
            <v>Israel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</row>
        <row r="104">
          <cell r="A104">
            <v>380</v>
          </cell>
          <cell r="B104" t="str">
            <v>Italy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</row>
        <row r="105">
          <cell r="A105">
            <v>388</v>
          </cell>
          <cell r="B105" t="str">
            <v>Jamaica</v>
          </cell>
          <cell r="C105">
            <v>564.49787000000003</v>
          </cell>
          <cell r="D105">
            <v>2381.1321199999998</v>
          </cell>
          <cell r="E105">
            <v>171</v>
          </cell>
          <cell r="F105">
            <v>2552.1321199999998</v>
          </cell>
          <cell r="G105">
            <v>3116.6299899999999</v>
          </cell>
          <cell r="H105">
            <v>171</v>
          </cell>
          <cell r="I105">
            <v>2381.1321199999998</v>
          </cell>
        </row>
        <row r="106">
          <cell r="A106">
            <v>392</v>
          </cell>
          <cell r="B106" t="str">
            <v>Japan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</row>
        <row r="107">
          <cell r="A107">
            <v>400</v>
          </cell>
          <cell r="B107" t="str">
            <v>Jordan</v>
          </cell>
          <cell r="C107">
            <v>600.8664</v>
          </cell>
          <cell r="D107">
            <v>1176.5967300000002</v>
          </cell>
          <cell r="E107">
            <v>4985</v>
          </cell>
          <cell r="F107">
            <v>6161.5967300000002</v>
          </cell>
          <cell r="G107">
            <v>6762.4631300000001</v>
          </cell>
          <cell r="H107">
            <v>4985</v>
          </cell>
          <cell r="I107">
            <v>1176.5967300000002</v>
          </cell>
        </row>
        <row r="108">
          <cell r="A108">
            <v>398</v>
          </cell>
          <cell r="B108" t="str">
            <v>Kazakhstan</v>
          </cell>
          <cell r="C108">
            <v>1053.16859</v>
          </cell>
          <cell r="D108">
            <v>965.05545000000006</v>
          </cell>
          <cell r="E108">
            <v>11</v>
          </cell>
          <cell r="F108">
            <v>976.05545000000006</v>
          </cell>
          <cell r="G108">
            <v>2029.2240400000001</v>
          </cell>
          <cell r="H108">
            <v>11</v>
          </cell>
          <cell r="I108">
            <v>965.05545000000006</v>
          </cell>
        </row>
        <row r="109">
          <cell r="A109">
            <v>404</v>
          </cell>
          <cell r="B109" t="str">
            <v>Kenya</v>
          </cell>
          <cell r="C109">
            <v>15121.585859999999</v>
          </cell>
          <cell r="D109">
            <v>16923.078119999998</v>
          </cell>
          <cell r="E109">
            <v>12650</v>
          </cell>
          <cell r="F109">
            <v>29573.078119999998</v>
          </cell>
          <cell r="G109">
            <v>44694.663979999998</v>
          </cell>
          <cell r="H109">
            <v>12650</v>
          </cell>
          <cell r="I109">
            <v>16923.078119999998</v>
          </cell>
        </row>
        <row r="110">
          <cell r="A110">
            <v>296</v>
          </cell>
          <cell r="B110" t="str">
            <v>Kiribati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</row>
        <row r="111">
          <cell r="A111">
            <v>896</v>
          </cell>
          <cell r="B111" t="str">
            <v>Kosovo</v>
          </cell>
          <cell r="C111">
            <v>1271.60601</v>
          </cell>
          <cell r="D111">
            <v>2389.6541000000002</v>
          </cell>
          <cell r="E111">
            <v>9</v>
          </cell>
          <cell r="F111">
            <v>2398.6541000000002</v>
          </cell>
          <cell r="G111">
            <v>3670.2601100000002</v>
          </cell>
          <cell r="H111">
            <v>9</v>
          </cell>
          <cell r="I111">
            <v>2389.6541000000002</v>
          </cell>
        </row>
        <row r="112">
          <cell r="A112">
            <v>414</v>
          </cell>
          <cell r="B112" t="str">
            <v>Kuwait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</row>
        <row r="113">
          <cell r="A113">
            <v>417</v>
          </cell>
          <cell r="B113" t="str">
            <v>Kyrgyzstan</v>
          </cell>
          <cell r="C113">
            <v>1019.94114</v>
          </cell>
          <cell r="D113">
            <v>1634.5504900000001</v>
          </cell>
          <cell r="E113">
            <v>0</v>
          </cell>
          <cell r="F113">
            <v>1634.5504900000001</v>
          </cell>
          <cell r="G113">
            <v>2654.49163</v>
          </cell>
          <cell r="I113">
            <v>1634.5504900000001</v>
          </cell>
        </row>
        <row r="114">
          <cell r="A114">
            <v>418</v>
          </cell>
          <cell r="B114" t="str">
            <v>Lao People's Democratic Republic</v>
          </cell>
          <cell r="C114">
            <v>2503.3417300000001</v>
          </cell>
          <cell r="D114">
            <v>11106.507350000002</v>
          </cell>
          <cell r="E114">
            <v>738</v>
          </cell>
          <cell r="F114">
            <v>11844.507350000002</v>
          </cell>
          <cell r="G114">
            <v>14347.849080000002</v>
          </cell>
          <cell r="H114">
            <v>738</v>
          </cell>
          <cell r="I114">
            <v>11106.507350000002</v>
          </cell>
        </row>
        <row r="115">
          <cell r="A115">
            <v>428</v>
          </cell>
          <cell r="B115" t="str">
            <v>Latvia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</row>
        <row r="116">
          <cell r="A116">
            <v>422</v>
          </cell>
          <cell r="B116" t="str">
            <v>Lebanon</v>
          </cell>
          <cell r="C116">
            <v>614.24388999999996</v>
          </cell>
          <cell r="D116">
            <v>1278.5991200000008</v>
          </cell>
          <cell r="E116">
            <v>7404</v>
          </cell>
          <cell r="F116">
            <v>8682.5991200000008</v>
          </cell>
          <cell r="G116">
            <v>9296.8430100000005</v>
          </cell>
          <cell r="H116">
            <v>7404</v>
          </cell>
          <cell r="I116">
            <v>1278.5991200000008</v>
          </cell>
        </row>
        <row r="117">
          <cell r="A117">
            <v>426</v>
          </cell>
          <cell r="B117" t="str">
            <v>Lesotho</v>
          </cell>
          <cell r="C117">
            <v>1137.72434</v>
          </cell>
          <cell r="D117">
            <v>3315.4893499999998</v>
          </cell>
          <cell r="E117">
            <v>2105</v>
          </cell>
          <cell r="F117">
            <v>5420.4893499999998</v>
          </cell>
          <cell r="G117">
            <v>6558.2136899999996</v>
          </cell>
          <cell r="H117">
            <v>2105</v>
          </cell>
          <cell r="I117">
            <v>3315.4893499999998</v>
          </cell>
        </row>
        <row r="118">
          <cell r="A118">
            <v>430</v>
          </cell>
          <cell r="B118" t="str">
            <v>Liberia</v>
          </cell>
          <cell r="C118">
            <v>5568.0496299999995</v>
          </cell>
          <cell r="D118">
            <v>19557.031520000004</v>
          </cell>
          <cell r="E118">
            <v>7169</v>
          </cell>
          <cell r="F118">
            <v>26726.031520000004</v>
          </cell>
          <cell r="G118">
            <v>32294.081150000005</v>
          </cell>
          <cell r="H118">
            <v>7169</v>
          </cell>
          <cell r="I118">
            <v>19557.031520000004</v>
          </cell>
        </row>
        <row r="119">
          <cell r="A119">
            <v>434</v>
          </cell>
          <cell r="B119" t="str">
            <v>Libyan Arab Jamahiriya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</row>
        <row r="120">
          <cell r="A120">
            <v>438</v>
          </cell>
          <cell r="B120" t="str">
            <v>Liechtenstein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</row>
        <row r="121">
          <cell r="A121">
            <v>440</v>
          </cell>
          <cell r="B121" t="str">
            <v>Lithuania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</row>
        <row r="122">
          <cell r="A122">
            <v>442</v>
          </cell>
          <cell r="B122" t="str">
            <v>Luxembourg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</row>
        <row r="123">
          <cell r="A123">
            <v>450</v>
          </cell>
          <cell r="B123" t="str">
            <v>Madagascar</v>
          </cell>
          <cell r="C123">
            <v>17046.08108</v>
          </cell>
          <cell r="D123">
            <v>8694.8423899999998</v>
          </cell>
          <cell r="E123">
            <v>6771</v>
          </cell>
          <cell r="F123">
            <v>15465.84239</v>
          </cell>
          <cell r="G123">
            <v>32511.923470000002</v>
          </cell>
          <cell r="H123">
            <v>6771</v>
          </cell>
          <cell r="I123">
            <v>8694.8423899999998</v>
          </cell>
        </row>
        <row r="124">
          <cell r="A124">
            <v>454</v>
          </cell>
          <cell r="B124" t="str">
            <v>Malawi</v>
          </cell>
          <cell r="C124">
            <v>9242.3133100000014</v>
          </cell>
          <cell r="D124">
            <v>27593.354350000001</v>
          </cell>
          <cell r="E124">
            <v>1949</v>
          </cell>
          <cell r="F124">
            <v>29542.354350000001</v>
          </cell>
          <cell r="G124">
            <v>38784.667660000006</v>
          </cell>
          <cell r="H124">
            <v>1949</v>
          </cell>
          <cell r="I124">
            <v>27593.354350000001</v>
          </cell>
        </row>
        <row r="125">
          <cell r="A125">
            <v>458</v>
          </cell>
          <cell r="B125" t="str">
            <v>Malaysia</v>
          </cell>
          <cell r="C125">
            <v>433.68448999999998</v>
          </cell>
          <cell r="D125">
            <v>667.3024099999999</v>
          </cell>
          <cell r="E125">
            <v>343</v>
          </cell>
          <cell r="F125">
            <v>1010.3024099999999</v>
          </cell>
          <cell r="G125">
            <v>1443.9868999999999</v>
          </cell>
          <cell r="H125">
            <v>343</v>
          </cell>
          <cell r="I125">
            <v>667.3024099999999</v>
          </cell>
        </row>
        <row r="126">
          <cell r="A126">
            <v>462</v>
          </cell>
          <cell r="B126" t="str">
            <v>Maldives</v>
          </cell>
          <cell r="C126">
            <v>253.20162999999999</v>
          </cell>
          <cell r="D126">
            <v>327.36989999999969</v>
          </cell>
          <cell r="E126">
            <v>3459</v>
          </cell>
          <cell r="F126">
            <v>3786.3698999999997</v>
          </cell>
          <cell r="G126">
            <v>4039.5715299999997</v>
          </cell>
          <cell r="H126">
            <v>3459</v>
          </cell>
          <cell r="I126">
            <v>327.36989999999969</v>
          </cell>
        </row>
        <row r="127">
          <cell r="A127">
            <v>466</v>
          </cell>
          <cell r="B127" t="str">
            <v>Mali</v>
          </cell>
          <cell r="C127">
            <v>11192.164939999999</v>
          </cell>
          <cell r="D127">
            <v>12062.029620000001</v>
          </cell>
          <cell r="E127">
            <v>3866</v>
          </cell>
          <cell r="F127">
            <v>15928.029620000001</v>
          </cell>
          <cell r="G127">
            <v>27120.19456</v>
          </cell>
          <cell r="H127">
            <v>3866</v>
          </cell>
          <cell r="I127">
            <v>12062.029620000001</v>
          </cell>
        </row>
        <row r="128">
          <cell r="A128">
            <v>470</v>
          </cell>
          <cell r="B128" t="str">
            <v>Malta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</row>
        <row r="129">
          <cell r="A129">
            <v>584</v>
          </cell>
          <cell r="B129" t="str">
            <v>Marshall Islands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</row>
        <row r="130">
          <cell r="A130">
            <v>478</v>
          </cell>
          <cell r="B130" t="str">
            <v>Mauritania</v>
          </cell>
          <cell r="C130">
            <v>2618.9882200000002</v>
          </cell>
          <cell r="D130">
            <v>2470.2303400000001</v>
          </cell>
          <cell r="E130">
            <v>1534</v>
          </cell>
          <cell r="F130">
            <v>4004.2303400000001</v>
          </cell>
          <cell r="G130">
            <v>6623.2185600000003</v>
          </cell>
          <cell r="H130">
            <v>1534</v>
          </cell>
          <cell r="I130">
            <v>2470.2303400000001</v>
          </cell>
        </row>
        <row r="131">
          <cell r="A131">
            <v>480</v>
          </cell>
          <cell r="B131" t="str">
            <v>Mauritius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</row>
        <row r="132">
          <cell r="A132">
            <v>484</v>
          </cell>
          <cell r="B132" t="str">
            <v>Mexico</v>
          </cell>
          <cell r="C132">
            <v>792.80315000000007</v>
          </cell>
          <cell r="D132">
            <v>3985.4324100000003</v>
          </cell>
          <cell r="E132">
            <v>1968</v>
          </cell>
          <cell r="F132">
            <v>5953.4324100000003</v>
          </cell>
          <cell r="G132">
            <v>6746.2355600000001</v>
          </cell>
          <cell r="H132">
            <v>1968</v>
          </cell>
          <cell r="I132">
            <v>3985.4324100000003</v>
          </cell>
        </row>
        <row r="133">
          <cell r="A133">
            <v>583</v>
          </cell>
          <cell r="B133" t="str">
            <v>Micronesia (Federated States of)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</row>
        <row r="134">
          <cell r="A134">
            <v>492</v>
          </cell>
          <cell r="B134" t="str">
            <v>Monaco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</row>
        <row r="135">
          <cell r="A135">
            <v>496</v>
          </cell>
          <cell r="B135" t="str">
            <v>Mongolia</v>
          </cell>
          <cell r="C135">
            <v>1148.53343</v>
          </cell>
          <cell r="D135">
            <v>2110.1324599999998</v>
          </cell>
          <cell r="E135">
            <v>0</v>
          </cell>
          <cell r="F135">
            <v>2110.1324599999998</v>
          </cell>
          <cell r="G135">
            <v>3258.6658899999998</v>
          </cell>
          <cell r="I135">
            <v>2110.1324599999998</v>
          </cell>
        </row>
        <row r="136">
          <cell r="A136">
            <v>499</v>
          </cell>
          <cell r="B136" t="str">
            <v>Montenegro</v>
          </cell>
          <cell r="C136">
            <v>632.11531000000002</v>
          </cell>
          <cell r="D136">
            <v>302.35683</v>
          </cell>
          <cell r="E136">
            <v>0</v>
          </cell>
          <cell r="F136">
            <v>302.35683</v>
          </cell>
          <cell r="G136">
            <v>934.47214000000008</v>
          </cell>
          <cell r="I136">
            <v>302.35683</v>
          </cell>
        </row>
        <row r="137">
          <cell r="A137">
            <v>500</v>
          </cell>
          <cell r="B137" t="str">
            <v>Montserrat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</row>
        <row r="138">
          <cell r="A138">
            <v>504</v>
          </cell>
          <cell r="B138" t="str">
            <v>Morocco</v>
          </cell>
          <cell r="C138">
            <v>1261.8622800000001</v>
          </cell>
          <cell r="D138">
            <v>3187.4465099999998</v>
          </cell>
          <cell r="E138">
            <v>0</v>
          </cell>
          <cell r="F138">
            <v>3187.4465099999998</v>
          </cell>
          <cell r="G138">
            <v>4449.30879</v>
          </cell>
          <cell r="I138">
            <v>3187.4465099999998</v>
          </cell>
        </row>
        <row r="139">
          <cell r="A139">
            <v>508</v>
          </cell>
          <cell r="B139" t="str">
            <v>Mozambique</v>
          </cell>
          <cell r="C139">
            <v>15676.486650000001</v>
          </cell>
          <cell r="D139">
            <v>44018.868560000003</v>
          </cell>
          <cell r="E139">
            <v>4845</v>
          </cell>
          <cell r="F139">
            <v>48863.868560000003</v>
          </cell>
          <cell r="G139">
            <v>64540.355210000002</v>
          </cell>
          <cell r="H139">
            <v>4845</v>
          </cell>
          <cell r="I139">
            <v>44018.868560000003</v>
          </cell>
        </row>
        <row r="140">
          <cell r="A140">
            <v>104</v>
          </cell>
          <cell r="B140" t="str">
            <v>Myanmar</v>
          </cell>
          <cell r="C140">
            <v>13863.0134</v>
          </cell>
          <cell r="D140">
            <v>18724.337969999993</v>
          </cell>
          <cell r="E140">
            <v>46953</v>
          </cell>
          <cell r="F140">
            <v>65677.337969999993</v>
          </cell>
          <cell r="G140">
            <v>79540.351369999989</v>
          </cell>
          <cell r="H140">
            <v>46953</v>
          </cell>
          <cell r="I140">
            <v>18724.337969999993</v>
          </cell>
        </row>
        <row r="141">
          <cell r="A141">
            <v>516</v>
          </cell>
          <cell r="B141" t="str">
            <v>Namibia</v>
          </cell>
          <cell r="C141">
            <v>1253.7016299999998</v>
          </cell>
          <cell r="D141">
            <v>3464.8345300000001</v>
          </cell>
          <cell r="E141">
            <v>416</v>
          </cell>
          <cell r="F141">
            <v>3880.8345300000001</v>
          </cell>
          <cell r="G141">
            <v>5134.5361599999997</v>
          </cell>
          <cell r="H141">
            <v>416</v>
          </cell>
          <cell r="I141">
            <v>3464.8345300000001</v>
          </cell>
        </row>
        <row r="142">
          <cell r="A142">
            <v>520</v>
          </cell>
          <cell r="B142" t="str">
            <v>Nauru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</row>
        <row r="143">
          <cell r="A143">
            <v>524</v>
          </cell>
          <cell r="B143" t="str">
            <v>Nepal</v>
          </cell>
          <cell r="C143">
            <v>6039.8074900000001</v>
          </cell>
          <cell r="D143">
            <v>14582.019539999998</v>
          </cell>
          <cell r="E143">
            <v>5743</v>
          </cell>
          <cell r="F143">
            <v>20325.019539999998</v>
          </cell>
          <cell r="G143">
            <v>26364.827029999997</v>
          </cell>
          <cell r="H143">
            <v>5743</v>
          </cell>
          <cell r="I143">
            <v>14582.019539999998</v>
          </cell>
        </row>
        <row r="144">
          <cell r="A144">
            <v>528</v>
          </cell>
          <cell r="B144" t="str">
            <v>Netherlands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</row>
        <row r="145">
          <cell r="A145">
            <v>530</v>
          </cell>
          <cell r="B145" t="str">
            <v>Netherlands Antilles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</row>
        <row r="146">
          <cell r="A146">
            <v>540</v>
          </cell>
          <cell r="B146" t="str">
            <v>New Caledonia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</row>
        <row r="147">
          <cell r="A147">
            <v>554</v>
          </cell>
          <cell r="B147" t="str">
            <v>New Zealand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</row>
        <row r="148">
          <cell r="A148">
            <v>558</v>
          </cell>
          <cell r="B148" t="str">
            <v>Nicaragua</v>
          </cell>
          <cell r="C148">
            <v>740.14493000000004</v>
          </cell>
          <cell r="D148">
            <v>4280.8016699999998</v>
          </cell>
          <cell r="E148">
            <v>1265</v>
          </cell>
          <cell r="F148">
            <v>5545.8016699999998</v>
          </cell>
          <cell r="G148">
            <v>6285.9466000000002</v>
          </cell>
          <cell r="H148">
            <v>1265</v>
          </cell>
          <cell r="I148">
            <v>4280.8016699999998</v>
          </cell>
        </row>
        <row r="149">
          <cell r="A149">
            <v>562</v>
          </cell>
          <cell r="B149" t="str">
            <v>Niger</v>
          </cell>
          <cell r="C149">
            <v>19520.454129999998</v>
          </cell>
          <cell r="D149">
            <v>14832.107749999999</v>
          </cell>
          <cell r="E149">
            <v>5774</v>
          </cell>
          <cell r="F149">
            <v>20606.107749999999</v>
          </cell>
          <cell r="G149">
            <v>40126.561879999994</v>
          </cell>
          <cell r="H149">
            <v>5774</v>
          </cell>
          <cell r="I149">
            <v>14832.107749999999</v>
          </cell>
        </row>
        <row r="150">
          <cell r="A150">
            <v>566</v>
          </cell>
          <cell r="B150" t="str">
            <v>Nigeria</v>
          </cell>
          <cell r="C150">
            <v>43295.904479999997</v>
          </cell>
          <cell r="D150">
            <v>67361.566860000006</v>
          </cell>
          <cell r="E150">
            <v>0</v>
          </cell>
          <cell r="F150">
            <v>67361.566860000006</v>
          </cell>
          <cell r="G150">
            <v>110657.47134</v>
          </cell>
          <cell r="I150">
            <v>67361.566860000006</v>
          </cell>
        </row>
        <row r="151">
          <cell r="A151">
            <v>570</v>
          </cell>
          <cell r="B151" t="str">
            <v>Niue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</row>
        <row r="152">
          <cell r="A152">
            <v>578</v>
          </cell>
          <cell r="B152" t="str">
            <v>Norway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</row>
        <row r="153">
          <cell r="A153">
            <v>512</v>
          </cell>
          <cell r="B153" t="str">
            <v>Oman</v>
          </cell>
          <cell r="C153">
            <v>150</v>
          </cell>
          <cell r="D153">
            <v>1067.7512199999999</v>
          </cell>
          <cell r="E153">
            <v>0</v>
          </cell>
          <cell r="F153">
            <v>1067.7512199999999</v>
          </cell>
          <cell r="G153">
            <v>1217.7512199999999</v>
          </cell>
          <cell r="I153">
            <v>1067.7512199999999</v>
          </cell>
        </row>
        <row r="154">
          <cell r="A154">
            <v>586</v>
          </cell>
          <cell r="B154" t="str">
            <v>Pakistan</v>
          </cell>
          <cell r="C154">
            <v>20955.28138</v>
          </cell>
          <cell r="D154">
            <v>31052.265909999995</v>
          </cell>
          <cell r="E154">
            <v>32405</v>
          </cell>
          <cell r="F154">
            <v>63457.265909999995</v>
          </cell>
          <cell r="G154">
            <v>84412.547289999988</v>
          </cell>
          <cell r="H154">
            <v>32405</v>
          </cell>
          <cell r="I154">
            <v>31052.265909999995</v>
          </cell>
        </row>
        <row r="155">
          <cell r="A155">
            <v>585</v>
          </cell>
          <cell r="B155" t="str">
            <v>Palau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</row>
        <row r="156">
          <cell r="A156">
            <v>591</v>
          </cell>
          <cell r="B156" t="str">
            <v>Panama</v>
          </cell>
          <cell r="C156">
            <v>438.69675000000001</v>
          </cell>
          <cell r="D156">
            <v>985.77569999999992</v>
          </cell>
          <cell r="E156">
            <v>0</v>
          </cell>
          <cell r="F156">
            <v>985.77569999999992</v>
          </cell>
          <cell r="G156">
            <v>1424.47245</v>
          </cell>
          <cell r="I156">
            <v>985.77569999999992</v>
          </cell>
        </row>
        <row r="157">
          <cell r="A157">
            <v>598</v>
          </cell>
          <cell r="B157" t="str">
            <v>Papua New Guinea</v>
          </cell>
          <cell r="C157">
            <v>1330.06232</v>
          </cell>
          <cell r="D157">
            <v>5897.4213799999998</v>
          </cell>
          <cell r="E157">
            <v>0</v>
          </cell>
          <cell r="F157">
            <v>5897.4213799999998</v>
          </cell>
          <cell r="G157">
            <v>7227.4836999999998</v>
          </cell>
          <cell r="I157">
            <v>5897.4213799999998</v>
          </cell>
        </row>
        <row r="158">
          <cell r="A158">
            <v>600</v>
          </cell>
          <cell r="B158" t="str">
            <v>Paraguay</v>
          </cell>
          <cell r="C158">
            <v>1199.4212399999999</v>
          </cell>
          <cell r="D158">
            <v>735.08996999999999</v>
          </cell>
          <cell r="E158">
            <v>0</v>
          </cell>
          <cell r="F158">
            <v>735.08996999999999</v>
          </cell>
          <cell r="G158">
            <v>1934.5112099999999</v>
          </cell>
          <cell r="I158">
            <v>735.08996999999999</v>
          </cell>
        </row>
        <row r="159">
          <cell r="A159">
            <v>604</v>
          </cell>
          <cell r="B159" t="str">
            <v>Peru</v>
          </cell>
          <cell r="C159">
            <v>926.13804000000005</v>
          </cell>
          <cell r="D159">
            <v>6452.4504400000005</v>
          </cell>
          <cell r="E159">
            <v>2143</v>
          </cell>
          <cell r="F159">
            <v>8595.4504400000005</v>
          </cell>
          <cell r="G159">
            <v>9521.5884800000003</v>
          </cell>
          <cell r="H159">
            <v>2143</v>
          </cell>
          <cell r="I159">
            <v>6452.4504400000005</v>
          </cell>
        </row>
        <row r="160">
          <cell r="A160">
            <v>608</v>
          </cell>
          <cell r="B160" t="str">
            <v>Philippines</v>
          </cell>
          <cell r="C160">
            <v>2963.5209399999999</v>
          </cell>
          <cell r="D160">
            <v>11995.13831</v>
          </cell>
          <cell r="E160">
            <v>908</v>
          </cell>
          <cell r="F160">
            <v>12903.13831</v>
          </cell>
          <cell r="G160">
            <v>15866.659250000001</v>
          </cell>
          <cell r="H160">
            <v>908</v>
          </cell>
          <cell r="I160">
            <v>11995.13831</v>
          </cell>
        </row>
        <row r="161">
          <cell r="A161">
            <v>616</v>
          </cell>
          <cell r="B161" t="str">
            <v>Poland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</row>
        <row r="162">
          <cell r="A162">
            <v>620</v>
          </cell>
          <cell r="B162" t="str">
            <v>Portugal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</row>
        <row r="163">
          <cell r="A163">
            <v>630</v>
          </cell>
          <cell r="B163" t="str">
            <v>Puerto Rico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</row>
        <row r="164">
          <cell r="A164">
            <v>634</v>
          </cell>
          <cell r="B164" t="str">
            <v>Qatar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</row>
        <row r="165">
          <cell r="A165">
            <v>410</v>
          </cell>
          <cell r="B165" t="str">
            <v>Republic of Korea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</row>
        <row r="166">
          <cell r="A166">
            <v>498</v>
          </cell>
          <cell r="B166" t="str">
            <v>Republic of Moldova</v>
          </cell>
          <cell r="C166">
            <v>648.87675000000002</v>
          </cell>
          <cell r="D166">
            <v>3048.6819</v>
          </cell>
          <cell r="E166">
            <v>0</v>
          </cell>
          <cell r="F166">
            <v>3048.6819</v>
          </cell>
          <cell r="G166">
            <v>3697.5586499999999</v>
          </cell>
          <cell r="I166">
            <v>3048.6819</v>
          </cell>
        </row>
        <row r="167">
          <cell r="A167">
            <v>638</v>
          </cell>
          <cell r="B167" t="str">
            <v>Reunion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</row>
        <row r="168">
          <cell r="A168">
            <v>642</v>
          </cell>
          <cell r="B168" t="str">
            <v>Romania</v>
          </cell>
          <cell r="C168">
            <v>512.68443000000002</v>
          </cell>
          <cell r="D168">
            <v>1688.2647299999999</v>
          </cell>
          <cell r="E168">
            <v>512</v>
          </cell>
          <cell r="F168">
            <v>2200.2647299999999</v>
          </cell>
          <cell r="G168">
            <v>2712.9491600000001</v>
          </cell>
          <cell r="H168">
            <v>512</v>
          </cell>
          <cell r="I168">
            <v>1688.2647299999999</v>
          </cell>
        </row>
        <row r="169">
          <cell r="A169">
            <v>643</v>
          </cell>
          <cell r="B169" t="str">
            <v>Russian Federation</v>
          </cell>
          <cell r="C169">
            <v>1835.94093</v>
          </cell>
          <cell r="D169">
            <v>7702.4571599999999</v>
          </cell>
          <cell r="E169">
            <v>1717</v>
          </cell>
          <cell r="F169">
            <v>9419.4571599999999</v>
          </cell>
          <cell r="G169">
            <v>11255.398090000001</v>
          </cell>
          <cell r="H169">
            <v>1717</v>
          </cell>
          <cell r="I169">
            <v>7702.4571599999999</v>
          </cell>
        </row>
        <row r="170">
          <cell r="A170">
            <v>646</v>
          </cell>
          <cell r="B170" t="str">
            <v>Rwanda</v>
          </cell>
          <cell r="C170">
            <v>8259.6651600000005</v>
          </cell>
          <cell r="D170">
            <v>9277.7652200000011</v>
          </cell>
          <cell r="E170">
            <v>0</v>
          </cell>
          <cell r="F170">
            <v>9277.7652200000011</v>
          </cell>
          <cell r="G170">
            <v>17537.430380000002</v>
          </cell>
          <cell r="I170">
            <v>9277.7652200000011</v>
          </cell>
        </row>
        <row r="171">
          <cell r="A171">
            <v>654</v>
          </cell>
          <cell r="B171" t="str">
            <v>Saint Helena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</row>
        <row r="172">
          <cell r="A172">
            <v>659</v>
          </cell>
          <cell r="B172" t="str">
            <v>Saint Kitts and Nevis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</row>
        <row r="173">
          <cell r="A173">
            <v>662</v>
          </cell>
          <cell r="B173" t="str">
            <v>Saint Lucia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</row>
        <row r="174">
          <cell r="A174">
            <v>670</v>
          </cell>
          <cell r="B174" t="str">
            <v>Saint Vincent and the Grenadines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</row>
        <row r="175">
          <cell r="A175">
            <v>882</v>
          </cell>
          <cell r="B175" t="str">
            <v>Samoa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</row>
        <row r="176">
          <cell r="A176">
            <v>674</v>
          </cell>
          <cell r="B176" t="str">
            <v>San Marino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</row>
        <row r="177">
          <cell r="A177">
            <v>678</v>
          </cell>
          <cell r="B177" t="str">
            <v>Sao Tome and Principe</v>
          </cell>
          <cell r="C177">
            <v>742.89661000000001</v>
          </cell>
          <cell r="D177">
            <v>405.35651999999999</v>
          </cell>
          <cell r="E177">
            <v>-2</v>
          </cell>
          <cell r="F177">
            <v>403.35651999999999</v>
          </cell>
          <cell r="G177">
            <v>1146.2531300000001</v>
          </cell>
          <cell r="H177">
            <v>-2</v>
          </cell>
          <cell r="I177">
            <v>403.35651999999999</v>
          </cell>
        </row>
        <row r="178">
          <cell r="A178">
            <v>682</v>
          </cell>
          <cell r="B178" t="str">
            <v>Saudi Arabia</v>
          </cell>
          <cell r="C178">
            <v>170.86435</v>
          </cell>
          <cell r="D178">
            <v>973.93293000000006</v>
          </cell>
          <cell r="E178">
            <v>0</v>
          </cell>
          <cell r="F178">
            <v>973.93293000000006</v>
          </cell>
          <cell r="G178">
            <v>1144.79728</v>
          </cell>
          <cell r="I178">
            <v>973.93293000000006</v>
          </cell>
        </row>
        <row r="179">
          <cell r="A179">
            <v>686</v>
          </cell>
          <cell r="B179" t="str">
            <v>Senegal</v>
          </cell>
          <cell r="C179">
            <v>5361.7928700000002</v>
          </cell>
          <cell r="D179">
            <v>6331.3470499999994</v>
          </cell>
          <cell r="E179">
            <v>77</v>
          </cell>
          <cell r="F179">
            <v>6408.3470499999994</v>
          </cell>
          <cell r="G179">
            <v>11770.13992</v>
          </cell>
          <cell r="H179">
            <v>77</v>
          </cell>
          <cell r="I179">
            <v>6331.3470499999994</v>
          </cell>
        </row>
        <row r="180">
          <cell r="A180">
            <v>688</v>
          </cell>
          <cell r="B180" t="str">
            <v xml:space="preserve">Serbia </v>
          </cell>
          <cell r="C180">
            <v>991.71325999999999</v>
          </cell>
          <cell r="D180">
            <v>2289.1712399999997</v>
          </cell>
          <cell r="E180">
            <v>0</v>
          </cell>
          <cell r="F180">
            <v>2289.1712399999997</v>
          </cell>
          <cell r="G180">
            <v>3280.8844999999997</v>
          </cell>
          <cell r="I180">
            <v>2289.1712399999997</v>
          </cell>
        </row>
        <row r="181">
          <cell r="A181">
            <v>690</v>
          </cell>
          <cell r="B181" t="str">
            <v>Seychelles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</row>
        <row r="182">
          <cell r="A182">
            <v>694</v>
          </cell>
          <cell r="B182" t="str">
            <v>Sierra Leone</v>
          </cell>
          <cell r="C182">
            <v>8286.2446799999998</v>
          </cell>
          <cell r="D182">
            <v>15030.332189999999</v>
          </cell>
          <cell r="E182">
            <v>188</v>
          </cell>
          <cell r="F182">
            <v>15218.332189999999</v>
          </cell>
          <cell r="G182">
            <v>23504.576869999997</v>
          </cell>
          <cell r="H182">
            <v>188</v>
          </cell>
          <cell r="I182">
            <v>15030.332189999999</v>
          </cell>
        </row>
        <row r="183">
          <cell r="A183">
            <v>702</v>
          </cell>
          <cell r="B183" t="str">
            <v>Singapore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</row>
        <row r="184">
          <cell r="A184">
            <v>703</v>
          </cell>
          <cell r="B184" t="str">
            <v>Slovakia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</row>
        <row r="185">
          <cell r="A185">
            <v>705</v>
          </cell>
          <cell r="B185" t="str">
            <v>Slovenia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</row>
        <row r="186">
          <cell r="A186">
            <v>90</v>
          </cell>
          <cell r="B186" t="str">
            <v>Solomon Islands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</row>
        <row r="187">
          <cell r="A187">
            <v>706</v>
          </cell>
          <cell r="B187" t="str">
            <v>Somalia</v>
          </cell>
          <cell r="C187">
            <v>12227.110779999999</v>
          </cell>
          <cell r="D187">
            <v>28099.765700000004</v>
          </cell>
          <cell r="E187">
            <v>39312</v>
          </cell>
          <cell r="F187">
            <v>67411.765700000004</v>
          </cell>
          <cell r="G187">
            <v>79638.876480000006</v>
          </cell>
          <cell r="H187">
            <v>39312</v>
          </cell>
          <cell r="I187">
            <v>28099.765700000004</v>
          </cell>
        </row>
        <row r="188">
          <cell r="A188">
            <v>710</v>
          </cell>
          <cell r="B188" t="str">
            <v>South Africa</v>
          </cell>
          <cell r="C188">
            <v>2829.9672599999999</v>
          </cell>
          <cell r="D188">
            <v>8115.94463</v>
          </cell>
          <cell r="E188">
            <v>0</v>
          </cell>
          <cell r="F188">
            <v>8115.94463</v>
          </cell>
          <cell r="G188">
            <v>10945.911889999999</v>
          </cell>
          <cell r="I188">
            <v>8115.94463</v>
          </cell>
        </row>
        <row r="189">
          <cell r="A189">
            <v>724</v>
          </cell>
          <cell r="B189" t="str">
            <v>Spain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</row>
        <row r="190">
          <cell r="A190">
            <v>144</v>
          </cell>
          <cell r="B190" t="str">
            <v>Sri Lanka</v>
          </cell>
          <cell r="C190">
            <v>1099.8900000000001</v>
          </cell>
          <cell r="D190">
            <v>6155.4623199999987</v>
          </cell>
          <cell r="E190">
            <v>29785</v>
          </cell>
          <cell r="F190">
            <v>35940.462319999999</v>
          </cell>
          <cell r="G190">
            <v>37040.352319999998</v>
          </cell>
          <cell r="H190">
            <v>29785</v>
          </cell>
          <cell r="I190">
            <v>6155.4623199999987</v>
          </cell>
        </row>
        <row r="191">
          <cell r="A191">
            <v>736</v>
          </cell>
          <cell r="B191" t="str">
            <v>Sudan</v>
          </cell>
          <cell r="C191">
            <v>17673.82662</v>
          </cell>
          <cell r="D191">
            <v>57898.568429999985</v>
          </cell>
          <cell r="E191">
            <v>104510</v>
          </cell>
          <cell r="F191">
            <v>162408.56842999998</v>
          </cell>
          <cell r="G191">
            <v>180082.39504999999</v>
          </cell>
          <cell r="H191">
            <v>104510</v>
          </cell>
          <cell r="I191">
            <v>57898.568429999985</v>
          </cell>
        </row>
        <row r="192">
          <cell r="A192">
            <v>740</v>
          </cell>
          <cell r="B192" t="str">
            <v>Suriname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</row>
        <row r="193">
          <cell r="A193">
            <v>748</v>
          </cell>
          <cell r="B193" t="str">
            <v>Swaziland</v>
          </cell>
          <cell r="C193">
            <v>1346.20145</v>
          </cell>
          <cell r="D193">
            <v>8222.9435899999989</v>
          </cell>
          <cell r="E193">
            <v>0</v>
          </cell>
          <cell r="F193">
            <v>8222.9435899999989</v>
          </cell>
          <cell r="G193">
            <v>9569.1450399999994</v>
          </cell>
          <cell r="I193">
            <v>8222.9435899999989</v>
          </cell>
        </row>
        <row r="194">
          <cell r="A194">
            <v>752</v>
          </cell>
          <cell r="B194" t="str">
            <v>Sweden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</row>
        <row r="195">
          <cell r="A195">
            <v>756</v>
          </cell>
          <cell r="B195" t="str">
            <v>Switzerland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</row>
        <row r="196">
          <cell r="A196">
            <v>760</v>
          </cell>
          <cell r="B196" t="str">
            <v>Syrian Arab Republic</v>
          </cell>
          <cell r="C196">
            <v>752.32302000000004</v>
          </cell>
          <cell r="D196">
            <v>338.61268000000018</v>
          </cell>
          <cell r="E196">
            <v>15692</v>
          </cell>
          <cell r="F196">
            <v>16030.61268</v>
          </cell>
          <cell r="G196">
            <v>16782.935700000002</v>
          </cell>
          <cell r="H196">
            <v>15692</v>
          </cell>
          <cell r="I196">
            <v>338.61268000000018</v>
          </cell>
        </row>
        <row r="197">
          <cell r="A197">
            <v>762</v>
          </cell>
          <cell r="B197" t="str">
            <v>Tajikistan</v>
          </cell>
          <cell r="C197">
            <v>2230.1773599999997</v>
          </cell>
          <cell r="D197">
            <v>3909.6013599999997</v>
          </cell>
          <cell r="E197">
            <v>2476</v>
          </cell>
          <cell r="F197">
            <v>6385.6013599999997</v>
          </cell>
          <cell r="G197">
            <v>8615.7787199999984</v>
          </cell>
          <cell r="H197">
            <v>2476</v>
          </cell>
          <cell r="I197">
            <v>3909.6013599999997</v>
          </cell>
        </row>
        <row r="198">
          <cell r="A198">
            <v>764</v>
          </cell>
          <cell r="B198" t="str">
            <v>Thailand</v>
          </cell>
          <cell r="C198">
            <v>1016.2014499999999</v>
          </cell>
          <cell r="D198">
            <v>4948.5737399999998</v>
          </cell>
          <cell r="E198">
            <v>3158</v>
          </cell>
          <cell r="F198">
            <v>8106.5737399999998</v>
          </cell>
          <cell r="G198">
            <v>9122.7751900000003</v>
          </cell>
          <cell r="H198">
            <v>3158</v>
          </cell>
          <cell r="I198">
            <v>4948.5737399999998</v>
          </cell>
        </row>
        <row r="199">
          <cell r="A199">
            <v>807</v>
          </cell>
          <cell r="B199" t="str">
            <v>The former Yugoslav Republic of Macedonia</v>
          </cell>
          <cell r="C199">
            <v>661.78276000000005</v>
          </cell>
          <cell r="D199">
            <v>1336.6710800000001</v>
          </cell>
          <cell r="E199">
            <v>0</v>
          </cell>
          <cell r="F199">
            <v>1336.6710800000001</v>
          </cell>
          <cell r="G199">
            <v>1998.4538400000001</v>
          </cell>
          <cell r="I199">
            <v>1336.6710800000001</v>
          </cell>
        </row>
        <row r="200">
          <cell r="A200">
            <v>626</v>
          </cell>
          <cell r="B200" t="str">
            <v>Timor-Leste</v>
          </cell>
          <cell r="C200">
            <v>1123.8986299999999</v>
          </cell>
          <cell r="D200">
            <v>5421.2100999999993</v>
          </cell>
          <cell r="E200">
            <v>1530</v>
          </cell>
          <cell r="F200">
            <v>6951.2100999999993</v>
          </cell>
          <cell r="G200">
            <v>8075.108729999999</v>
          </cell>
          <cell r="H200">
            <v>1530</v>
          </cell>
          <cell r="I200">
            <v>5421.2100999999993</v>
          </cell>
        </row>
        <row r="201">
          <cell r="A201">
            <v>768</v>
          </cell>
          <cell r="B201" t="str">
            <v>Togo</v>
          </cell>
          <cell r="C201">
            <v>4250.8390199999994</v>
          </cell>
          <cell r="D201">
            <v>4711.9452099999999</v>
          </cell>
          <cell r="E201">
            <v>0</v>
          </cell>
          <cell r="F201">
            <v>4711.9452099999999</v>
          </cell>
          <cell r="G201">
            <v>8962.7842299999993</v>
          </cell>
          <cell r="I201">
            <v>4711.9452099999999</v>
          </cell>
        </row>
        <row r="202">
          <cell r="A202">
            <v>776</v>
          </cell>
          <cell r="B202" t="str">
            <v>Tonga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</row>
        <row r="203">
          <cell r="A203">
            <v>780</v>
          </cell>
          <cell r="B203" t="str">
            <v>Trinidad and Tobago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</row>
        <row r="204">
          <cell r="A204">
            <v>788</v>
          </cell>
          <cell r="B204" t="str">
            <v>Tunisia</v>
          </cell>
          <cell r="C204">
            <v>686.14738</v>
          </cell>
          <cell r="D204">
            <v>462.83598000000001</v>
          </cell>
          <cell r="E204">
            <v>0</v>
          </cell>
          <cell r="F204">
            <v>462.83598000000001</v>
          </cell>
          <cell r="G204">
            <v>1148.9833599999999</v>
          </cell>
          <cell r="I204">
            <v>462.83598000000001</v>
          </cell>
        </row>
        <row r="205">
          <cell r="A205">
            <v>792</v>
          </cell>
          <cell r="B205" t="str">
            <v>Turkey</v>
          </cell>
          <cell r="C205">
            <v>1574.24179</v>
          </cell>
          <cell r="D205">
            <v>4162.2994699999999</v>
          </cell>
          <cell r="E205">
            <v>0</v>
          </cell>
          <cell r="F205">
            <v>4162.2994699999999</v>
          </cell>
          <cell r="G205">
            <v>5736.54126</v>
          </cell>
          <cell r="I205">
            <v>4162.2994699999999</v>
          </cell>
        </row>
        <row r="206">
          <cell r="A206">
            <v>795</v>
          </cell>
          <cell r="B206" t="str">
            <v>Turkmenistan</v>
          </cell>
          <cell r="C206">
            <v>886.54779000000008</v>
          </cell>
          <cell r="D206">
            <v>1007.2559100000001</v>
          </cell>
          <cell r="E206">
            <v>0</v>
          </cell>
          <cell r="F206">
            <v>1007.2559100000001</v>
          </cell>
          <cell r="G206">
            <v>1893.8037000000002</v>
          </cell>
          <cell r="I206">
            <v>1007.2559100000001</v>
          </cell>
        </row>
        <row r="207">
          <cell r="A207">
            <v>800</v>
          </cell>
          <cell r="B207" t="str">
            <v>Uganda</v>
          </cell>
          <cell r="C207">
            <v>22409.740440000001</v>
          </cell>
          <cell r="D207">
            <v>16069.087180000002</v>
          </cell>
          <cell r="E207">
            <v>21517</v>
          </cell>
          <cell r="F207">
            <v>37586.087180000002</v>
          </cell>
          <cell r="G207">
            <v>59995.827620000004</v>
          </cell>
          <cell r="H207">
            <v>21517</v>
          </cell>
          <cell r="I207">
            <v>16069.087180000002</v>
          </cell>
        </row>
        <row r="208">
          <cell r="A208">
            <v>804</v>
          </cell>
          <cell r="B208" t="str">
            <v>Ukraine</v>
          </cell>
          <cell r="C208">
            <v>1147.2006200000001</v>
          </cell>
          <cell r="D208">
            <v>2705.6797999999999</v>
          </cell>
          <cell r="E208">
            <v>0</v>
          </cell>
          <cell r="F208">
            <v>2705.6797999999999</v>
          </cell>
          <cell r="G208">
            <v>3852.88042</v>
          </cell>
          <cell r="I208">
            <v>2705.6797999999999</v>
          </cell>
        </row>
        <row r="209">
          <cell r="A209">
            <v>834</v>
          </cell>
          <cell r="B209" t="str">
            <v>United Republic of Tanzania</v>
          </cell>
          <cell r="C209">
            <v>17932.376920000002</v>
          </cell>
          <cell r="D209">
            <v>14726.82574</v>
          </cell>
          <cell r="E209">
            <v>1277</v>
          </cell>
          <cell r="F209">
            <v>16003.82574</v>
          </cell>
          <cell r="G209">
            <v>33936.202660000003</v>
          </cell>
          <cell r="H209">
            <v>1277</v>
          </cell>
          <cell r="I209">
            <v>14726.82574</v>
          </cell>
        </row>
        <row r="210">
          <cell r="A210">
            <v>840</v>
          </cell>
          <cell r="B210" t="str">
            <v xml:space="preserve">United States 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</row>
        <row r="211">
          <cell r="A211">
            <v>858</v>
          </cell>
          <cell r="B211" t="str">
            <v>Uruguay</v>
          </cell>
          <cell r="C211">
            <v>532.92025999999998</v>
          </cell>
          <cell r="D211">
            <v>1088.8676799999998</v>
          </cell>
          <cell r="E211">
            <v>0</v>
          </cell>
          <cell r="F211">
            <v>1088.8676799999998</v>
          </cell>
          <cell r="G211">
            <v>1621.7879399999997</v>
          </cell>
          <cell r="I211">
            <v>1088.8676799999998</v>
          </cell>
        </row>
        <row r="212">
          <cell r="A212">
            <v>860</v>
          </cell>
          <cell r="B212" t="str">
            <v>Uzbekistan</v>
          </cell>
          <cell r="C212">
            <v>2969.86859</v>
          </cell>
          <cell r="D212">
            <v>1687.4382499999999</v>
          </cell>
          <cell r="E212">
            <v>107</v>
          </cell>
          <cell r="F212">
            <v>1794.4382499999999</v>
          </cell>
          <cell r="G212">
            <v>4764.3068400000002</v>
          </cell>
          <cell r="H212">
            <v>107</v>
          </cell>
          <cell r="I212">
            <v>1687.4382499999999</v>
          </cell>
        </row>
        <row r="213">
          <cell r="A213">
            <v>548</v>
          </cell>
          <cell r="B213" t="str">
            <v>Vanuatu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</row>
        <row r="214">
          <cell r="A214">
            <v>862</v>
          </cell>
          <cell r="B214" t="str">
            <v>Venezuela, Bolivarian Republic of…</v>
          </cell>
          <cell r="C214">
            <v>977.48824999999999</v>
          </cell>
          <cell r="D214">
            <v>1697.8619799999999</v>
          </cell>
          <cell r="E214">
            <v>-2</v>
          </cell>
          <cell r="F214">
            <v>1695.8619799999999</v>
          </cell>
          <cell r="G214">
            <v>2673.35023</v>
          </cell>
          <cell r="H214">
            <v>-2</v>
          </cell>
          <cell r="I214">
            <v>1695.8619799999999</v>
          </cell>
        </row>
        <row r="215">
          <cell r="A215">
            <v>704</v>
          </cell>
          <cell r="B215" t="str">
            <v>Viet Nam</v>
          </cell>
          <cell r="C215">
            <v>4084.8475899999999</v>
          </cell>
          <cell r="D215">
            <v>12866.75685</v>
          </cell>
          <cell r="E215">
            <v>0</v>
          </cell>
          <cell r="F215">
            <v>12866.75685</v>
          </cell>
          <cell r="G215">
            <v>16951.604439999999</v>
          </cell>
          <cell r="I215">
            <v>12866.75685</v>
          </cell>
        </row>
        <row r="216">
          <cell r="A216">
            <v>895</v>
          </cell>
          <cell r="B216" t="str">
            <v>West Bank and Gaza</v>
          </cell>
          <cell r="C216">
            <v>3674.2885799999999</v>
          </cell>
          <cell r="D216">
            <v>4304.4446499999976</v>
          </cell>
          <cell r="E216">
            <v>12991</v>
          </cell>
          <cell r="F216">
            <v>17295.444649999998</v>
          </cell>
          <cell r="G216">
            <v>20969.733229999998</v>
          </cell>
          <cell r="H216">
            <v>12991</v>
          </cell>
          <cell r="I216">
            <v>4304.4446499999976</v>
          </cell>
        </row>
        <row r="217">
          <cell r="A217">
            <v>887</v>
          </cell>
          <cell r="B217" t="str">
            <v>Yemen</v>
          </cell>
          <cell r="C217">
            <v>10276.97885</v>
          </cell>
          <cell r="D217">
            <v>3668.4633900000008</v>
          </cell>
          <cell r="E217">
            <v>1285</v>
          </cell>
          <cell r="F217">
            <v>4953.4633900000008</v>
          </cell>
          <cell r="G217">
            <v>15230.44224</v>
          </cell>
          <cell r="H217">
            <v>1285</v>
          </cell>
          <cell r="I217">
            <v>3668.4633900000008</v>
          </cell>
        </row>
        <row r="218">
          <cell r="A218">
            <v>894</v>
          </cell>
          <cell r="B218" t="str">
            <v>Zambia</v>
          </cell>
          <cell r="C218">
            <v>8813.7958300000009</v>
          </cell>
          <cell r="D218">
            <v>6587.7982100000008</v>
          </cell>
          <cell r="E218">
            <v>3099</v>
          </cell>
          <cell r="F218">
            <v>9686.7982100000008</v>
          </cell>
          <cell r="G218">
            <v>18500.594040000004</v>
          </cell>
          <cell r="H218">
            <v>3099</v>
          </cell>
          <cell r="I218">
            <v>6587.7982100000008</v>
          </cell>
        </row>
        <row r="219">
          <cell r="A219">
            <v>716</v>
          </cell>
          <cell r="B219" t="str">
            <v>Zimbabwe</v>
          </cell>
          <cell r="C219">
            <v>4556.9358400000001</v>
          </cell>
          <cell r="D219">
            <v>38009.993569999991</v>
          </cell>
          <cell r="E219">
            <v>29378</v>
          </cell>
          <cell r="F219">
            <v>67387.993569999991</v>
          </cell>
          <cell r="G219">
            <v>71944.929409999997</v>
          </cell>
          <cell r="H219">
            <v>29378</v>
          </cell>
          <cell r="I219">
            <v>38009.993569999991</v>
          </cell>
        </row>
        <row r="221">
          <cell r="B221" t="str">
            <v>Total Member States</v>
          </cell>
          <cell r="C221">
            <v>716283.66429000022</v>
          </cell>
          <cell r="D221">
            <v>1193926.4151599999</v>
          </cell>
          <cell r="E221">
            <v>728604</v>
          </cell>
          <cell r="F221">
            <v>1922530.4151599999</v>
          </cell>
          <cell r="G221">
            <v>2638814.0794499982</v>
          </cell>
          <cell r="H221">
            <v>728604</v>
          </cell>
        </row>
        <row r="223">
          <cell r="B223" t="str">
            <v>Non-Member States or areas</v>
          </cell>
        </row>
        <row r="225">
          <cell r="A225">
            <v>660</v>
          </cell>
          <cell r="B225" t="str">
            <v>Anguilla</v>
          </cell>
          <cell r="F225">
            <v>0</v>
          </cell>
          <cell r="G225">
            <v>0</v>
          </cell>
        </row>
        <row r="226">
          <cell r="A226">
            <v>533</v>
          </cell>
          <cell r="B226" t="str">
            <v>Aruba</v>
          </cell>
          <cell r="F226">
            <v>0</v>
          </cell>
          <cell r="G226">
            <v>0</v>
          </cell>
        </row>
        <row r="227">
          <cell r="A227">
            <v>60</v>
          </cell>
          <cell r="B227" t="str">
            <v>Bermuda</v>
          </cell>
          <cell r="F227">
            <v>0</v>
          </cell>
          <cell r="G227">
            <v>0</v>
          </cell>
        </row>
        <row r="228">
          <cell r="A228">
            <v>92</v>
          </cell>
          <cell r="B228" t="str">
            <v>British Virgin Islands</v>
          </cell>
          <cell r="F228">
            <v>0</v>
          </cell>
          <cell r="G228">
            <v>0</v>
          </cell>
        </row>
        <row r="229">
          <cell r="A229">
            <v>136</v>
          </cell>
          <cell r="B229" t="str">
            <v>Cayman Islands</v>
          </cell>
          <cell r="F229">
            <v>0</v>
          </cell>
          <cell r="G229">
            <v>0</v>
          </cell>
        </row>
        <row r="230">
          <cell r="A230">
            <v>184</v>
          </cell>
          <cell r="B230" t="str">
            <v>Cook Islands</v>
          </cell>
          <cell r="F230">
            <v>0</v>
          </cell>
          <cell r="G230">
            <v>0</v>
          </cell>
        </row>
        <row r="231">
          <cell r="A231">
            <v>234</v>
          </cell>
          <cell r="B231" t="str">
            <v>Faroe Islands</v>
          </cell>
          <cell r="F231">
            <v>0</v>
          </cell>
          <cell r="G231">
            <v>0</v>
          </cell>
        </row>
        <row r="232">
          <cell r="A232">
            <v>254</v>
          </cell>
          <cell r="B232" t="str">
            <v>French Guiana</v>
          </cell>
          <cell r="F232">
            <v>0</v>
          </cell>
          <cell r="G232">
            <v>0</v>
          </cell>
        </row>
        <row r="233">
          <cell r="A233">
            <v>258</v>
          </cell>
          <cell r="B233" t="str">
            <v>French Polynesia</v>
          </cell>
          <cell r="F233">
            <v>0</v>
          </cell>
          <cell r="G233">
            <v>0</v>
          </cell>
        </row>
        <row r="234">
          <cell r="A234">
            <v>312</v>
          </cell>
          <cell r="B234" t="str">
            <v>Guadeloupe</v>
          </cell>
          <cell r="F234">
            <v>0</v>
          </cell>
          <cell r="G234">
            <v>0</v>
          </cell>
        </row>
        <row r="235">
          <cell r="A235">
            <v>316</v>
          </cell>
          <cell r="B235" t="str">
            <v>Guam</v>
          </cell>
          <cell r="F235">
            <v>0</v>
          </cell>
          <cell r="G235">
            <v>0</v>
          </cell>
        </row>
        <row r="236">
          <cell r="A236">
            <v>336</v>
          </cell>
          <cell r="B236" t="str">
            <v>Holy See</v>
          </cell>
          <cell r="F236">
            <v>0</v>
          </cell>
          <cell r="G236">
            <v>0</v>
          </cell>
        </row>
        <row r="237">
          <cell r="A237">
            <v>344</v>
          </cell>
          <cell r="B237" t="str">
            <v>Hong Kong, China</v>
          </cell>
          <cell r="F237">
            <v>0</v>
          </cell>
          <cell r="G237">
            <v>0</v>
          </cell>
        </row>
        <row r="238">
          <cell r="A238">
            <v>446</v>
          </cell>
          <cell r="B238" t="str">
            <v>Macau, China</v>
          </cell>
          <cell r="F238">
            <v>0</v>
          </cell>
          <cell r="G238">
            <v>0</v>
          </cell>
        </row>
        <row r="239">
          <cell r="A239">
            <v>474</v>
          </cell>
          <cell r="B239" t="str">
            <v>Martinique</v>
          </cell>
          <cell r="F239">
            <v>0</v>
          </cell>
          <cell r="G239">
            <v>0</v>
          </cell>
        </row>
        <row r="240">
          <cell r="A240">
            <v>500</v>
          </cell>
          <cell r="B240" t="str">
            <v>Montserrat</v>
          </cell>
          <cell r="F240">
            <v>0</v>
          </cell>
          <cell r="G240">
            <v>0</v>
          </cell>
        </row>
        <row r="241">
          <cell r="A241">
            <v>530</v>
          </cell>
          <cell r="B241" t="str">
            <v>Netherlands Antilles</v>
          </cell>
          <cell r="F241">
            <v>0</v>
          </cell>
          <cell r="G241">
            <v>0</v>
          </cell>
        </row>
        <row r="242">
          <cell r="A242">
            <v>570</v>
          </cell>
          <cell r="B242" t="str">
            <v>Niue</v>
          </cell>
          <cell r="F242">
            <v>0</v>
          </cell>
          <cell r="G242">
            <v>0</v>
          </cell>
        </row>
        <row r="243">
          <cell r="A243">
            <v>638</v>
          </cell>
          <cell r="B243" t="str">
            <v>Reunion</v>
          </cell>
          <cell r="F243">
            <v>0</v>
          </cell>
          <cell r="G243">
            <v>0</v>
          </cell>
        </row>
        <row r="244">
          <cell r="A244">
            <v>654</v>
          </cell>
          <cell r="B244" t="str">
            <v>St. Helena</v>
          </cell>
          <cell r="F244">
            <v>0</v>
          </cell>
          <cell r="G244">
            <v>0</v>
          </cell>
        </row>
        <row r="245">
          <cell r="A245">
            <v>772</v>
          </cell>
          <cell r="B245" t="str">
            <v>Tokelau</v>
          </cell>
          <cell r="F245">
            <v>0</v>
          </cell>
          <cell r="G245">
            <v>0</v>
          </cell>
        </row>
        <row r="246">
          <cell r="A246">
            <v>796</v>
          </cell>
          <cell r="B246" t="str">
            <v>Turks and Caicos Islands</v>
          </cell>
          <cell r="F246">
            <v>0</v>
          </cell>
          <cell r="G246">
            <v>0</v>
          </cell>
        </row>
        <row r="247">
          <cell r="A247">
            <v>901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 non-members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1">
          <cell r="B251" t="str">
            <v>Total countries/areas</v>
          </cell>
          <cell r="C251">
            <v>716283.66429000022</v>
          </cell>
          <cell r="D251">
            <v>1193926.4151599999</v>
          </cell>
          <cell r="E251">
            <v>728604</v>
          </cell>
          <cell r="F251">
            <v>1922530.4151599999</v>
          </cell>
          <cell r="G251">
            <v>2638814.0794499982</v>
          </cell>
          <cell r="H251">
            <v>728604</v>
          </cell>
        </row>
        <row r="253">
          <cell r="A253">
            <v>711</v>
          </cell>
          <cell r="B253" t="str">
            <v>Sub-Saharan Africa</v>
          </cell>
          <cell r="C253">
            <v>2170.6685500000003</v>
          </cell>
          <cell r="D253">
            <v>17313.498939999998</v>
          </cell>
          <cell r="E253">
            <v>1661</v>
          </cell>
          <cell r="F253">
            <v>18974.498939999998</v>
          </cell>
          <cell r="G253">
            <v>21145.16749</v>
          </cell>
          <cell r="H253">
            <v>1661</v>
          </cell>
          <cell r="I253">
            <v>17313.498939999998</v>
          </cell>
          <cell r="J253">
            <v>711</v>
          </cell>
          <cell r="K253" t="str">
            <v>Sub-Saharan Africa</v>
          </cell>
          <cell r="L253">
            <v>2170.6685500000003</v>
          </cell>
          <cell r="M253">
            <v>18974.498939999998</v>
          </cell>
        </row>
        <row r="254">
          <cell r="A254">
            <v>15</v>
          </cell>
          <cell r="B254" t="str">
            <v>Northern Africa &amp; Middle East</v>
          </cell>
          <cell r="F254">
            <v>0</v>
          </cell>
          <cell r="G254">
            <v>0</v>
          </cell>
          <cell r="H254">
            <v>232</v>
          </cell>
          <cell r="I254">
            <v>1984.88499</v>
          </cell>
          <cell r="J254">
            <v>15</v>
          </cell>
          <cell r="K254" t="str">
            <v>Northern Africa &amp; Middle East</v>
          </cell>
          <cell r="L254">
            <v>532.5575</v>
          </cell>
          <cell r="M254">
            <v>2216.88499</v>
          </cell>
        </row>
        <row r="255">
          <cell r="A255">
            <v>141</v>
          </cell>
          <cell r="B255" t="str">
            <v>Asia and the Pacific</v>
          </cell>
          <cell r="C255">
            <v>6417.4578499999998</v>
          </cell>
          <cell r="D255">
            <v>15634.48516</v>
          </cell>
          <cell r="E255">
            <v>2026</v>
          </cell>
          <cell r="F255">
            <v>17660.48516</v>
          </cell>
          <cell r="G255">
            <v>24077.943009999999</v>
          </cell>
          <cell r="H255">
            <v>2026</v>
          </cell>
          <cell r="I255">
            <v>8850.5851600000005</v>
          </cell>
          <cell r="J255">
            <v>141</v>
          </cell>
          <cell r="K255" t="str">
            <v>Asia and the Pacific</v>
          </cell>
          <cell r="L255">
            <v>6417.4578499999998</v>
          </cell>
          <cell r="M255">
            <v>17660.48516</v>
          </cell>
        </row>
        <row r="256">
          <cell r="A256">
            <v>19</v>
          </cell>
          <cell r="B256" t="str">
            <v>Americas</v>
          </cell>
          <cell r="C256">
            <v>3459.2837100000002</v>
          </cell>
          <cell r="D256">
            <v>8506.5591899999999</v>
          </cell>
          <cell r="E256">
            <v>279</v>
          </cell>
          <cell r="F256">
            <v>8785.5591899999999</v>
          </cell>
          <cell r="G256">
            <v>12244.8429</v>
          </cell>
          <cell r="H256">
            <v>279</v>
          </cell>
          <cell r="I256">
            <v>5531.2891899999995</v>
          </cell>
          <cell r="J256">
            <v>19</v>
          </cell>
          <cell r="K256" t="str">
            <v>Americas</v>
          </cell>
          <cell r="L256">
            <v>3459.2837100000002</v>
          </cell>
          <cell r="M256">
            <v>8785.5591899999999</v>
          </cell>
        </row>
        <row r="257">
          <cell r="A257">
            <v>146</v>
          </cell>
          <cell r="B257" t="str">
            <v>Western Asia</v>
          </cell>
          <cell r="C257">
            <v>532.5575</v>
          </cell>
          <cell r="D257">
            <v>1984.88499</v>
          </cell>
          <cell r="E257">
            <v>232</v>
          </cell>
          <cell r="F257">
            <v>2216.88499</v>
          </cell>
          <cell r="G257">
            <v>2749.4424899999999</v>
          </cell>
          <cell r="H257">
            <v>0</v>
          </cell>
          <cell r="I257">
            <v>0</v>
          </cell>
          <cell r="J257">
            <v>146</v>
          </cell>
          <cell r="K257" t="str">
            <v>Western Asia</v>
          </cell>
        </row>
        <row r="258">
          <cell r="A258">
            <v>150</v>
          </cell>
          <cell r="B258" t="str">
            <v>Europe</v>
          </cell>
          <cell r="C258">
            <v>735.58465000000001</v>
          </cell>
          <cell r="D258">
            <v>3612.0240400000002</v>
          </cell>
          <cell r="E258">
            <v>0</v>
          </cell>
          <cell r="F258">
            <v>3612.0240400000002</v>
          </cell>
          <cell r="G258">
            <v>4347.60869</v>
          </cell>
          <cell r="I258">
            <v>3612.0240400000002</v>
          </cell>
          <cell r="J258">
            <v>150</v>
          </cell>
          <cell r="K258" t="str">
            <v>Europe</v>
          </cell>
          <cell r="L258">
            <v>735.58465000000001</v>
          </cell>
          <cell r="M258">
            <v>3612.0240400000002</v>
          </cell>
        </row>
        <row r="259">
          <cell r="A259">
            <v>1020</v>
          </cell>
          <cell r="B259" t="str">
            <v>Global/interregional</v>
          </cell>
          <cell r="C259">
            <v>16976.224200000001</v>
          </cell>
          <cell r="D259">
            <v>79048.130879999997</v>
          </cell>
          <cell r="E259">
            <v>8927</v>
          </cell>
          <cell r="F259">
            <v>87975.130879999997</v>
          </cell>
          <cell r="G259">
            <v>104951.35507999999</v>
          </cell>
          <cell r="H259">
            <v>8927</v>
          </cell>
          <cell r="I259">
            <v>79048.130879999997</v>
          </cell>
          <cell r="J259">
            <v>1020</v>
          </cell>
          <cell r="K259" t="str">
            <v>Global/interregional</v>
          </cell>
          <cell r="L259">
            <v>16976.224200000001</v>
          </cell>
          <cell r="M259">
            <v>87975.130879999997</v>
          </cell>
        </row>
        <row r="260">
          <cell r="A260">
            <v>1021</v>
          </cell>
          <cell r="B260" t="str">
            <v>Other (please specify, using Excel's Insert Row commany if necessary)</v>
          </cell>
          <cell r="F260">
            <v>0</v>
          </cell>
          <cell r="G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</row>
        <row r="262">
          <cell r="B262" t="str">
            <v>Total, Regional</v>
          </cell>
          <cell r="C262">
            <v>30291.776460000001</v>
          </cell>
          <cell r="D262">
            <v>126099.58319999999</v>
          </cell>
          <cell r="E262">
            <v>13125</v>
          </cell>
          <cell r="F262">
            <v>139224.58319999999</v>
          </cell>
          <cell r="G262">
            <v>169516.35965999999</v>
          </cell>
          <cell r="H262">
            <v>13125</v>
          </cell>
          <cell r="I262">
            <v>4490</v>
          </cell>
        </row>
        <row r="264">
          <cell r="A264">
            <v>2401</v>
          </cell>
          <cell r="B264" t="str">
            <v>Not elsewhere classified (from table 3c)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I265">
            <v>1315545</v>
          </cell>
        </row>
        <row r="266">
          <cell r="B266" t="str">
            <v>Total</v>
          </cell>
          <cell r="C266">
            <v>746575.44075000018</v>
          </cell>
          <cell r="D266">
            <v>1320025.9983599999</v>
          </cell>
          <cell r="E266">
            <v>741729</v>
          </cell>
          <cell r="F266">
            <v>2061754.9983599999</v>
          </cell>
          <cell r="G266">
            <v>2808330.4391099983</v>
          </cell>
          <cell r="H266">
            <v>741729</v>
          </cell>
          <cell r="I266">
            <v>746219</v>
          </cell>
        </row>
        <row r="267">
          <cell r="I267">
            <v>2061764</v>
          </cell>
        </row>
        <row r="268">
          <cell r="H268">
            <v>2066601.4391099983</v>
          </cell>
        </row>
      </sheetData>
      <sheetData sheetId="1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3341.8652999999999</v>
          </cell>
          <cell r="D12">
            <v>201498.77796000015</v>
          </cell>
          <cell r="F12">
            <v>201498.77796000015</v>
          </cell>
          <cell r="G12">
            <v>204840.64326000016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5965.2971600000001</v>
          </cell>
          <cell r="D14">
            <v>16810.576190000007</v>
          </cell>
          <cell r="F14">
            <v>16810.576190000007</v>
          </cell>
          <cell r="G14">
            <v>22775.873350000009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525.80881999999997</v>
          </cell>
          <cell r="D16">
            <v>3042.2717299999999</v>
          </cell>
          <cell r="E16">
            <v>-64.883440000000007</v>
          </cell>
          <cell r="F16">
            <v>2977.3882899999999</v>
          </cell>
          <cell r="G16">
            <v>3503.1971100000001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C19">
            <v>830.01122999999995</v>
          </cell>
          <cell r="D19">
            <v>2994.4319100000002</v>
          </cell>
          <cell r="F19">
            <v>2994.4319100000002</v>
          </cell>
          <cell r="G19">
            <v>3824.4431400000003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1190.5297700000001</v>
          </cell>
          <cell r="D22">
            <v>282.52840000000003</v>
          </cell>
          <cell r="F22">
            <v>282.52840000000003</v>
          </cell>
          <cell r="G22">
            <v>1473.0581700000002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6119.6794500000024</v>
          </cell>
          <cell r="D25">
            <v>82302.928369999951</v>
          </cell>
          <cell r="E25">
            <v>6514.9834599999995</v>
          </cell>
          <cell r="F25">
            <v>88817.911829999954</v>
          </cell>
          <cell r="G25">
            <v>94937.59127999995</v>
          </cell>
        </row>
        <row r="26">
          <cell r="A26">
            <v>52</v>
          </cell>
          <cell r="B26" t="str">
            <v>Barbados</v>
          </cell>
          <cell r="C26">
            <v>84.238910000000004</v>
          </cell>
          <cell r="D26">
            <v>1.8402700000000001</v>
          </cell>
          <cell r="F26">
            <v>1.8402700000000001</v>
          </cell>
          <cell r="G26">
            <v>86.079180000000008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13.2158</v>
          </cell>
          <cell r="D29">
            <v>36.346489999999996</v>
          </cell>
          <cell r="F29">
            <v>36.346489999999996</v>
          </cell>
          <cell r="G29">
            <v>49.562289999999997</v>
          </cell>
        </row>
        <row r="30">
          <cell r="A30">
            <v>204</v>
          </cell>
          <cell r="B30" t="str">
            <v>Benin</v>
          </cell>
          <cell r="C30">
            <v>2032.8064299999999</v>
          </cell>
          <cell r="D30">
            <v>2594.50452</v>
          </cell>
          <cell r="F30">
            <v>2594.50452</v>
          </cell>
          <cell r="G30">
            <v>4627.31095</v>
          </cell>
        </row>
        <row r="31">
          <cell r="A31">
            <v>64</v>
          </cell>
          <cell r="B31" t="str">
            <v>Bhutan</v>
          </cell>
          <cell r="C31">
            <v>1295.13697</v>
          </cell>
          <cell r="D31">
            <v>915.36032999999998</v>
          </cell>
          <cell r="F31">
            <v>915.36032999999998</v>
          </cell>
          <cell r="G31">
            <v>2210.4973</v>
          </cell>
        </row>
        <row r="32">
          <cell r="A32">
            <v>68</v>
          </cell>
          <cell r="B32" t="str">
            <v>Bolivia</v>
          </cell>
          <cell r="C32">
            <v>4155.36157</v>
          </cell>
          <cell r="D32">
            <v>7235.6393300000027</v>
          </cell>
          <cell r="F32">
            <v>7235.6393300000027</v>
          </cell>
          <cell r="G32">
            <v>11391.000900000003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2723.0600299999996</v>
          </cell>
          <cell r="D38">
            <v>11458.469399999994</v>
          </cell>
          <cell r="E38">
            <v>0.24391000000000349</v>
          </cell>
          <cell r="F38">
            <v>11458.713309999994</v>
          </cell>
          <cell r="G38">
            <v>14181.773339999992</v>
          </cell>
        </row>
        <row r="39">
          <cell r="A39">
            <v>108</v>
          </cell>
          <cell r="B39" t="str">
            <v>Burundi</v>
          </cell>
          <cell r="C39">
            <v>1497.4506899999999</v>
          </cell>
          <cell r="D39">
            <v>30347.612850000005</v>
          </cell>
          <cell r="F39">
            <v>30347.612850000005</v>
          </cell>
          <cell r="G39">
            <v>31845.063540000006</v>
          </cell>
        </row>
        <row r="40">
          <cell r="A40">
            <v>116</v>
          </cell>
          <cell r="B40" t="str">
            <v>Cambodia</v>
          </cell>
          <cell r="C40">
            <v>5650.4614299999994</v>
          </cell>
          <cell r="D40">
            <v>12538.934840000002</v>
          </cell>
          <cell r="E40">
            <v>1998.0506799999998</v>
          </cell>
          <cell r="F40">
            <v>14536.985520000002</v>
          </cell>
          <cell r="G40">
            <v>20187.446950000001</v>
          </cell>
        </row>
        <row r="41">
          <cell r="A41">
            <v>120</v>
          </cell>
          <cell r="B41" t="str">
            <v>Cameroon</v>
          </cell>
          <cell r="C41">
            <v>3653.59121</v>
          </cell>
          <cell r="D41">
            <v>5060.0139900000004</v>
          </cell>
          <cell r="E41">
            <v>38.700000000000003</v>
          </cell>
          <cell r="F41">
            <v>5098.7139900000002</v>
          </cell>
          <cell r="G41">
            <v>8752.3052000000007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197.68745000000001</v>
          </cell>
          <cell r="D43">
            <v>406.91715000000005</v>
          </cell>
          <cell r="E43">
            <v>67.999139999999997</v>
          </cell>
          <cell r="F43">
            <v>474.91629000000006</v>
          </cell>
          <cell r="G43">
            <v>672.60374000000002</v>
          </cell>
        </row>
        <row r="44">
          <cell r="A44">
            <v>140</v>
          </cell>
          <cell r="B44" t="str">
            <v>Central African Rep.</v>
          </cell>
          <cell r="C44">
            <v>5868.0798800000039</v>
          </cell>
          <cell r="D44">
            <v>30291.574450000018</v>
          </cell>
          <cell r="F44">
            <v>30291.574450000018</v>
          </cell>
          <cell r="G44">
            <v>36159.654330000019</v>
          </cell>
        </row>
        <row r="45">
          <cell r="A45">
            <v>148</v>
          </cell>
          <cell r="B45" t="str">
            <v>Chad</v>
          </cell>
          <cell r="C45">
            <v>3096.9369500000003</v>
          </cell>
          <cell r="D45">
            <v>91617.27749000008</v>
          </cell>
          <cell r="F45">
            <v>91617.27749000008</v>
          </cell>
          <cell r="G45">
            <v>94714.214440000083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-1.0000000000000001E-5</v>
          </cell>
          <cell r="D47">
            <v>402.49781000000002</v>
          </cell>
          <cell r="F47">
            <v>402.49781000000002</v>
          </cell>
          <cell r="G47">
            <v>402.49780000000004</v>
          </cell>
        </row>
        <row r="48">
          <cell r="A48">
            <v>170</v>
          </cell>
          <cell r="B48" t="str">
            <v>Colombia</v>
          </cell>
          <cell r="C48">
            <v>1556.2140099999999</v>
          </cell>
          <cell r="D48">
            <v>17384.003139999986</v>
          </cell>
          <cell r="E48">
            <v>717.58231999999998</v>
          </cell>
          <cell r="F48">
            <v>18101.585459999988</v>
          </cell>
          <cell r="G48">
            <v>19657.799469999987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640.99325999999996</v>
          </cell>
          <cell r="D50">
            <v>2560.9364399999999</v>
          </cell>
          <cell r="E50">
            <v>208.76942000000003</v>
          </cell>
          <cell r="F50">
            <v>2769.70586</v>
          </cell>
          <cell r="G50">
            <v>3410.6991200000002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C52">
            <v>8055.9411599999976</v>
          </cell>
          <cell r="D52">
            <v>8486.8641699999989</v>
          </cell>
          <cell r="F52">
            <v>8486.8641699999989</v>
          </cell>
          <cell r="G52">
            <v>16542.805329999996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1127.21633</v>
          </cell>
          <cell r="D54">
            <v>3006.5352499999999</v>
          </cell>
          <cell r="F54">
            <v>3006.5352499999999</v>
          </cell>
          <cell r="G54">
            <v>4133.7515800000001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5126.7300599999999</v>
          </cell>
          <cell r="D57">
            <v>67899.733489999926</v>
          </cell>
          <cell r="F57">
            <v>67899.733489999926</v>
          </cell>
          <cell r="G57">
            <v>73026.463549999928</v>
          </cell>
        </row>
        <row r="58">
          <cell r="A58">
            <v>180</v>
          </cell>
          <cell r="B58" t="str">
            <v>Dem Rep of the Congo</v>
          </cell>
          <cell r="C58">
            <v>37.339029999999212</v>
          </cell>
          <cell r="D58">
            <v>101286.11253999999</v>
          </cell>
          <cell r="F58">
            <v>101286.11253999999</v>
          </cell>
          <cell r="G58">
            <v>101323.45156999999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2271.2611400000001</v>
          </cell>
          <cell r="D60">
            <v>5955.7712399999991</v>
          </cell>
          <cell r="F60">
            <v>5955.7712399999991</v>
          </cell>
          <cell r="G60">
            <v>8227.0323799999987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1242.12426</v>
          </cell>
          <cell r="D62">
            <v>1815.3287700000001</v>
          </cell>
          <cell r="F62">
            <v>1815.3287700000001</v>
          </cell>
          <cell r="G62">
            <v>3057.4530300000001</v>
          </cell>
        </row>
        <row r="63">
          <cell r="A63">
            <v>218</v>
          </cell>
          <cell r="B63" t="str">
            <v>Ecuador</v>
          </cell>
          <cell r="C63">
            <v>434.65352000000001</v>
          </cell>
          <cell r="D63">
            <v>78849.630260000093</v>
          </cell>
          <cell r="F63">
            <v>78849.630260000093</v>
          </cell>
          <cell r="G63">
            <v>79284.2837800001</v>
          </cell>
        </row>
        <row r="64">
          <cell r="A64">
            <v>818</v>
          </cell>
          <cell r="B64" t="str">
            <v>Egypt</v>
          </cell>
          <cell r="C64">
            <v>532.45249999999999</v>
          </cell>
          <cell r="D64">
            <v>3819.5393899999999</v>
          </cell>
          <cell r="E64">
            <v>183.66989999999998</v>
          </cell>
          <cell r="F64">
            <v>4003.2092899999998</v>
          </cell>
          <cell r="G64">
            <v>4535.6617900000001</v>
          </cell>
        </row>
        <row r="65">
          <cell r="A65">
            <v>222</v>
          </cell>
          <cell r="B65" t="str">
            <v>El Salvador</v>
          </cell>
          <cell r="C65">
            <v>93.09585000000007</v>
          </cell>
          <cell r="D65">
            <v>3744.1876099999999</v>
          </cell>
          <cell r="F65">
            <v>3744.1876099999999</v>
          </cell>
          <cell r="G65">
            <v>3837.2834600000001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136.64794000000001</v>
          </cell>
          <cell r="F67">
            <v>136.64794000000001</v>
          </cell>
          <cell r="G67">
            <v>136.64794000000001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25938.29663999999</v>
          </cell>
          <cell r="D69">
            <v>261465.56845625007</v>
          </cell>
          <cell r="F69">
            <v>261465.56845625007</v>
          </cell>
          <cell r="G69">
            <v>287403.86509625008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1417.1083799999999</v>
          </cell>
          <cell r="D75">
            <v>2431.6098999999999</v>
          </cell>
          <cell r="F75">
            <v>2431.6098999999999</v>
          </cell>
          <cell r="G75">
            <v>3848.71828</v>
          </cell>
        </row>
        <row r="76">
          <cell r="A76">
            <v>268</v>
          </cell>
          <cell r="B76" t="str">
            <v>Georgia</v>
          </cell>
          <cell r="C76">
            <v>2826.7015000000001</v>
          </cell>
          <cell r="D76">
            <v>6683.7891599999948</v>
          </cell>
          <cell r="F76">
            <v>6683.7891599999948</v>
          </cell>
          <cell r="G76">
            <v>9510.4906599999958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4320.5684499999998</v>
          </cell>
          <cell r="D78">
            <v>4833.1629000000003</v>
          </cell>
          <cell r="E78">
            <v>55.282139999999998</v>
          </cell>
          <cell r="F78">
            <v>4888.4450400000005</v>
          </cell>
          <cell r="G78">
            <v>9209.0134900000012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2264.35815</v>
          </cell>
          <cell r="D81">
            <v>5900.5970300000017</v>
          </cell>
          <cell r="F81">
            <v>5900.5970300000017</v>
          </cell>
          <cell r="G81">
            <v>8164.9551800000017</v>
          </cell>
        </row>
        <row r="82">
          <cell r="A82">
            <v>324</v>
          </cell>
          <cell r="B82" t="str">
            <v>Guinea</v>
          </cell>
          <cell r="C82">
            <v>5867.9030499999972</v>
          </cell>
          <cell r="D82">
            <v>13833.439129999992</v>
          </cell>
          <cell r="E82">
            <v>31.31324</v>
          </cell>
          <cell r="F82">
            <v>13864.752369999991</v>
          </cell>
          <cell r="G82">
            <v>19732.655419999988</v>
          </cell>
        </row>
        <row r="83">
          <cell r="A83">
            <v>624</v>
          </cell>
          <cell r="B83" t="str">
            <v>Guinea-Bissau</v>
          </cell>
          <cell r="C83">
            <v>1984.3822700000001</v>
          </cell>
          <cell r="D83">
            <v>1331.99505</v>
          </cell>
          <cell r="F83">
            <v>1331.99505</v>
          </cell>
          <cell r="G83">
            <v>3316.3773200000001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5899.2479600000006</v>
          </cell>
          <cell r="D85">
            <v>53568.82557000003</v>
          </cell>
          <cell r="E85">
            <v>55.234819999999999</v>
          </cell>
          <cell r="F85">
            <v>53624.060390000028</v>
          </cell>
          <cell r="G85">
            <v>59523.308350000028</v>
          </cell>
        </row>
        <row r="86">
          <cell r="A86">
            <v>340</v>
          </cell>
          <cell r="B86" t="str">
            <v>Honduras</v>
          </cell>
          <cell r="C86">
            <v>700.78017</v>
          </cell>
          <cell r="D86">
            <v>-1828.7631399999998</v>
          </cell>
          <cell r="E86">
            <v>144.70356000000001</v>
          </cell>
          <cell r="F86">
            <v>-1684.0595799999999</v>
          </cell>
          <cell r="G86">
            <v>-983.27940999999987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5261.8894099999998</v>
          </cell>
          <cell r="D89">
            <v>10987.194669999993</v>
          </cell>
          <cell r="E89">
            <v>2879.11456</v>
          </cell>
          <cell r="F89">
            <v>13866.309229999993</v>
          </cell>
          <cell r="G89">
            <v>19128.198639999995</v>
          </cell>
        </row>
        <row r="90">
          <cell r="A90">
            <v>360</v>
          </cell>
          <cell r="B90" t="str">
            <v>Indonesia</v>
          </cell>
          <cell r="C90">
            <v>-57519.422169999991</v>
          </cell>
          <cell r="D90">
            <v>78277.489140000078</v>
          </cell>
          <cell r="E90">
            <v>5267.1864299999997</v>
          </cell>
          <cell r="F90">
            <v>83544.675570000079</v>
          </cell>
          <cell r="G90">
            <v>26025.253400000089</v>
          </cell>
        </row>
        <row r="91">
          <cell r="A91">
            <v>364</v>
          </cell>
          <cell r="B91" t="str">
            <v>Iran, Islamic Republic</v>
          </cell>
          <cell r="C91">
            <v>1053.73443</v>
          </cell>
          <cell r="D91">
            <v>184.73464000000001</v>
          </cell>
          <cell r="F91">
            <v>184.73464000000001</v>
          </cell>
          <cell r="G91">
            <v>1238.4690700000001</v>
          </cell>
        </row>
        <row r="92">
          <cell r="A92">
            <v>368</v>
          </cell>
          <cell r="B92" t="str">
            <v>Iraq</v>
          </cell>
          <cell r="C92">
            <v>9823.3569500000012</v>
          </cell>
          <cell r="D92">
            <v>31708.552489999998</v>
          </cell>
          <cell r="E92">
            <v>3855.9752200000003</v>
          </cell>
          <cell r="F92">
            <v>35564.527709999995</v>
          </cell>
          <cell r="G92">
            <v>45387.884659999996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-4.0623399999999998</v>
          </cell>
          <cell r="D96">
            <v>4.8623100000000008</v>
          </cell>
          <cell r="F96">
            <v>4.8623100000000008</v>
          </cell>
          <cell r="G96">
            <v>0.79997000000000096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10.498200000000001</v>
          </cell>
          <cell r="D98">
            <v>34.621319999999997</v>
          </cell>
          <cell r="E98">
            <v>93.323899999999995</v>
          </cell>
          <cell r="F98">
            <v>127.94521999999999</v>
          </cell>
          <cell r="G98">
            <v>138.44342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20152.832399999992</v>
          </cell>
          <cell r="D100">
            <v>138481.95701000001</v>
          </cell>
          <cell r="E100">
            <v>3657.76557</v>
          </cell>
          <cell r="F100">
            <v>142139.72258</v>
          </cell>
          <cell r="G100">
            <v>162292.55497999999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68.88373</v>
          </cell>
          <cell r="F103">
            <v>0</v>
          </cell>
          <cell r="G103">
            <v>68.88373</v>
          </cell>
        </row>
        <row r="104">
          <cell r="A104">
            <v>418</v>
          </cell>
          <cell r="B104" t="str">
            <v>Lao People's Dem Republic</v>
          </cell>
          <cell r="C104">
            <v>4859.7249800000009</v>
          </cell>
          <cell r="D104">
            <v>4576.6195499999994</v>
          </cell>
          <cell r="F104">
            <v>4576.6195499999994</v>
          </cell>
          <cell r="G104">
            <v>9436.3445300000003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1539.9686000000002</v>
          </cell>
          <cell r="D107">
            <v>8850.7760200000012</v>
          </cell>
          <cell r="E107">
            <v>536.47210999999993</v>
          </cell>
          <cell r="F107">
            <v>9387.2481300000018</v>
          </cell>
          <cell r="G107">
            <v>10927.216730000002</v>
          </cell>
        </row>
        <row r="108">
          <cell r="A108">
            <v>430</v>
          </cell>
          <cell r="B108" t="str">
            <v>Liberia</v>
          </cell>
          <cell r="C108">
            <v>18228.750349999995</v>
          </cell>
          <cell r="D108">
            <v>13751.172509999999</v>
          </cell>
          <cell r="F108">
            <v>13751.172509999999</v>
          </cell>
          <cell r="G108">
            <v>31979.922859999991</v>
          </cell>
        </row>
        <row r="109">
          <cell r="A109">
            <v>434</v>
          </cell>
          <cell r="B109" t="str">
            <v>Libyan Arab Jamahiriya</v>
          </cell>
          <cell r="C109">
            <v>186.97201999999999</v>
          </cell>
          <cell r="D109">
            <v>7.3450500000000005</v>
          </cell>
          <cell r="F109">
            <v>7.3450500000000005</v>
          </cell>
          <cell r="G109">
            <v>194.31707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2938.5350899999999</v>
          </cell>
          <cell r="D113">
            <v>8839.5538700000016</v>
          </cell>
          <cell r="E113">
            <v>1341.9319800000001</v>
          </cell>
          <cell r="F113">
            <v>10181.485850000001</v>
          </cell>
          <cell r="G113">
            <v>13120.02094</v>
          </cell>
        </row>
        <row r="114">
          <cell r="A114">
            <v>454</v>
          </cell>
          <cell r="B114" t="str">
            <v>Malawi</v>
          </cell>
          <cell r="C114">
            <v>6987.4924600000004</v>
          </cell>
          <cell r="D114">
            <v>20050.232139999967</v>
          </cell>
          <cell r="E114">
            <v>1819.8719199999998</v>
          </cell>
          <cell r="F114">
            <v>21870.104059999969</v>
          </cell>
          <cell r="G114">
            <v>28857.59651999997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1048.05798</v>
          </cell>
          <cell r="D117">
            <v>12432.583449999993</v>
          </cell>
          <cell r="E117">
            <v>96.852800000000002</v>
          </cell>
          <cell r="F117">
            <v>12529.436249999993</v>
          </cell>
          <cell r="G117">
            <v>13577.494229999993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8841.2023199999985</v>
          </cell>
          <cell r="D120">
            <v>17190.296229999993</v>
          </cell>
          <cell r="E120">
            <v>1627.4203500000001</v>
          </cell>
          <cell r="F120">
            <v>18817.716579999993</v>
          </cell>
          <cell r="G120">
            <v>27658.91889999999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290.94094000000001</v>
          </cell>
          <cell r="D122">
            <v>23.364000000000001</v>
          </cell>
          <cell r="F122">
            <v>23.364000000000001</v>
          </cell>
          <cell r="G122">
            <v>314.30493999999999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12342.410189999993</v>
          </cell>
          <cell r="D127">
            <v>29616.685170000008</v>
          </cell>
          <cell r="E127">
            <v>95.54401</v>
          </cell>
          <cell r="F127">
            <v>29712.229180000009</v>
          </cell>
          <cell r="G127">
            <v>42054.639370000004</v>
          </cell>
        </row>
        <row r="128">
          <cell r="A128">
            <v>104</v>
          </cell>
          <cell r="B128" t="str">
            <v>Myanmar</v>
          </cell>
          <cell r="C128">
            <v>1665.2530099999999</v>
          </cell>
          <cell r="D128">
            <v>79499.617920000004</v>
          </cell>
          <cell r="F128">
            <v>79499.617920000004</v>
          </cell>
          <cell r="G128">
            <v>81164.870930000005</v>
          </cell>
        </row>
        <row r="129">
          <cell r="A129">
            <v>516</v>
          </cell>
          <cell r="B129" t="str">
            <v>Namibia</v>
          </cell>
          <cell r="C129">
            <v>1336.1119199999998</v>
          </cell>
          <cell r="D129">
            <v>1977.1896499999998</v>
          </cell>
          <cell r="F129">
            <v>1977.1896499999998</v>
          </cell>
          <cell r="G129">
            <v>3313.3015699999996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11585.641589999999</v>
          </cell>
          <cell r="D131">
            <v>32602.571849999949</v>
          </cell>
          <cell r="E131">
            <v>199.30295000000001</v>
          </cell>
          <cell r="F131">
            <v>32801.874799999947</v>
          </cell>
          <cell r="G131">
            <v>44387.516389999946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252.94582</v>
          </cell>
          <cell r="D134">
            <v>15636.422419999995</v>
          </cell>
          <cell r="E134">
            <v>4.0211800000000002</v>
          </cell>
          <cell r="F134">
            <v>15640.443599999995</v>
          </cell>
          <cell r="G134">
            <v>15893.389419999996</v>
          </cell>
        </row>
        <row r="135">
          <cell r="A135">
            <v>562</v>
          </cell>
          <cell r="B135" t="str">
            <v>Niger</v>
          </cell>
          <cell r="C135">
            <v>8728.1867600000005</v>
          </cell>
          <cell r="D135">
            <v>22653.464080000002</v>
          </cell>
          <cell r="F135">
            <v>22653.464080000002</v>
          </cell>
          <cell r="G135">
            <v>31381.650840000002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11835.416600000004</v>
          </cell>
          <cell r="D139">
            <v>28945.624740000003</v>
          </cell>
          <cell r="E139">
            <v>6010.4610599999996</v>
          </cell>
          <cell r="F139">
            <v>34956.085800000001</v>
          </cell>
          <cell r="G139">
            <v>46791.502400000005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62.236460000000001</v>
          </cell>
          <cell r="D141">
            <v>-7.1597200000000001</v>
          </cell>
          <cell r="F141">
            <v>-7.1597200000000001</v>
          </cell>
          <cell r="G141">
            <v>55.076740000000001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C144">
            <v>2978.6983799999998</v>
          </cell>
          <cell r="D144">
            <v>49396.692610000013</v>
          </cell>
          <cell r="F144">
            <v>49396.692610000013</v>
          </cell>
          <cell r="G144">
            <v>52375.390990000014</v>
          </cell>
        </row>
        <row r="145">
          <cell r="A145">
            <v>608</v>
          </cell>
          <cell r="B145" t="str">
            <v>Philippines</v>
          </cell>
          <cell r="C145">
            <v>5695.0549499999997</v>
          </cell>
          <cell r="D145">
            <v>2632.3878399999999</v>
          </cell>
          <cell r="F145">
            <v>2632.3878399999999</v>
          </cell>
          <cell r="G145">
            <v>8327.4427899999991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3058.6230499999997</v>
          </cell>
          <cell r="D152">
            <v>3126.6116400000001</v>
          </cell>
          <cell r="F152">
            <v>3126.6116400000001</v>
          </cell>
          <cell r="G152">
            <v>6185.2346899999993</v>
          </cell>
        </row>
        <row r="153">
          <cell r="A153">
            <v>646</v>
          </cell>
          <cell r="B153" t="str">
            <v>Rwanda</v>
          </cell>
          <cell r="C153">
            <v>9266.3647300000011</v>
          </cell>
          <cell r="D153">
            <v>10076.136239999996</v>
          </cell>
          <cell r="F153">
            <v>10076.136239999996</v>
          </cell>
          <cell r="G153">
            <v>19342.500969999997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143.81313</v>
          </cell>
          <cell r="D156">
            <v>491.23278000000005</v>
          </cell>
          <cell r="F156">
            <v>491.23278000000005</v>
          </cell>
          <cell r="G156">
            <v>635.04591000000005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5684.1794000000018</v>
          </cell>
          <cell r="D158">
            <v>2874.6890600000002</v>
          </cell>
          <cell r="F158">
            <v>2874.6890600000002</v>
          </cell>
          <cell r="G158">
            <v>8558.8684600000015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6690.017649999998</v>
          </cell>
          <cell r="D161">
            <v>8112.8493999999982</v>
          </cell>
          <cell r="F161">
            <v>8112.8493999999982</v>
          </cell>
          <cell r="G161">
            <v>14802.867049999997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10250.819740000006</v>
          </cell>
          <cell r="D166">
            <v>168530.52052999992</v>
          </cell>
          <cell r="F166">
            <v>168530.52052999992</v>
          </cell>
          <cell r="G166">
            <v>178781.34026999993</v>
          </cell>
        </row>
        <row r="167">
          <cell r="A167">
            <v>710</v>
          </cell>
          <cell r="B167" t="str">
            <v>South Africa</v>
          </cell>
          <cell r="C167">
            <v>77.019859999999994</v>
          </cell>
          <cell r="E167">
            <v>-10.469580000000001</v>
          </cell>
          <cell r="F167">
            <v>-10.469580000000001</v>
          </cell>
          <cell r="G167">
            <v>66.550279999999987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5410.0084899999993</v>
          </cell>
          <cell r="D169">
            <v>46291.991440000005</v>
          </cell>
          <cell r="F169">
            <v>46291.991440000005</v>
          </cell>
          <cell r="G169">
            <v>51701.999930000005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79781.971420000002</v>
          </cell>
          <cell r="D173">
            <v>543864.7384500003</v>
          </cell>
          <cell r="E173">
            <v>11669.52061</v>
          </cell>
          <cell r="F173">
            <v>555534.2590600003</v>
          </cell>
          <cell r="G173">
            <v>635316.23048000026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543.62302</v>
          </cell>
          <cell r="D175">
            <v>8888.1808699999983</v>
          </cell>
          <cell r="F175">
            <v>8888.1808699999983</v>
          </cell>
          <cell r="G175">
            <v>9431.8038899999992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1255.4088000000002</v>
          </cell>
          <cell r="D178">
            <v>18336.020879999996</v>
          </cell>
          <cell r="E178">
            <v>161.62025</v>
          </cell>
          <cell r="F178">
            <v>18497.641129999996</v>
          </cell>
          <cell r="G178">
            <v>19753.049929999997</v>
          </cell>
        </row>
        <row r="179">
          <cell r="A179">
            <v>762</v>
          </cell>
          <cell r="B179" t="str">
            <v>Tajikstan</v>
          </cell>
          <cell r="C179">
            <v>7087.4918199999993</v>
          </cell>
          <cell r="D179">
            <v>9597.1879600000066</v>
          </cell>
          <cell r="F179">
            <v>9597.1879600000066</v>
          </cell>
          <cell r="G179">
            <v>16684.679780000006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1479.63402</v>
          </cell>
          <cell r="D182">
            <v>6643.271999999999</v>
          </cell>
          <cell r="F182">
            <v>6643.271999999999</v>
          </cell>
          <cell r="G182">
            <v>8122.9060199999985</v>
          </cell>
        </row>
        <row r="183">
          <cell r="A183">
            <v>768</v>
          </cell>
          <cell r="B183" t="str">
            <v>Togo</v>
          </cell>
          <cell r="C183">
            <v>1956.56692</v>
          </cell>
          <cell r="D183">
            <v>2077.3082899999999</v>
          </cell>
          <cell r="F183">
            <v>2077.3082899999999</v>
          </cell>
          <cell r="G183">
            <v>4033.8752100000002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7181.7105499999989</v>
          </cell>
          <cell r="D190">
            <v>110642.11220999996</v>
          </cell>
          <cell r="E190">
            <v>2.98386</v>
          </cell>
          <cell r="F190">
            <v>110645.09606999996</v>
          </cell>
          <cell r="G190">
            <v>117826.80661999996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4887.1011799999997</v>
          </cell>
          <cell r="D194">
            <v>24346.322529999998</v>
          </cell>
          <cell r="F194">
            <v>24346.322529999998</v>
          </cell>
          <cell r="G194">
            <v>29233.423709999995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7023.5416900000009</v>
          </cell>
          <cell r="D201">
            <v>5817.990670000001</v>
          </cell>
          <cell r="F201">
            <v>5817.990670000001</v>
          </cell>
          <cell r="G201">
            <v>12841.532360000001</v>
          </cell>
        </row>
        <row r="202">
          <cell r="A202">
            <v>894</v>
          </cell>
          <cell r="B202" t="str">
            <v>Zambia</v>
          </cell>
          <cell r="C202">
            <v>8798.2973300000012</v>
          </cell>
          <cell r="D202">
            <v>13644.961770000007</v>
          </cell>
          <cell r="E202">
            <v>4086.0946099999996</v>
          </cell>
          <cell r="F202">
            <v>17731.056380000005</v>
          </cell>
          <cell r="G202">
            <v>26529.353710000007</v>
          </cell>
        </row>
        <row r="203">
          <cell r="A203">
            <v>716</v>
          </cell>
          <cell r="B203" t="str">
            <v>Zimbabwe</v>
          </cell>
          <cell r="C203">
            <v>4944.1808300000002</v>
          </cell>
          <cell r="D203">
            <v>150665.77995000003</v>
          </cell>
          <cell r="F203">
            <v>150665.77995000003</v>
          </cell>
          <cell r="G203">
            <v>155609.96078000002</v>
          </cell>
        </row>
        <row r="205">
          <cell r="B205" t="str">
            <v>Total Member States</v>
          </cell>
          <cell r="C205">
            <v>366350.27138999995</v>
          </cell>
          <cell r="D205">
            <v>2885386.7754062498</v>
          </cell>
          <cell r="E205">
            <v>53346.642940000005</v>
          </cell>
          <cell r="F205">
            <v>2938733.41834625</v>
          </cell>
          <cell r="G205">
            <v>3305083.6897362508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3468.88537</v>
          </cell>
          <cell r="D228">
            <v>48774.808630000036</v>
          </cell>
          <cell r="F228">
            <v>48774.808630000036</v>
          </cell>
          <cell r="G228">
            <v>52243.694000000032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3468.88537</v>
          </cell>
          <cell r="D235">
            <v>48774.808630000036</v>
          </cell>
          <cell r="E235">
            <v>0</v>
          </cell>
          <cell r="F235">
            <v>48774.808630000036</v>
          </cell>
          <cell r="G235">
            <v>52243.694000000032</v>
          </cell>
        </row>
        <row r="237">
          <cell r="B237" t="str">
            <v>Total countries/areas</v>
          </cell>
          <cell r="C237">
            <v>369819.15675999993</v>
          </cell>
          <cell r="D237">
            <v>2934161.5840362497</v>
          </cell>
          <cell r="E237">
            <v>53346.642940000005</v>
          </cell>
          <cell r="F237">
            <v>2987508.2269762498</v>
          </cell>
          <cell r="G237">
            <v>3357327.3837362509</v>
          </cell>
        </row>
        <row r="239">
          <cell r="A239">
            <v>711</v>
          </cell>
          <cell r="B239" t="str">
            <v>Sub-Saharan Africa</v>
          </cell>
          <cell r="C239">
            <v>175.82802000000001</v>
          </cell>
          <cell r="D239">
            <v>1130.7921799999999</v>
          </cell>
          <cell r="F239">
            <v>1130.7921799999999</v>
          </cell>
          <cell r="G239">
            <v>1306.6201999999998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44.844360000000002</v>
          </cell>
          <cell r="D241">
            <v>10.591209999999998</v>
          </cell>
          <cell r="F241">
            <v>10.591209999999998</v>
          </cell>
          <cell r="G241">
            <v>55.435569999999998</v>
          </cell>
        </row>
        <row r="242">
          <cell r="A242">
            <v>19</v>
          </cell>
          <cell r="B242" t="str">
            <v>Americas</v>
          </cell>
          <cell r="C242">
            <v>968.81100000000004</v>
          </cell>
          <cell r="D242">
            <v>881.93636000000004</v>
          </cell>
          <cell r="F242">
            <v>881.93636000000004</v>
          </cell>
          <cell r="G242">
            <v>1850.7473600000001</v>
          </cell>
        </row>
        <row r="243">
          <cell r="A243">
            <v>146</v>
          </cell>
          <cell r="B243" t="str">
            <v>Western Asia</v>
          </cell>
          <cell r="D243">
            <v>20.88</v>
          </cell>
          <cell r="F243">
            <v>20.88</v>
          </cell>
          <cell r="G243">
            <v>20.88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1189.4833800000001</v>
          </cell>
          <cell r="D248">
            <v>2044.1997500000002</v>
          </cell>
          <cell r="E248">
            <v>0</v>
          </cell>
          <cell r="F248">
            <v>2044.1997500000002</v>
          </cell>
          <cell r="G248">
            <v>3233.6831300000003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145690.80417000002</v>
          </cell>
          <cell r="D250">
            <v>29493.754263749979</v>
          </cell>
          <cell r="E250">
            <v>0</v>
          </cell>
          <cell r="F250">
            <v>29493.754263749979</v>
          </cell>
          <cell r="G250">
            <v>175184.55843375</v>
          </cell>
        </row>
        <row r="252">
          <cell r="B252" t="str">
            <v>Total</v>
          </cell>
          <cell r="C252">
            <v>516699.44430999993</v>
          </cell>
          <cell r="D252">
            <v>2965699.5380499996</v>
          </cell>
          <cell r="E252">
            <v>53346.642940000005</v>
          </cell>
          <cell r="F252">
            <v>3019046.1809899998</v>
          </cell>
          <cell r="G252">
            <v>3535745.6253000009</v>
          </cell>
        </row>
      </sheetData>
      <sheetData sheetId="14"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C15">
            <v>74514.399849999987</v>
          </cell>
          <cell r="D15">
            <v>0</v>
          </cell>
          <cell r="F15">
            <v>0</v>
          </cell>
          <cell r="G15">
            <v>74514.399849999987</v>
          </cell>
        </row>
        <row r="16">
          <cell r="A16">
            <v>8</v>
          </cell>
          <cell r="B16" t="str">
            <v>Albania</v>
          </cell>
          <cell r="C16">
            <v>728.30451000000005</v>
          </cell>
          <cell r="D16">
            <v>0</v>
          </cell>
          <cell r="F16">
            <v>0</v>
          </cell>
          <cell r="G16">
            <v>728.30451000000005</v>
          </cell>
        </row>
        <row r="17">
          <cell r="A17">
            <v>12</v>
          </cell>
          <cell r="B17" t="str">
            <v>Algeria</v>
          </cell>
          <cell r="C17">
            <v>7407.7439299999996</v>
          </cell>
          <cell r="D17">
            <v>2152.4022599999998</v>
          </cell>
          <cell r="F17">
            <v>2152.4022599999998</v>
          </cell>
          <cell r="G17">
            <v>9560.1461899999995</v>
          </cell>
        </row>
        <row r="18">
          <cell r="A18">
            <v>20</v>
          </cell>
          <cell r="B18" t="str">
            <v>Andorra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C19">
            <v>4570.2188399999995</v>
          </cell>
          <cell r="D19">
            <v>0</v>
          </cell>
          <cell r="F19">
            <v>0</v>
          </cell>
          <cell r="G19">
            <v>4570.2188399999995</v>
          </cell>
        </row>
        <row r="20">
          <cell r="A20">
            <v>28</v>
          </cell>
          <cell r="B20" t="str">
            <v>Antigua and Barbuda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C21">
            <v>3378.24703</v>
          </cell>
          <cell r="D21">
            <v>623.37954000000002</v>
          </cell>
          <cell r="F21">
            <v>623.37954000000002</v>
          </cell>
          <cell r="G21">
            <v>4001.6265699999999</v>
          </cell>
        </row>
        <row r="22">
          <cell r="A22">
            <v>51</v>
          </cell>
          <cell r="B22" t="str">
            <v>Armenia</v>
          </cell>
          <cell r="C22">
            <v>1616.84654</v>
          </cell>
          <cell r="D22">
            <v>938.91029000000003</v>
          </cell>
          <cell r="F22">
            <v>938.91029000000003</v>
          </cell>
          <cell r="G22">
            <v>2555.7568300000003</v>
          </cell>
        </row>
        <row r="23">
          <cell r="A23">
            <v>36</v>
          </cell>
          <cell r="B23" t="str">
            <v>Australia</v>
          </cell>
          <cell r="C23">
            <v>1093.3512499999999</v>
          </cell>
          <cell r="D23">
            <v>0</v>
          </cell>
          <cell r="F23">
            <v>0</v>
          </cell>
          <cell r="G23">
            <v>1093.3512499999999</v>
          </cell>
        </row>
        <row r="24">
          <cell r="A24">
            <v>40</v>
          </cell>
          <cell r="B24" t="str">
            <v>Austria</v>
          </cell>
          <cell r="C24">
            <v>984.35292000000004</v>
          </cell>
          <cell r="D24">
            <v>0</v>
          </cell>
          <cell r="F24">
            <v>0</v>
          </cell>
          <cell r="G24">
            <v>984.35292000000004</v>
          </cell>
        </row>
        <row r="25">
          <cell r="A25">
            <v>31</v>
          </cell>
          <cell r="B25" t="str">
            <v>Azerbaijan</v>
          </cell>
          <cell r="C25">
            <v>3773.27675</v>
          </cell>
          <cell r="D25">
            <v>0</v>
          </cell>
          <cell r="F25">
            <v>0</v>
          </cell>
          <cell r="G25">
            <v>3773.27675</v>
          </cell>
        </row>
        <row r="26">
          <cell r="A26">
            <v>44</v>
          </cell>
          <cell r="B26" t="str">
            <v>Bahamas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C28">
            <v>6657.07636</v>
          </cell>
          <cell r="D28">
            <v>205.69848999999999</v>
          </cell>
          <cell r="F28">
            <v>205.69848999999999</v>
          </cell>
          <cell r="G28">
            <v>6862.7748499999998</v>
          </cell>
        </row>
        <row r="29">
          <cell r="A29">
            <v>52</v>
          </cell>
          <cell r="B29" t="str">
            <v>Barbados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C30">
            <v>1332.8559399999999</v>
          </cell>
          <cell r="D30">
            <v>0</v>
          </cell>
          <cell r="F30">
            <v>0</v>
          </cell>
          <cell r="G30">
            <v>1332.8559399999999</v>
          </cell>
        </row>
        <row r="31">
          <cell r="A31">
            <v>56</v>
          </cell>
          <cell r="B31" t="str">
            <v>Belgium</v>
          </cell>
          <cell r="C31">
            <v>3805.5575099999996</v>
          </cell>
          <cell r="D31">
            <v>0</v>
          </cell>
          <cell r="F31">
            <v>0</v>
          </cell>
          <cell r="G31">
            <v>3805.5575099999996</v>
          </cell>
        </row>
        <row r="32">
          <cell r="A32">
            <v>84</v>
          </cell>
          <cell r="B32" t="str">
            <v>Belize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C33">
            <v>1529.4194299999999</v>
          </cell>
          <cell r="D33">
            <v>0</v>
          </cell>
          <cell r="F33">
            <v>0</v>
          </cell>
          <cell r="G33">
            <v>1529.4194299999999</v>
          </cell>
        </row>
        <row r="34">
          <cell r="A34">
            <v>64</v>
          </cell>
          <cell r="B34" t="str">
            <v>Bhutan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70</v>
          </cell>
          <cell r="B36" t="str">
            <v>Bosnia and Herzegovina</v>
          </cell>
          <cell r="C36">
            <v>6129.8601400000007</v>
          </cell>
          <cell r="D36">
            <v>0</v>
          </cell>
          <cell r="F36">
            <v>0</v>
          </cell>
          <cell r="G36">
            <v>6129.8601400000007</v>
          </cell>
        </row>
        <row r="37">
          <cell r="A37">
            <v>72</v>
          </cell>
          <cell r="B37" t="str">
            <v>Botswana</v>
          </cell>
          <cell r="C37">
            <v>2252.83698</v>
          </cell>
          <cell r="D37">
            <v>573.81279000000006</v>
          </cell>
          <cell r="F37">
            <v>573.81279000000006</v>
          </cell>
          <cell r="G37">
            <v>2826.64977</v>
          </cell>
        </row>
        <row r="38">
          <cell r="A38">
            <v>76</v>
          </cell>
          <cell r="B38" t="str">
            <v>Brazil</v>
          </cell>
          <cell r="C38">
            <v>2785.7804700000002</v>
          </cell>
          <cell r="D38">
            <v>999.71162000000004</v>
          </cell>
          <cell r="F38">
            <v>999.71162000000004</v>
          </cell>
          <cell r="G38">
            <v>3785.4920900000002</v>
          </cell>
        </row>
        <row r="39">
          <cell r="A39">
            <v>96</v>
          </cell>
          <cell r="B39" t="str">
            <v>Brunei Darussalam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C40">
            <v>893.11863000000005</v>
          </cell>
          <cell r="D40">
            <v>0</v>
          </cell>
          <cell r="F40">
            <v>0</v>
          </cell>
          <cell r="G40">
            <v>893.11863000000005</v>
          </cell>
        </row>
        <row r="41">
          <cell r="A41">
            <v>854</v>
          </cell>
          <cell r="B41" t="str">
            <v>Burkina Faso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108</v>
          </cell>
          <cell r="B42" t="str">
            <v>Burundi</v>
          </cell>
          <cell r="C42">
            <v>30028.742039999997</v>
          </cell>
          <cell r="D42">
            <v>4717.8461399999997</v>
          </cell>
          <cell r="F42">
            <v>4717.8461399999997</v>
          </cell>
          <cell r="G42">
            <v>34746.588179999999</v>
          </cell>
        </row>
        <row r="43">
          <cell r="A43">
            <v>116</v>
          </cell>
          <cell r="B43" t="str">
            <v>Cambodia</v>
          </cell>
          <cell r="C43">
            <v>1222.3626999999999</v>
          </cell>
          <cell r="D43">
            <v>0</v>
          </cell>
          <cell r="F43">
            <v>0</v>
          </cell>
          <cell r="G43">
            <v>1222.3626999999999</v>
          </cell>
        </row>
        <row r="44">
          <cell r="A44">
            <v>120</v>
          </cell>
          <cell r="B44" t="str">
            <v>Cameroon</v>
          </cell>
          <cell r="C44">
            <v>10230.359548999999</v>
          </cell>
          <cell r="D44">
            <v>442.33330999999998</v>
          </cell>
          <cell r="F44">
            <v>442.33330999999998</v>
          </cell>
          <cell r="G44">
            <v>10672.692858999999</v>
          </cell>
        </row>
        <row r="45">
          <cell r="A45">
            <v>124</v>
          </cell>
          <cell r="B45" t="str">
            <v>Canada</v>
          </cell>
          <cell r="C45">
            <v>1583.67417</v>
          </cell>
          <cell r="D45">
            <v>0</v>
          </cell>
          <cell r="F45">
            <v>0</v>
          </cell>
          <cell r="G45">
            <v>1583.67417</v>
          </cell>
        </row>
        <row r="46">
          <cell r="A46">
            <v>132</v>
          </cell>
          <cell r="B46" t="str">
            <v>Cape Verde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C47">
            <v>2582.9145400000002</v>
          </cell>
          <cell r="D47">
            <v>1983.24775</v>
          </cell>
          <cell r="F47">
            <v>1983.24775</v>
          </cell>
          <cell r="G47">
            <v>4566.1622900000002</v>
          </cell>
        </row>
        <row r="48">
          <cell r="A48">
            <v>148</v>
          </cell>
          <cell r="B48" t="str">
            <v>Chad</v>
          </cell>
          <cell r="C48">
            <v>81883.972370999996</v>
          </cell>
          <cell r="D48">
            <v>11329.959913999995</v>
          </cell>
          <cell r="F48">
            <v>11329.959913999995</v>
          </cell>
          <cell r="G48">
            <v>93213.932284999988</v>
          </cell>
        </row>
        <row r="49">
          <cell r="A49">
            <v>152</v>
          </cell>
          <cell r="B49" t="str">
            <v>Chile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156</v>
          </cell>
          <cell r="B50" t="str">
            <v>China</v>
          </cell>
          <cell r="C50">
            <v>4405.3163399999994</v>
          </cell>
          <cell r="D50">
            <v>3366</v>
          </cell>
          <cell r="F50">
            <v>3366</v>
          </cell>
          <cell r="G50">
            <v>7771.3163399999994</v>
          </cell>
        </row>
        <row r="51">
          <cell r="A51">
            <v>170</v>
          </cell>
          <cell r="B51" t="str">
            <v>Colombia</v>
          </cell>
          <cell r="C51">
            <v>717.36145999999997</v>
          </cell>
          <cell r="D51">
            <v>16239.244300000002</v>
          </cell>
          <cell r="F51">
            <v>16239.244300000002</v>
          </cell>
          <cell r="G51">
            <v>16956.605760000002</v>
          </cell>
        </row>
        <row r="52">
          <cell r="A52">
            <v>174</v>
          </cell>
          <cell r="B52" t="str">
            <v>Comoros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C53">
            <v>6014.0397699999994</v>
          </cell>
          <cell r="D53">
            <v>0</v>
          </cell>
          <cell r="F53">
            <v>0</v>
          </cell>
          <cell r="G53">
            <v>6014.0397699999994</v>
          </cell>
        </row>
        <row r="54">
          <cell r="A54">
            <v>188</v>
          </cell>
          <cell r="B54" t="str">
            <v>Costa Rica</v>
          </cell>
          <cell r="C54">
            <v>3148.51316</v>
          </cell>
          <cell r="D54">
            <v>0</v>
          </cell>
          <cell r="F54">
            <v>0</v>
          </cell>
          <cell r="G54">
            <v>3148.51316</v>
          </cell>
        </row>
        <row r="55">
          <cell r="A55">
            <v>384</v>
          </cell>
          <cell r="B55" t="str">
            <v>Cote d'Ivoire</v>
          </cell>
          <cell r="C55">
            <v>6794.1549100000002</v>
          </cell>
          <cell r="D55">
            <v>1581.7366999999999</v>
          </cell>
          <cell r="F55">
            <v>1581.7366999999999</v>
          </cell>
          <cell r="G55">
            <v>8375.8916100000006</v>
          </cell>
        </row>
        <row r="56">
          <cell r="A56">
            <v>191</v>
          </cell>
          <cell r="B56" t="str">
            <v>Croatia</v>
          </cell>
          <cell r="C56">
            <v>3513.2790399999999</v>
          </cell>
          <cell r="D56">
            <v>0</v>
          </cell>
          <cell r="F56">
            <v>0</v>
          </cell>
          <cell r="G56">
            <v>3513.2790399999999</v>
          </cell>
        </row>
        <row r="57">
          <cell r="A57">
            <v>192</v>
          </cell>
          <cell r="B57" t="str">
            <v>Cuba</v>
          </cell>
          <cell r="C57">
            <v>277.75803999999999</v>
          </cell>
          <cell r="D57">
            <v>0</v>
          </cell>
          <cell r="F57">
            <v>0</v>
          </cell>
          <cell r="G57">
            <v>277.75803999999999</v>
          </cell>
        </row>
        <row r="58">
          <cell r="A58">
            <v>196</v>
          </cell>
          <cell r="B58" t="str">
            <v>Cyprus</v>
          </cell>
          <cell r="C58">
            <v>861.66142000000002</v>
          </cell>
          <cell r="D58">
            <v>0</v>
          </cell>
          <cell r="F58">
            <v>0</v>
          </cell>
          <cell r="G58">
            <v>861.66142000000002</v>
          </cell>
        </row>
        <row r="59">
          <cell r="A59">
            <v>203</v>
          </cell>
          <cell r="B59" t="str">
            <v>Czech Republic</v>
          </cell>
          <cell r="C59">
            <v>427.08527000000004</v>
          </cell>
          <cell r="D59">
            <v>0</v>
          </cell>
          <cell r="F59">
            <v>0</v>
          </cell>
          <cell r="G59">
            <v>427.08527000000004</v>
          </cell>
        </row>
        <row r="60">
          <cell r="A60">
            <v>408</v>
          </cell>
          <cell r="B60" t="str">
            <v>Dem People's Rep of Korea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C61">
            <v>37141.663890000003</v>
          </cell>
          <cell r="D61">
            <v>25231.377660000002</v>
          </cell>
          <cell r="F61">
            <v>25231.377660000002</v>
          </cell>
          <cell r="G61">
            <v>62373.041550000009</v>
          </cell>
        </row>
        <row r="62">
          <cell r="A62">
            <v>208</v>
          </cell>
          <cell r="B62" t="str">
            <v>Denmark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C63">
            <v>3485.2372999999998</v>
          </cell>
          <cell r="D63">
            <v>960.54966999999999</v>
          </cell>
          <cell r="F63">
            <v>960.54966999999999</v>
          </cell>
          <cell r="G63">
            <v>4445.7869700000001</v>
          </cell>
        </row>
        <row r="64">
          <cell r="A64">
            <v>212</v>
          </cell>
          <cell r="B64" t="str">
            <v>Dominica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214</v>
          </cell>
          <cell r="B65" t="str">
            <v>Dominican Republic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C66">
            <v>7252.3740800000005</v>
          </cell>
          <cell r="D66">
            <v>0</v>
          </cell>
          <cell r="F66">
            <v>0</v>
          </cell>
          <cell r="G66">
            <v>7252.3740800000005</v>
          </cell>
        </row>
        <row r="67">
          <cell r="A67">
            <v>818</v>
          </cell>
          <cell r="B67" t="str">
            <v>Egypt</v>
          </cell>
          <cell r="C67">
            <v>4991.6692000000003</v>
          </cell>
          <cell r="D67">
            <v>5522.6986699999998</v>
          </cell>
          <cell r="F67">
            <v>5522.6986699999998</v>
          </cell>
          <cell r="G67">
            <v>10514.36787</v>
          </cell>
        </row>
        <row r="68">
          <cell r="A68">
            <v>222</v>
          </cell>
          <cell r="B68" t="str">
            <v>El Salvador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226</v>
          </cell>
          <cell r="B69" t="str">
            <v>Equatorial Guinea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C70">
            <v>4495.6221949999999</v>
          </cell>
          <cell r="D70">
            <v>0</v>
          </cell>
          <cell r="F70">
            <v>0</v>
          </cell>
          <cell r="G70">
            <v>4495.6221949999999</v>
          </cell>
        </row>
        <row r="71">
          <cell r="A71">
            <v>233</v>
          </cell>
          <cell r="B71" t="str">
            <v>Estonia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C72">
            <v>26594.583230000004</v>
          </cell>
          <cell r="D72">
            <v>10695.056923999997</v>
          </cell>
          <cell r="F72">
            <v>10695.056923999997</v>
          </cell>
          <cell r="G72">
            <v>37289.640154000001</v>
          </cell>
        </row>
        <row r="73">
          <cell r="A73">
            <v>583</v>
          </cell>
          <cell r="B73" t="str">
            <v>Fed States of Micronesia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246</v>
          </cell>
          <cell r="B75" t="str">
            <v>Finland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C76">
            <v>2804.8009400000001</v>
          </cell>
          <cell r="D76">
            <v>0</v>
          </cell>
          <cell r="F76">
            <v>0</v>
          </cell>
          <cell r="G76">
            <v>2804.8009400000001</v>
          </cell>
        </row>
        <row r="77">
          <cell r="A77">
            <v>266</v>
          </cell>
          <cell r="B77" t="str">
            <v>Gabon</v>
          </cell>
          <cell r="C77">
            <v>2232.9943800000001</v>
          </cell>
          <cell r="D77">
            <v>0</v>
          </cell>
          <cell r="F77">
            <v>0</v>
          </cell>
          <cell r="G77">
            <v>2232.9943800000001</v>
          </cell>
        </row>
        <row r="78">
          <cell r="A78">
            <v>270</v>
          </cell>
          <cell r="B78" t="str">
            <v>Gambia</v>
          </cell>
          <cell r="C78">
            <v>75.455010000000001</v>
          </cell>
          <cell r="D78">
            <v>0</v>
          </cell>
          <cell r="F78">
            <v>0</v>
          </cell>
          <cell r="G78">
            <v>75.455010000000001</v>
          </cell>
        </row>
        <row r="79">
          <cell r="A79">
            <v>268</v>
          </cell>
          <cell r="B79" t="str">
            <v>Georgia</v>
          </cell>
          <cell r="C79">
            <v>6163.6887999999999</v>
          </cell>
          <cell r="D79">
            <v>15542.42325</v>
          </cell>
          <cell r="F79">
            <v>15542.42325</v>
          </cell>
          <cell r="G79">
            <v>21706.11205</v>
          </cell>
        </row>
        <row r="80">
          <cell r="A80">
            <v>276</v>
          </cell>
          <cell r="B80" t="str">
            <v>Germany</v>
          </cell>
          <cell r="C80">
            <v>2467.0819100000003</v>
          </cell>
          <cell r="D80">
            <v>0</v>
          </cell>
          <cell r="F80">
            <v>0</v>
          </cell>
          <cell r="G80">
            <v>2467.0819100000003</v>
          </cell>
        </row>
        <row r="81">
          <cell r="A81">
            <v>288</v>
          </cell>
          <cell r="B81" t="str">
            <v>Ghana</v>
          </cell>
          <cell r="C81">
            <v>6457.72901</v>
          </cell>
          <cell r="D81">
            <v>0</v>
          </cell>
          <cell r="F81">
            <v>0</v>
          </cell>
          <cell r="G81">
            <v>6457.72901</v>
          </cell>
        </row>
        <row r="82">
          <cell r="A82">
            <v>300</v>
          </cell>
          <cell r="B82" t="str">
            <v>Greece</v>
          </cell>
          <cell r="C82">
            <v>1155.8928100000001</v>
          </cell>
          <cell r="D82">
            <v>0</v>
          </cell>
          <cell r="F82">
            <v>0</v>
          </cell>
          <cell r="G82">
            <v>1155.8928100000001</v>
          </cell>
        </row>
        <row r="83">
          <cell r="A83">
            <v>308</v>
          </cell>
          <cell r="B83" t="str">
            <v>Grenada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C85">
            <v>7869.5435199999993</v>
          </cell>
          <cell r="D85">
            <v>0</v>
          </cell>
          <cell r="F85">
            <v>0</v>
          </cell>
          <cell r="G85">
            <v>7869.5435199999993</v>
          </cell>
        </row>
        <row r="86">
          <cell r="A86">
            <v>624</v>
          </cell>
          <cell r="B86" t="str">
            <v>Guinea-Bissau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332</v>
          </cell>
          <cell r="B88" t="str">
            <v>Haiti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340</v>
          </cell>
          <cell r="B89" t="str">
            <v>Honduras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348</v>
          </cell>
          <cell r="B90" t="str">
            <v>Hungary</v>
          </cell>
          <cell r="C90">
            <v>2681.4836</v>
          </cell>
          <cell r="D90">
            <v>0</v>
          </cell>
          <cell r="F90">
            <v>0</v>
          </cell>
          <cell r="G90">
            <v>2681.4836</v>
          </cell>
        </row>
        <row r="91">
          <cell r="A91">
            <v>352</v>
          </cell>
          <cell r="B91" t="str">
            <v>Iceland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C92">
            <v>4204.1090800000002</v>
          </cell>
          <cell r="D92">
            <v>0</v>
          </cell>
          <cell r="F92">
            <v>0</v>
          </cell>
          <cell r="G92">
            <v>4204.1090800000002</v>
          </cell>
        </row>
        <row r="93">
          <cell r="A93">
            <v>360</v>
          </cell>
          <cell r="B93" t="str">
            <v>Indonesia</v>
          </cell>
          <cell r="C93">
            <v>2478.9739799999998</v>
          </cell>
          <cell r="D93">
            <v>0</v>
          </cell>
          <cell r="F93">
            <v>0</v>
          </cell>
          <cell r="G93">
            <v>2478.9739799999998</v>
          </cell>
        </row>
        <row r="94">
          <cell r="A94">
            <v>364</v>
          </cell>
          <cell r="B94" t="str">
            <v>Iran, Islamic Republic</v>
          </cell>
          <cell r="C94">
            <v>14857.755570000001</v>
          </cell>
          <cell r="D94">
            <v>705.46133999999995</v>
          </cell>
          <cell r="F94">
            <v>705.46133999999995</v>
          </cell>
          <cell r="G94">
            <v>15563.216910000001</v>
          </cell>
        </row>
        <row r="95">
          <cell r="A95">
            <v>368</v>
          </cell>
          <cell r="B95" t="str">
            <v>Iraq</v>
          </cell>
          <cell r="C95">
            <v>334.74367500000005</v>
          </cell>
          <cell r="D95">
            <v>50372.657285000008</v>
          </cell>
          <cell r="F95">
            <v>50372.657285000008</v>
          </cell>
          <cell r="G95">
            <v>50707.400960000006</v>
          </cell>
        </row>
        <row r="96">
          <cell r="A96">
            <v>372</v>
          </cell>
          <cell r="B96" t="str">
            <v>Ireland</v>
          </cell>
          <cell r="C96">
            <v>724.03751</v>
          </cell>
          <cell r="D96">
            <v>0</v>
          </cell>
          <cell r="F96">
            <v>0</v>
          </cell>
          <cell r="G96">
            <v>724.03751</v>
          </cell>
        </row>
        <row r="97">
          <cell r="A97">
            <v>376</v>
          </cell>
          <cell r="B97" t="str">
            <v>Israel</v>
          </cell>
          <cell r="C97">
            <v>1753.2011</v>
          </cell>
          <cell r="D97">
            <v>0</v>
          </cell>
          <cell r="F97">
            <v>0</v>
          </cell>
          <cell r="G97">
            <v>1753.2011</v>
          </cell>
        </row>
        <row r="98">
          <cell r="A98">
            <v>380</v>
          </cell>
          <cell r="B98" t="str">
            <v>Italy</v>
          </cell>
          <cell r="C98">
            <v>3914.86184</v>
          </cell>
          <cell r="D98">
            <v>0</v>
          </cell>
          <cell r="F98">
            <v>0</v>
          </cell>
          <cell r="G98">
            <v>3914.86184</v>
          </cell>
        </row>
        <row r="99">
          <cell r="A99">
            <v>388</v>
          </cell>
          <cell r="B99" t="str">
            <v>Jamaica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C100">
            <v>2895.2588900000001</v>
          </cell>
          <cell r="D100">
            <v>0</v>
          </cell>
          <cell r="F100">
            <v>0</v>
          </cell>
          <cell r="G100">
            <v>2895.2588900000001</v>
          </cell>
        </row>
        <row r="101">
          <cell r="A101">
            <v>400</v>
          </cell>
          <cell r="B101" t="str">
            <v>Jordan</v>
          </cell>
          <cell r="C101">
            <v>1066.5434750000002</v>
          </cell>
          <cell r="D101">
            <v>44489.944395000006</v>
          </cell>
          <cell r="F101">
            <v>44489.944395000006</v>
          </cell>
          <cell r="G101">
            <v>45556.487870000004</v>
          </cell>
        </row>
        <row r="102">
          <cell r="A102">
            <v>398</v>
          </cell>
          <cell r="B102" t="str">
            <v>Kazakhstan</v>
          </cell>
          <cell r="C102">
            <v>2030.44489</v>
          </cell>
          <cell r="D102">
            <v>0</v>
          </cell>
          <cell r="F102">
            <v>0</v>
          </cell>
          <cell r="G102">
            <v>2030.44489</v>
          </cell>
        </row>
        <row r="103">
          <cell r="A103">
            <v>404</v>
          </cell>
          <cell r="B103" t="str">
            <v>Kenya</v>
          </cell>
          <cell r="C103">
            <v>53230.058730000004</v>
          </cell>
          <cell r="D103">
            <v>13231.673300000006</v>
          </cell>
          <cell r="F103">
            <v>13231.673300000006</v>
          </cell>
          <cell r="G103">
            <v>66461.732030000014</v>
          </cell>
        </row>
        <row r="104">
          <cell r="A104">
            <v>296</v>
          </cell>
          <cell r="B104" t="str">
            <v>Kiribati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C106">
            <v>1715.5975900000001</v>
          </cell>
          <cell r="D106">
            <v>0</v>
          </cell>
          <cell r="F106">
            <v>0</v>
          </cell>
          <cell r="G106">
            <v>1715.5975900000001</v>
          </cell>
        </row>
        <row r="107">
          <cell r="A107">
            <v>418</v>
          </cell>
          <cell r="B107" t="str">
            <v>Lao People's Dem Republic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428</v>
          </cell>
          <cell r="B108" t="str">
            <v>Latvia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C109">
            <v>2611.5923160000002</v>
          </cell>
          <cell r="D109">
            <v>6194.4811239999999</v>
          </cell>
          <cell r="F109">
            <v>6194.4811239999999</v>
          </cell>
          <cell r="G109">
            <v>8806.0734400000001</v>
          </cell>
        </row>
        <row r="110">
          <cell r="A110">
            <v>426</v>
          </cell>
          <cell r="B110" t="str">
            <v>Lesotho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430</v>
          </cell>
          <cell r="B111" t="str">
            <v>Liberia</v>
          </cell>
          <cell r="C111">
            <v>23695.555379999998</v>
          </cell>
          <cell r="D111">
            <v>2859.82141</v>
          </cell>
          <cell r="F111">
            <v>2859.82141</v>
          </cell>
          <cell r="G111">
            <v>26555.376789999998</v>
          </cell>
        </row>
        <row r="112">
          <cell r="A112">
            <v>434</v>
          </cell>
          <cell r="B112" t="str">
            <v>Libyan Arab Jamahiriya</v>
          </cell>
          <cell r="C112">
            <v>1711.6659</v>
          </cell>
          <cell r="D112">
            <v>176.66543999999999</v>
          </cell>
          <cell r="F112">
            <v>176.66543999999999</v>
          </cell>
          <cell r="G112">
            <v>1888.33134</v>
          </cell>
        </row>
        <row r="113">
          <cell r="A113">
            <v>438</v>
          </cell>
          <cell r="B113" t="str">
            <v>Liechtenstein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454</v>
          </cell>
          <cell r="B117" t="str">
            <v>Malawi</v>
          </cell>
          <cell r="C117">
            <v>2173.1024400000001</v>
          </cell>
          <cell r="D117">
            <v>68.124339999999989</v>
          </cell>
          <cell r="F117">
            <v>68.124339999999989</v>
          </cell>
          <cell r="G117">
            <v>2241.22678</v>
          </cell>
        </row>
        <row r="118">
          <cell r="A118">
            <v>458</v>
          </cell>
          <cell r="B118" t="str">
            <v>Malaysia</v>
          </cell>
          <cell r="C118">
            <v>5652.2584900000002</v>
          </cell>
          <cell r="D118">
            <v>0</v>
          </cell>
          <cell r="F118">
            <v>0</v>
          </cell>
          <cell r="G118">
            <v>5652.2584900000002</v>
          </cell>
        </row>
        <row r="119">
          <cell r="A119">
            <v>462</v>
          </cell>
          <cell r="B119" t="str">
            <v>Maldives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C120">
            <v>76.26091000000001</v>
          </cell>
          <cell r="D120">
            <v>0</v>
          </cell>
          <cell r="F120">
            <v>0</v>
          </cell>
          <cell r="G120">
            <v>76.26091000000001</v>
          </cell>
        </row>
        <row r="121">
          <cell r="A121">
            <v>470</v>
          </cell>
          <cell r="B121" t="str">
            <v>Malta</v>
          </cell>
          <cell r="C121">
            <v>112.01757000000001</v>
          </cell>
          <cell r="D121">
            <v>0</v>
          </cell>
          <cell r="F121">
            <v>0</v>
          </cell>
          <cell r="G121">
            <v>112.01757000000001</v>
          </cell>
        </row>
        <row r="122">
          <cell r="A122">
            <v>584</v>
          </cell>
          <cell r="B122" t="str">
            <v>Marshall Islands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C123">
            <v>1247.1254799999999</v>
          </cell>
          <cell r="D123">
            <v>7302.0710600000002</v>
          </cell>
          <cell r="F123">
            <v>7302.0710600000002</v>
          </cell>
          <cell r="G123">
            <v>8549.1965400000008</v>
          </cell>
        </row>
        <row r="124">
          <cell r="A124">
            <v>480</v>
          </cell>
          <cell r="B124" t="str">
            <v>Mauritius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C125">
            <v>2231.1718100000003</v>
          </cell>
          <cell r="D125">
            <v>0</v>
          </cell>
          <cell r="F125">
            <v>0</v>
          </cell>
          <cell r="G125">
            <v>2231.1718100000003</v>
          </cell>
        </row>
        <row r="126">
          <cell r="A126">
            <v>492</v>
          </cell>
          <cell r="B126" t="str">
            <v>Monaco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C127">
            <v>168.90371999999999</v>
          </cell>
          <cell r="D127">
            <v>0</v>
          </cell>
          <cell r="F127">
            <v>0</v>
          </cell>
          <cell r="G127">
            <v>168.90371999999999</v>
          </cell>
        </row>
        <row r="128">
          <cell r="A128">
            <v>499</v>
          </cell>
          <cell r="B128" t="str">
            <v>Montenegro</v>
          </cell>
          <cell r="C128">
            <v>2642.4550199999999</v>
          </cell>
          <cell r="D128">
            <v>0</v>
          </cell>
          <cell r="F128">
            <v>0</v>
          </cell>
          <cell r="G128">
            <v>2642.4550199999999</v>
          </cell>
        </row>
        <row r="129">
          <cell r="A129">
            <v>504</v>
          </cell>
          <cell r="B129" t="str">
            <v>Morocco</v>
          </cell>
          <cell r="C129">
            <v>1354.97585</v>
          </cell>
          <cell r="D129">
            <v>265.18016</v>
          </cell>
          <cell r="F129">
            <v>265.18016</v>
          </cell>
          <cell r="G129">
            <v>1620.1560100000002</v>
          </cell>
        </row>
        <row r="130">
          <cell r="A130">
            <v>508</v>
          </cell>
          <cell r="B130" t="str">
            <v>Mozambique</v>
          </cell>
          <cell r="C130">
            <v>2860.3163599999998</v>
          </cell>
          <cell r="D130">
            <v>550.82745</v>
          </cell>
          <cell r="F130">
            <v>550.82745</v>
          </cell>
          <cell r="G130">
            <v>3411.1438099999996</v>
          </cell>
        </row>
        <row r="131">
          <cell r="A131">
            <v>104</v>
          </cell>
          <cell r="B131" t="str">
            <v>Myanmar</v>
          </cell>
          <cell r="C131">
            <v>7011.56315</v>
          </cell>
          <cell r="D131">
            <v>6730.29097</v>
          </cell>
          <cell r="F131">
            <v>6730.29097</v>
          </cell>
          <cell r="G131">
            <v>13741.85412</v>
          </cell>
        </row>
        <row r="132">
          <cell r="A132">
            <v>516</v>
          </cell>
          <cell r="B132" t="str">
            <v>Namibia</v>
          </cell>
          <cell r="C132">
            <v>2515.6929799999998</v>
          </cell>
          <cell r="D132">
            <v>0</v>
          </cell>
          <cell r="F132">
            <v>0</v>
          </cell>
          <cell r="G132">
            <v>2515.6929799999998</v>
          </cell>
        </row>
        <row r="133">
          <cell r="A133">
            <v>520</v>
          </cell>
          <cell r="B133" t="str">
            <v>Nauru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C134">
            <v>10849.6963</v>
          </cell>
          <cell r="D134">
            <v>108.52280999999999</v>
          </cell>
          <cell r="F134">
            <v>108.52280999999999</v>
          </cell>
          <cell r="G134">
            <v>10958.21911</v>
          </cell>
        </row>
        <row r="135">
          <cell r="A135">
            <v>528</v>
          </cell>
          <cell r="B135" t="str">
            <v>Netherlands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566</v>
          </cell>
          <cell r="B139" t="str">
            <v>Nigeria</v>
          </cell>
          <cell r="C139">
            <v>3229.5291000000002</v>
          </cell>
          <cell r="D139">
            <v>0</v>
          </cell>
          <cell r="F139">
            <v>0</v>
          </cell>
          <cell r="G139">
            <v>3229.5291000000002</v>
          </cell>
        </row>
        <row r="140">
          <cell r="A140">
            <v>578</v>
          </cell>
          <cell r="B140" t="str">
            <v>Norway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586</v>
          </cell>
          <cell r="B142" t="str">
            <v>Pakistan</v>
          </cell>
          <cell r="C142">
            <v>21976.51267</v>
          </cell>
          <cell r="D142">
            <v>10011.574200000001</v>
          </cell>
          <cell r="F142">
            <v>10011.574200000001</v>
          </cell>
          <cell r="G142">
            <v>31988.086869999999</v>
          </cell>
        </row>
        <row r="143">
          <cell r="A143">
            <v>585</v>
          </cell>
          <cell r="B143" t="str">
            <v xml:space="preserve">Palau 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C144">
            <v>1233.11609</v>
          </cell>
          <cell r="D144">
            <v>0</v>
          </cell>
          <cell r="F144">
            <v>0</v>
          </cell>
          <cell r="G144">
            <v>1233.11609</v>
          </cell>
        </row>
        <row r="145">
          <cell r="A145">
            <v>598</v>
          </cell>
          <cell r="B145" t="str">
            <v>Papua New Guinea</v>
          </cell>
          <cell r="C145">
            <v>913.30534999999998</v>
          </cell>
          <cell r="D145">
            <v>0</v>
          </cell>
          <cell r="F145">
            <v>0</v>
          </cell>
          <cell r="G145">
            <v>913.30534999999998</v>
          </cell>
        </row>
        <row r="146">
          <cell r="A146">
            <v>600</v>
          </cell>
          <cell r="B146" t="str">
            <v>Paraguay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604</v>
          </cell>
          <cell r="B147" t="str">
            <v>Peru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608</v>
          </cell>
          <cell r="B148" t="str">
            <v>Philippines</v>
          </cell>
          <cell r="C148">
            <v>212.52339000000001</v>
          </cell>
          <cell r="D148">
            <v>0</v>
          </cell>
          <cell r="F148">
            <v>0</v>
          </cell>
          <cell r="G148">
            <v>212.52339000000001</v>
          </cell>
        </row>
        <row r="149">
          <cell r="A149">
            <v>616</v>
          </cell>
          <cell r="B149" t="str">
            <v>Poland</v>
          </cell>
          <cell r="C149">
            <v>872.66045999999994</v>
          </cell>
          <cell r="D149">
            <v>0</v>
          </cell>
          <cell r="F149">
            <v>0</v>
          </cell>
          <cell r="G149">
            <v>872.66045999999994</v>
          </cell>
        </row>
        <row r="150">
          <cell r="A150">
            <v>620</v>
          </cell>
          <cell r="B150" t="str">
            <v>Portugal</v>
          </cell>
          <cell r="C150">
            <v>86.036429999999996</v>
          </cell>
          <cell r="D150">
            <v>0</v>
          </cell>
          <cell r="F150">
            <v>0</v>
          </cell>
          <cell r="G150">
            <v>86.036429999999996</v>
          </cell>
        </row>
        <row r="151">
          <cell r="A151">
            <v>634</v>
          </cell>
          <cell r="B151" t="str">
            <v>Qatar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410</v>
          </cell>
          <cell r="B152" t="str">
            <v>Rep of Korea</v>
          </cell>
          <cell r="C152">
            <v>748.70326999999997</v>
          </cell>
          <cell r="D152">
            <v>0</v>
          </cell>
          <cell r="F152">
            <v>0</v>
          </cell>
          <cell r="G152">
            <v>748.70326999999997</v>
          </cell>
        </row>
        <row r="153">
          <cell r="A153">
            <v>498</v>
          </cell>
          <cell r="B153" t="str">
            <v>Rep of Moldova</v>
          </cell>
          <cell r="C153">
            <v>703.32084999999995</v>
          </cell>
          <cell r="D153">
            <v>0</v>
          </cell>
          <cell r="F153">
            <v>0</v>
          </cell>
          <cell r="G153">
            <v>703.32084999999995</v>
          </cell>
        </row>
        <row r="154">
          <cell r="A154">
            <v>642</v>
          </cell>
          <cell r="B154" t="str">
            <v>Romania</v>
          </cell>
          <cell r="C154">
            <v>953.97166000000004</v>
          </cell>
          <cell r="D154">
            <v>0</v>
          </cell>
          <cell r="F154">
            <v>0</v>
          </cell>
          <cell r="G154">
            <v>953.97166000000004</v>
          </cell>
        </row>
        <row r="155">
          <cell r="A155">
            <v>643</v>
          </cell>
          <cell r="B155" t="str">
            <v>Russian Federation</v>
          </cell>
          <cell r="C155">
            <v>14453.367880000002</v>
          </cell>
          <cell r="D155">
            <v>387.13589000000002</v>
          </cell>
          <cell r="F155">
            <v>387.13589000000002</v>
          </cell>
          <cell r="G155">
            <v>14840.503770000001</v>
          </cell>
        </row>
        <row r="156">
          <cell r="A156">
            <v>646</v>
          </cell>
          <cell r="B156" t="str">
            <v>Rwanda</v>
          </cell>
          <cell r="C156">
            <v>8608.2069400000019</v>
          </cell>
          <cell r="D156">
            <v>170.49239</v>
          </cell>
          <cell r="F156">
            <v>170.49239</v>
          </cell>
          <cell r="G156">
            <v>8778.6993300000013</v>
          </cell>
        </row>
        <row r="157">
          <cell r="A157">
            <v>882</v>
          </cell>
          <cell r="B157" t="str">
            <v>Samoa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C160">
            <v>2761.0540499999997</v>
          </cell>
          <cell r="D160">
            <v>394.19056</v>
          </cell>
          <cell r="F160">
            <v>394.19056</v>
          </cell>
          <cell r="G160">
            <v>3155.2446099999997</v>
          </cell>
        </row>
        <row r="161">
          <cell r="A161">
            <v>686</v>
          </cell>
          <cell r="B161" t="str">
            <v>Senegal</v>
          </cell>
          <cell r="C161">
            <v>11562.17051</v>
          </cell>
          <cell r="D161">
            <v>1810.30396</v>
          </cell>
          <cell r="F161">
            <v>1810.30396</v>
          </cell>
          <cell r="G161">
            <v>13372.474469999999</v>
          </cell>
        </row>
        <row r="162">
          <cell r="A162">
            <v>688</v>
          </cell>
          <cell r="B162" t="str">
            <v>Serbia</v>
          </cell>
          <cell r="C162">
            <v>23393.309779999996</v>
          </cell>
          <cell r="D162">
            <v>0</v>
          </cell>
          <cell r="F162">
            <v>0</v>
          </cell>
          <cell r="G162">
            <v>23393.309779999996</v>
          </cell>
        </row>
        <row r="163">
          <cell r="A163">
            <v>690</v>
          </cell>
          <cell r="B163" t="str">
            <v>Seychelles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C164">
            <v>6472.2686599999997</v>
          </cell>
          <cell r="D164">
            <v>147.97297</v>
          </cell>
          <cell r="F164">
            <v>147.97297</v>
          </cell>
          <cell r="G164">
            <v>6620.2416299999995</v>
          </cell>
        </row>
        <row r="165">
          <cell r="A165">
            <v>702</v>
          </cell>
          <cell r="B165" t="str">
            <v>Singapore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C166">
            <v>443.30339000000004</v>
          </cell>
          <cell r="D166">
            <v>0</v>
          </cell>
          <cell r="F166">
            <v>0</v>
          </cell>
          <cell r="G166">
            <v>443.30339000000004</v>
          </cell>
        </row>
        <row r="167">
          <cell r="A167">
            <v>705</v>
          </cell>
          <cell r="B167" t="str">
            <v>Slovenia</v>
          </cell>
          <cell r="C167">
            <v>97.893910000000005</v>
          </cell>
          <cell r="D167">
            <v>0</v>
          </cell>
          <cell r="F167">
            <v>0</v>
          </cell>
          <cell r="G167">
            <v>97.893910000000005</v>
          </cell>
        </row>
        <row r="168">
          <cell r="A168">
            <v>90</v>
          </cell>
          <cell r="B168" t="str">
            <v>Solomon Islands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C169">
            <v>6181.6386800000009</v>
          </cell>
          <cell r="D169">
            <v>14063.271719999999</v>
          </cell>
          <cell r="F169">
            <v>14063.271719999999</v>
          </cell>
          <cell r="G169">
            <v>20244.910400000001</v>
          </cell>
        </row>
        <row r="170">
          <cell r="A170">
            <v>710</v>
          </cell>
          <cell r="B170" t="str">
            <v>South Africa</v>
          </cell>
          <cell r="C170">
            <v>9288.9509600000001</v>
          </cell>
          <cell r="D170">
            <v>3154.5462599999996</v>
          </cell>
          <cell r="F170">
            <v>3154.5462599999996</v>
          </cell>
          <cell r="G170">
            <v>12443.497219999999</v>
          </cell>
        </row>
        <row r="171">
          <cell r="A171">
            <v>724</v>
          </cell>
          <cell r="B171" t="str">
            <v>Spain</v>
          </cell>
          <cell r="C171">
            <v>1355.6888000000001</v>
          </cell>
          <cell r="D171">
            <v>0</v>
          </cell>
          <cell r="F171">
            <v>0</v>
          </cell>
          <cell r="G171">
            <v>1355.6888000000001</v>
          </cell>
        </row>
        <row r="172">
          <cell r="A172">
            <v>144</v>
          </cell>
          <cell r="B172" t="str">
            <v>Sri Lanka</v>
          </cell>
          <cell r="C172">
            <v>19600.639059999998</v>
          </cell>
          <cell r="D172">
            <v>523.08038999999997</v>
          </cell>
          <cell r="F172">
            <v>523.08038999999997</v>
          </cell>
          <cell r="G172">
            <v>20123.719449999997</v>
          </cell>
        </row>
        <row r="173">
          <cell r="A173">
            <v>659</v>
          </cell>
          <cell r="B173" t="str">
            <v>St. Kitts and Nevis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670</v>
          </cell>
          <cell r="B175" t="str">
            <v>St. Vincent and the Grenadines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C176">
            <v>19203.085642000002</v>
          </cell>
          <cell r="D176">
            <v>70793.340297999908</v>
          </cell>
          <cell r="F176">
            <v>70793.340297999908</v>
          </cell>
          <cell r="G176">
            <v>89996.425939999914</v>
          </cell>
        </row>
        <row r="177">
          <cell r="A177">
            <v>740</v>
          </cell>
          <cell r="B177" t="str">
            <v>Suriname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748</v>
          </cell>
          <cell r="B178" t="str">
            <v>Swaziland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752</v>
          </cell>
          <cell r="B179" t="str">
            <v>Sweden</v>
          </cell>
          <cell r="C179">
            <v>1629.7892400000001</v>
          </cell>
          <cell r="D179">
            <v>0</v>
          </cell>
          <cell r="F179">
            <v>0</v>
          </cell>
          <cell r="G179">
            <v>1629.7892400000001</v>
          </cell>
        </row>
        <row r="180">
          <cell r="A180">
            <v>756</v>
          </cell>
          <cell r="B180" t="str">
            <v>Switzerland</v>
          </cell>
          <cell r="C180">
            <v>675.23004000000003</v>
          </cell>
          <cell r="D180">
            <v>0</v>
          </cell>
          <cell r="F180">
            <v>0</v>
          </cell>
          <cell r="G180">
            <v>675.23004000000003</v>
          </cell>
        </row>
        <row r="181">
          <cell r="A181">
            <v>760</v>
          </cell>
          <cell r="B181" t="str">
            <v>Syrian Arab Republic</v>
          </cell>
          <cell r="C181">
            <v>1103.581952</v>
          </cell>
          <cell r="D181">
            <v>107019.04655799997</v>
          </cell>
          <cell r="F181">
            <v>107019.04655799997</v>
          </cell>
          <cell r="G181">
            <v>108122.62850999997</v>
          </cell>
        </row>
        <row r="182">
          <cell r="A182">
            <v>762</v>
          </cell>
          <cell r="B182" t="str">
            <v>Tajikstan</v>
          </cell>
          <cell r="C182">
            <v>904.77643999999998</v>
          </cell>
          <cell r="D182">
            <v>0</v>
          </cell>
          <cell r="F182">
            <v>0</v>
          </cell>
          <cell r="G182">
            <v>904.77643999999998</v>
          </cell>
        </row>
        <row r="183">
          <cell r="A183">
            <v>764</v>
          </cell>
          <cell r="B183" t="str">
            <v>Thailand</v>
          </cell>
          <cell r="C183">
            <v>13930.6618</v>
          </cell>
          <cell r="D183">
            <v>49.145820000000001</v>
          </cell>
          <cell r="F183">
            <v>49.145820000000001</v>
          </cell>
          <cell r="G183">
            <v>13979.80762</v>
          </cell>
        </row>
        <row r="184">
          <cell r="A184">
            <v>807</v>
          </cell>
          <cell r="B184" t="str">
            <v>The Former YR of Macedonia</v>
          </cell>
          <cell r="C184">
            <v>3064.3370399999999</v>
          </cell>
          <cell r="D184">
            <v>0</v>
          </cell>
          <cell r="F184">
            <v>0</v>
          </cell>
          <cell r="G184">
            <v>3064.3370399999999</v>
          </cell>
        </row>
        <row r="185">
          <cell r="A185">
            <v>626</v>
          </cell>
          <cell r="B185" t="str">
            <v>Timor-Leste</v>
          </cell>
          <cell r="C185">
            <v>214.10842000000002</v>
          </cell>
          <cell r="D185">
            <v>0</v>
          </cell>
          <cell r="F185">
            <v>0</v>
          </cell>
          <cell r="G185">
            <v>214.10842000000002</v>
          </cell>
        </row>
        <row r="186">
          <cell r="A186">
            <v>768</v>
          </cell>
          <cell r="B186" t="str">
            <v>Togo</v>
          </cell>
          <cell r="C186">
            <v>379.30828000000002</v>
          </cell>
          <cell r="D186">
            <v>0</v>
          </cell>
          <cell r="F186">
            <v>0</v>
          </cell>
          <cell r="G186">
            <v>379.30828000000002</v>
          </cell>
        </row>
        <row r="187">
          <cell r="A187">
            <v>776</v>
          </cell>
          <cell r="B187" t="str">
            <v xml:space="preserve">Tonga 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C189">
            <v>483.16998000000001</v>
          </cell>
          <cell r="D189">
            <v>156.11821</v>
          </cell>
          <cell r="F189">
            <v>156.11821</v>
          </cell>
          <cell r="G189">
            <v>639.28818999999999</v>
          </cell>
        </row>
        <row r="190">
          <cell r="A190">
            <v>792</v>
          </cell>
          <cell r="B190" t="str">
            <v>Turkey</v>
          </cell>
          <cell r="C190">
            <v>6275.213279999999</v>
          </cell>
          <cell r="D190">
            <v>2104.7857100000001</v>
          </cell>
          <cell r="F190">
            <v>2104.7857100000001</v>
          </cell>
          <cell r="G190">
            <v>8379.99899</v>
          </cell>
        </row>
        <row r="191">
          <cell r="A191">
            <v>795</v>
          </cell>
          <cell r="B191" t="str">
            <v>Turkmenistan</v>
          </cell>
          <cell r="C191">
            <v>899.10752000000002</v>
          </cell>
          <cell r="D191">
            <v>0</v>
          </cell>
          <cell r="F191">
            <v>0</v>
          </cell>
          <cell r="G191">
            <v>899.10752000000002</v>
          </cell>
        </row>
        <row r="192">
          <cell r="A192">
            <v>798</v>
          </cell>
          <cell r="B192" t="str">
            <v>Tuvalu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C193">
            <v>19992.369608999998</v>
          </cell>
          <cell r="D193">
            <v>16837.503610999993</v>
          </cell>
          <cell r="F193">
            <v>16837.503610999993</v>
          </cell>
          <cell r="G193">
            <v>36829.873219999994</v>
          </cell>
        </row>
        <row r="194">
          <cell r="A194">
            <v>804</v>
          </cell>
          <cell r="B194" t="str">
            <v>Ukraine</v>
          </cell>
          <cell r="C194">
            <v>2937.8195499999997</v>
          </cell>
          <cell r="D194">
            <v>0</v>
          </cell>
          <cell r="F194">
            <v>0</v>
          </cell>
          <cell r="G194">
            <v>2937.8195499999997</v>
          </cell>
        </row>
        <row r="195">
          <cell r="A195">
            <v>784</v>
          </cell>
          <cell r="B195" t="str">
            <v>United Arab Emirates</v>
          </cell>
          <cell r="C195">
            <v>2133.2197500000002</v>
          </cell>
          <cell r="D195">
            <v>0</v>
          </cell>
          <cell r="F195">
            <v>0</v>
          </cell>
          <cell r="G195">
            <v>2133.2197500000002</v>
          </cell>
        </row>
        <row r="196">
          <cell r="A196">
            <v>826</v>
          </cell>
          <cell r="B196" t="str">
            <v>United Kingdom</v>
          </cell>
          <cell r="C196">
            <v>1741.9016999999999</v>
          </cell>
          <cell r="D196">
            <v>0</v>
          </cell>
          <cell r="F196">
            <v>0</v>
          </cell>
          <cell r="G196">
            <v>1741.9016999999999</v>
          </cell>
        </row>
        <row r="197">
          <cell r="A197">
            <v>834</v>
          </cell>
          <cell r="B197" t="str">
            <v>United Rep of Tanzania</v>
          </cell>
          <cell r="C197">
            <v>36172.787941000002</v>
          </cell>
          <cell r="D197">
            <v>14708.532659</v>
          </cell>
          <cell r="F197">
            <v>14708.532659</v>
          </cell>
          <cell r="G197">
            <v>50881.320600000006</v>
          </cell>
        </row>
        <row r="198">
          <cell r="A198">
            <v>840</v>
          </cell>
          <cell r="B198" t="str">
            <v xml:space="preserve">United States </v>
          </cell>
          <cell r="C198">
            <v>3423.9345800000001</v>
          </cell>
          <cell r="D198">
            <v>0</v>
          </cell>
          <cell r="F198">
            <v>0</v>
          </cell>
          <cell r="G198">
            <v>3423.9345800000001</v>
          </cell>
        </row>
        <row r="199">
          <cell r="A199">
            <v>858</v>
          </cell>
          <cell r="B199" t="str">
            <v>Uruguay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860</v>
          </cell>
          <cell r="B200" t="str">
            <v>Uzbekistan</v>
          </cell>
          <cell r="C200">
            <v>135.81845000000001</v>
          </cell>
          <cell r="D200">
            <v>0</v>
          </cell>
          <cell r="F200">
            <v>0</v>
          </cell>
          <cell r="G200">
            <v>135.81845000000001</v>
          </cell>
        </row>
        <row r="201">
          <cell r="A201">
            <v>548</v>
          </cell>
          <cell r="B201" t="str">
            <v>Vanuatu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C202">
            <v>3575.2987599999997</v>
          </cell>
          <cell r="D202">
            <v>0</v>
          </cell>
          <cell r="F202">
            <v>0</v>
          </cell>
          <cell r="G202">
            <v>3575.2987599999997</v>
          </cell>
        </row>
        <row r="203">
          <cell r="A203">
            <v>704</v>
          </cell>
          <cell r="B203" t="str">
            <v>Vietnam</v>
          </cell>
          <cell r="C203">
            <v>855.00220999999999</v>
          </cell>
          <cell r="D203">
            <v>0</v>
          </cell>
          <cell r="F203">
            <v>0</v>
          </cell>
          <cell r="G203">
            <v>855.00220999999999</v>
          </cell>
        </row>
        <row r="204">
          <cell r="A204">
            <v>887</v>
          </cell>
          <cell r="B204" t="str">
            <v>Yemen</v>
          </cell>
          <cell r="C204">
            <v>10860.23228</v>
          </cell>
          <cell r="D204">
            <v>4810.5792599999995</v>
          </cell>
          <cell r="F204">
            <v>4810.5792599999995</v>
          </cell>
          <cell r="G204">
            <v>15670.811539999999</v>
          </cell>
        </row>
        <row r="205">
          <cell r="A205">
            <v>894</v>
          </cell>
          <cell r="B205" t="str">
            <v>Zambia</v>
          </cell>
          <cell r="C205">
            <v>10671.169980000001</v>
          </cell>
          <cell r="D205">
            <v>844.26616999999999</v>
          </cell>
          <cell r="F205">
            <v>844.26616999999999</v>
          </cell>
          <cell r="G205">
            <v>11515.436150000001</v>
          </cell>
        </row>
        <row r="206">
          <cell r="A206">
            <v>716</v>
          </cell>
          <cell r="B206" t="str">
            <v>Zimbabwe</v>
          </cell>
          <cell r="C206">
            <v>2427.9703999999997</v>
          </cell>
          <cell r="D206">
            <v>276.25024999999999</v>
          </cell>
          <cell r="F206">
            <v>276.25024999999999</v>
          </cell>
          <cell r="G206">
            <v>2704.2206499999998</v>
          </cell>
        </row>
        <row r="208">
          <cell r="B208" t="str">
            <v>Total Member States</v>
          </cell>
          <cell r="C208">
            <v>827972.26847500016</v>
          </cell>
          <cell r="D208">
            <v>484424.24724799988</v>
          </cell>
          <cell r="E208">
            <v>0</v>
          </cell>
          <cell r="F208">
            <v>484424.24724799988</v>
          </cell>
          <cell r="G208">
            <v>1312396.5157229996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F213">
            <v>0</v>
          </cell>
          <cell r="G213">
            <v>0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F231">
            <v>0</v>
          </cell>
          <cell r="G231">
            <v>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40">
          <cell r="B240" t="str">
            <v>Total countries/areas</v>
          </cell>
          <cell r="C240">
            <v>827972.26847500016</v>
          </cell>
          <cell r="D240">
            <v>484424.24724799988</v>
          </cell>
          <cell r="E240">
            <v>0</v>
          </cell>
          <cell r="F240">
            <v>484424.24724799988</v>
          </cell>
          <cell r="G240">
            <v>1312396.5157229996</v>
          </cell>
        </row>
        <row r="242">
          <cell r="A242">
            <v>711</v>
          </cell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141</v>
          </cell>
          <cell r="B244" t="str">
            <v>Asia and the Pacific</v>
          </cell>
          <cell r="F244">
            <v>0</v>
          </cell>
          <cell r="G244">
            <v>0</v>
          </cell>
        </row>
        <row r="245">
          <cell r="A245">
            <v>19</v>
          </cell>
          <cell r="B245" t="str">
            <v>Americas</v>
          </cell>
          <cell r="F245">
            <v>0</v>
          </cell>
          <cell r="G245">
            <v>0</v>
          </cell>
        </row>
        <row r="246">
          <cell r="A246">
            <v>146</v>
          </cell>
          <cell r="B246" t="str">
            <v>Western Asia</v>
          </cell>
          <cell r="F246">
            <v>0</v>
          </cell>
          <cell r="G246">
            <v>0</v>
          </cell>
        </row>
        <row r="247">
          <cell r="A247">
            <v>150</v>
          </cell>
          <cell r="B247" t="str">
            <v>Europe</v>
          </cell>
          <cell r="F247">
            <v>0</v>
          </cell>
          <cell r="G247">
            <v>0</v>
          </cell>
        </row>
        <row r="248">
          <cell r="A248">
            <v>1020</v>
          </cell>
          <cell r="B248" t="str">
            <v>Global/interregional</v>
          </cell>
          <cell r="F248">
            <v>0</v>
          </cell>
          <cell r="G248">
            <v>0</v>
          </cell>
        </row>
        <row r="249">
          <cell r="A249">
            <v>1021</v>
          </cell>
          <cell r="B249" t="str">
            <v>Other (please specify, using Excel's Insert Row commany if necessary)</v>
          </cell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B251" t="str">
            <v>Total, Regional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3">
          <cell r="A253">
            <v>2401</v>
          </cell>
          <cell r="B253" t="str">
            <v>Not elsewhere classified (from table 3b)</v>
          </cell>
          <cell r="C253">
            <v>265492.71213</v>
          </cell>
          <cell r="D253">
            <v>19584.058000000001</v>
          </cell>
          <cell r="E253">
            <v>0</v>
          </cell>
          <cell r="F253">
            <v>19584.058000000001</v>
          </cell>
          <cell r="G253">
            <v>285076.77013000002</v>
          </cell>
        </row>
        <row r="255">
          <cell r="B255" t="str">
            <v>Total</v>
          </cell>
          <cell r="C255">
            <v>1093464.9806050002</v>
          </cell>
          <cell r="D255">
            <v>504008.3052479999</v>
          </cell>
          <cell r="E255">
            <v>0</v>
          </cell>
          <cell r="F255">
            <v>504008.3052479999</v>
          </cell>
          <cell r="G255">
            <v>1597473.2858529997</v>
          </cell>
        </row>
      </sheetData>
      <sheetData sheetId="1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J11" t="str">
            <v>Loans</v>
          </cell>
          <cell r="K11" t="str">
            <v>Grants</v>
          </cell>
          <cell r="M11" t="str">
            <v>TOTAL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  <cell r="J12">
            <v>0</v>
          </cell>
          <cell r="M12">
            <v>0</v>
          </cell>
        </row>
        <row r="13">
          <cell r="A13">
            <v>8</v>
          </cell>
          <cell r="B13" t="str">
            <v>Albania</v>
          </cell>
          <cell r="D13">
            <v>2146.64732</v>
          </cell>
          <cell r="F13">
            <v>2146.64732</v>
          </cell>
          <cell r="G13">
            <v>2146.64732</v>
          </cell>
          <cell r="J13">
            <v>2146.64732</v>
          </cell>
          <cell r="M13">
            <v>2146.64732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  <cell r="J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J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D16">
            <v>531.08069</v>
          </cell>
          <cell r="F16">
            <v>531.08069</v>
          </cell>
          <cell r="G16">
            <v>531.08069</v>
          </cell>
          <cell r="J16">
            <v>474.08069</v>
          </cell>
          <cell r="K16">
            <v>57</v>
          </cell>
          <cell r="M16">
            <v>531.08069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J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D18">
            <v>3064.58221</v>
          </cell>
          <cell r="F18">
            <v>3064.58221</v>
          </cell>
          <cell r="G18">
            <v>3064.58221</v>
          </cell>
          <cell r="J18">
            <v>3064.58221</v>
          </cell>
          <cell r="M18">
            <v>3064.58221</v>
          </cell>
        </row>
        <row r="19">
          <cell r="A19">
            <v>51</v>
          </cell>
          <cell r="B19" t="str">
            <v>Armenia</v>
          </cell>
          <cell r="D19">
            <v>4281.4128899999996</v>
          </cell>
          <cell r="F19">
            <v>4281.4128899999996</v>
          </cell>
          <cell r="G19">
            <v>4281.4128899999996</v>
          </cell>
          <cell r="J19">
            <v>4248.4128899999996</v>
          </cell>
          <cell r="K19">
            <v>33</v>
          </cell>
          <cell r="M19">
            <v>4281.4128899999996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J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J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D22">
            <v>4253.6756299999997</v>
          </cell>
          <cell r="F22">
            <v>4253.6756299999997</v>
          </cell>
          <cell r="G22">
            <v>4253.6756299999997</v>
          </cell>
          <cell r="J22">
            <v>4253.6756299999997</v>
          </cell>
          <cell r="M22">
            <v>4253.6756299999997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J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J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D25">
            <v>13411.149030000002</v>
          </cell>
          <cell r="F25">
            <v>13411.149030000002</v>
          </cell>
          <cell r="G25">
            <v>13411.149030000002</v>
          </cell>
          <cell r="J25">
            <v>13411.149030000002</v>
          </cell>
          <cell r="M25">
            <v>13411.149030000002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J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J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J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J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D30">
            <v>2633.1188100000004</v>
          </cell>
          <cell r="F30">
            <v>2633.1188100000004</v>
          </cell>
          <cell r="G30">
            <v>2633.1188100000004</v>
          </cell>
          <cell r="J30">
            <v>2552.1188100000004</v>
          </cell>
          <cell r="K30">
            <v>81</v>
          </cell>
          <cell r="M30">
            <v>2633.1188100000004</v>
          </cell>
        </row>
        <row r="31">
          <cell r="A31">
            <v>64</v>
          </cell>
          <cell r="B31" t="str">
            <v>Bhutan</v>
          </cell>
          <cell r="D31">
            <v>1840.4851200000001</v>
          </cell>
          <cell r="F31">
            <v>1840.4851200000001</v>
          </cell>
          <cell r="G31">
            <v>1840.4851200000001</v>
          </cell>
          <cell r="J31">
            <v>1840.4851200000001</v>
          </cell>
          <cell r="M31">
            <v>1840.4851200000001</v>
          </cell>
        </row>
        <row r="32">
          <cell r="A32">
            <v>68</v>
          </cell>
          <cell r="B32" t="str">
            <v>Bolivia</v>
          </cell>
          <cell r="D32">
            <v>3500.1442299999999</v>
          </cell>
          <cell r="F32">
            <v>3500.1442299999999</v>
          </cell>
          <cell r="G32">
            <v>3500.1442299999999</v>
          </cell>
          <cell r="J32">
            <v>3500.1442299999999</v>
          </cell>
          <cell r="M32">
            <v>3500.1442299999999</v>
          </cell>
        </row>
        <row r="33">
          <cell r="A33">
            <v>70</v>
          </cell>
          <cell r="B33" t="str">
            <v>Bosnia and Herzegovina</v>
          </cell>
          <cell r="D33">
            <v>2353.2373600000001</v>
          </cell>
          <cell r="F33">
            <v>2353.2373600000001</v>
          </cell>
          <cell r="G33">
            <v>2353.2373600000001</v>
          </cell>
          <cell r="J33">
            <v>2353.2373600000001</v>
          </cell>
          <cell r="M33">
            <v>2353.2373600000001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J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D35">
            <v>12056.226900000001</v>
          </cell>
          <cell r="F35">
            <v>12056.226900000001</v>
          </cell>
          <cell r="G35">
            <v>12056.226900000001</v>
          </cell>
          <cell r="J35">
            <v>12056.226900000001</v>
          </cell>
          <cell r="M35">
            <v>12056.226900000001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J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J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D38">
            <v>7924.3813599999994</v>
          </cell>
          <cell r="F38">
            <v>7924.3813599999994</v>
          </cell>
          <cell r="G38">
            <v>7924.3813599999994</v>
          </cell>
          <cell r="J38">
            <v>7791.3813599999994</v>
          </cell>
          <cell r="K38">
            <v>133</v>
          </cell>
          <cell r="M38">
            <v>7924.3813599999994</v>
          </cell>
        </row>
        <row r="39">
          <cell r="A39">
            <v>108</v>
          </cell>
          <cell r="B39" t="str">
            <v>Burundi</v>
          </cell>
          <cell r="D39">
            <v>6299.6929900000005</v>
          </cell>
          <cell r="F39">
            <v>6299.6929900000005</v>
          </cell>
          <cell r="G39">
            <v>6299.6929900000005</v>
          </cell>
          <cell r="J39">
            <v>6299.6929900000005</v>
          </cell>
          <cell r="M39">
            <v>6299.6929900000005</v>
          </cell>
        </row>
        <row r="40">
          <cell r="A40">
            <v>116</v>
          </cell>
          <cell r="B40" t="str">
            <v>Cambodia</v>
          </cell>
          <cell r="D40">
            <v>4146.1780899999994</v>
          </cell>
          <cell r="F40">
            <v>4146.1780899999994</v>
          </cell>
          <cell r="G40">
            <v>4146.1780899999994</v>
          </cell>
          <cell r="J40">
            <v>2772.1780899999999</v>
          </cell>
          <cell r="K40">
            <v>1374</v>
          </cell>
          <cell r="M40">
            <v>4146.1780899999994</v>
          </cell>
        </row>
        <row r="41">
          <cell r="A41">
            <v>120</v>
          </cell>
          <cell r="B41" t="str">
            <v>Cameroon</v>
          </cell>
          <cell r="D41">
            <v>3204.83176</v>
          </cell>
          <cell r="F41">
            <v>3204.83176</v>
          </cell>
          <cell r="G41">
            <v>3204.83176</v>
          </cell>
          <cell r="J41">
            <v>3204.83176</v>
          </cell>
          <cell r="M41">
            <v>3204.83176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J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D43">
            <v>1025.8956700000001</v>
          </cell>
          <cell r="F43">
            <v>1025.8956700000001</v>
          </cell>
          <cell r="G43">
            <v>1025.8956700000001</v>
          </cell>
          <cell r="J43">
            <v>1025.8956700000001</v>
          </cell>
          <cell r="M43">
            <v>1025.8956700000001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J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D45">
            <v>3609.3154</v>
          </cell>
          <cell r="F45">
            <v>3609.3154</v>
          </cell>
          <cell r="G45">
            <v>3609.3154</v>
          </cell>
          <cell r="J45">
            <v>3609.3154</v>
          </cell>
          <cell r="M45">
            <v>3609.3154</v>
          </cell>
        </row>
        <row r="46">
          <cell r="A46">
            <v>152</v>
          </cell>
          <cell r="B46" t="str">
            <v>Chile</v>
          </cell>
          <cell r="D46">
            <v>78</v>
          </cell>
          <cell r="F46">
            <v>20772.418769999997</v>
          </cell>
          <cell r="G46">
            <v>20772.418769999997</v>
          </cell>
          <cell r="J46">
            <v>0</v>
          </cell>
          <cell r="K46">
            <v>78</v>
          </cell>
          <cell r="M46">
            <v>78</v>
          </cell>
        </row>
        <row r="47">
          <cell r="A47">
            <v>156</v>
          </cell>
          <cell r="B47" t="str">
            <v>China</v>
          </cell>
          <cell r="D47">
            <v>20772.418769999997</v>
          </cell>
          <cell r="F47">
            <v>5686.3850999999995</v>
          </cell>
          <cell r="G47">
            <v>5686.3850999999995</v>
          </cell>
          <cell r="J47">
            <v>20269.418769999997</v>
          </cell>
          <cell r="K47">
            <v>503</v>
          </cell>
          <cell r="M47">
            <v>20772.418769999997</v>
          </cell>
        </row>
        <row r="48">
          <cell r="A48">
            <v>170</v>
          </cell>
          <cell r="B48" t="str">
            <v>Colombia</v>
          </cell>
          <cell r="D48">
            <v>5686.3850999999995</v>
          </cell>
          <cell r="F48">
            <v>90</v>
          </cell>
          <cell r="G48">
            <v>90</v>
          </cell>
          <cell r="J48">
            <v>4893.3850999999995</v>
          </cell>
          <cell r="K48">
            <v>793</v>
          </cell>
          <cell r="M48">
            <v>5686.3850999999995</v>
          </cell>
        </row>
        <row r="49">
          <cell r="A49">
            <v>174</v>
          </cell>
          <cell r="B49" t="str">
            <v>Comoros</v>
          </cell>
          <cell r="D49">
            <v>90</v>
          </cell>
          <cell r="F49">
            <v>90</v>
          </cell>
          <cell r="G49">
            <v>90</v>
          </cell>
          <cell r="J49">
            <v>0</v>
          </cell>
          <cell r="K49">
            <v>90</v>
          </cell>
          <cell r="M49">
            <v>90</v>
          </cell>
        </row>
        <row r="50">
          <cell r="A50">
            <v>178</v>
          </cell>
          <cell r="B50" t="str">
            <v>Congo</v>
          </cell>
          <cell r="D50">
            <v>2798.4989800000003</v>
          </cell>
          <cell r="F50">
            <v>2798.4989800000003</v>
          </cell>
          <cell r="G50">
            <v>2798.4989800000003</v>
          </cell>
          <cell r="J50">
            <v>2798.4989800000003</v>
          </cell>
          <cell r="M50">
            <v>2798.4989800000003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J51">
            <v>0</v>
          </cell>
          <cell r="M51">
            <v>0</v>
          </cell>
        </row>
        <row r="52">
          <cell r="A52">
            <v>384</v>
          </cell>
          <cell r="B52" t="str">
            <v>Cote d'Ivoire</v>
          </cell>
          <cell r="D52">
            <v>1055.8846000000001</v>
          </cell>
          <cell r="F52">
            <v>1055.8846000000001</v>
          </cell>
          <cell r="G52">
            <v>1055.8846000000001</v>
          </cell>
          <cell r="J52">
            <v>1055.8846000000001</v>
          </cell>
          <cell r="M52">
            <v>1055.8846000000001</v>
          </cell>
        </row>
        <row r="53">
          <cell r="A53">
            <v>191</v>
          </cell>
          <cell r="B53" t="str">
            <v>Croatia</v>
          </cell>
          <cell r="D53">
            <v>439</v>
          </cell>
          <cell r="F53">
            <v>439</v>
          </cell>
          <cell r="G53">
            <v>439</v>
          </cell>
          <cell r="J53">
            <v>0</v>
          </cell>
          <cell r="K53">
            <v>439</v>
          </cell>
          <cell r="M53">
            <v>439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J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J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J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2289.8312599999999</v>
          </cell>
          <cell r="F57">
            <v>2289.8312599999999</v>
          </cell>
          <cell r="G57">
            <v>2289.8312599999999</v>
          </cell>
          <cell r="J57">
            <v>2289.8312599999999</v>
          </cell>
          <cell r="M57">
            <v>2289.8312599999999</v>
          </cell>
        </row>
        <row r="58">
          <cell r="A58">
            <v>180</v>
          </cell>
          <cell r="B58" t="str">
            <v>Dem Rep of the Congo</v>
          </cell>
          <cell r="D58">
            <v>2361.3022499999997</v>
          </cell>
          <cell r="F58">
            <v>2361.3022499999997</v>
          </cell>
          <cell r="G58">
            <v>2361.3022499999997</v>
          </cell>
          <cell r="J58">
            <v>2361.3022499999997</v>
          </cell>
          <cell r="M58">
            <v>2361.3022499999997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J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D60">
            <v>827.72428000000002</v>
          </cell>
          <cell r="F60">
            <v>827.72428000000002</v>
          </cell>
          <cell r="G60">
            <v>827.72428000000002</v>
          </cell>
          <cell r="J60">
            <v>827.72428000000002</v>
          </cell>
          <cell r="M60">
            <v>827.72428000000002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J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106.16255</v>
          </cell>
          <cell r="F62">
            <v>106.16255</v>
          </cell>
          <cell r="G62">
            <v>106.16255</v>
          </cell>
          <cell r="J62">
            <v>106.16255</v>
          </cell>
          <cell r="M62">
            <v>106.16255</v>
          </cell>
        </row>
        <row r="63">
          <cell r="A63">
            <v>218</v>
          </cell>
          <cell r="B63" t="str">
            <v>Ecuador</v>
          </cell>
          <cell r="D63">
            <v>542.97850000000005</v>
          </cell>
          <cell r="F63">
            <v>542.97850000000005</v>
          </cell>
          <cell r="G63">
            <v>542.97850000000005</v>
          </cell>
          <cell r="J63">
            <v>542.97850000000005</v>
          </cell>
          <cell r="M63">
            <v>542.97850000000005</v>
          </cell>
        </row>
        <row r="64">
          <cell r="A64">
            <v>818</v>
          </cell>
          <cell r="B64" t="str">
            <v>Egypt</v>
          </cell>
          <cell r="D64">
            <v>12816.76672</v>
          </cell>
          <cell r="F64">
            <v>12816.76672</v>
          </cell>
          <cell r="G64">
            <v>12816.76672</v>
          </cell>
          <cell r="J64">
            <v>12703.76672</v>
          </cell>
          <cell r="K64">
            <v>113</v>
          </cell>
          <cell r="M64">
            <v>12816.76672</v>
          </cell>
        </row>
        <row r="65">
          <cell r="A65">
            <v>222</v>
          </cell>
          <cell r="B65" t="str">
            <v>El Salvador</v>
          </cell>
          <cell r="D65">
            <v>4904.5748599999997</v>
          </cell>
          <cell r="F65">
            <v>4904.5748599999997</v>
          </cell>
          <cell r="G65">
            <v>4904.5748599999997</v>
          </cell>
          <cell r="J65">
            <v>4904.5748599999997</v>
          </cell>
          <cell r="M65">
            <v>4904.5748599999997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J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D67">
            <v>2771.0558500000002</v>
          </cell>
          <cell r="F67">
            <v>2771.0558500000002</v>
          </cell>
          <cell r="G67">
            <v>2771.0558500000002</v>
          </cell>
          <cell r="J67">
            <v>2771.0558500000002</v>
          </cell>
          <cell r="M67">
            <v>2771.0558500000002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J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D69">
            <v>6573.4533599999995</v>
          </cell>
          <cell r="F69">
            <v>6573.4533599999995</v>
          </cell>
          <cell r="G69">
            <v>6573.4533599999995</v>
          </cell>
          <cell r="J69">
            <v>6572.4533599999995</v>
          </cell>
          <cell r="K69">
            <v>1</v>
          </cell>
          <cell r="M69">
            <v>6573.4533599999995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  <cell r="J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J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J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J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D75">
            <v>2731.1883500000004</v>
          </cell>
          <cell r="F75">
            <v>2731.1883500000004</v>
          </cell>
          <cell r="G75">
            <v>2731.1883500000004</v>
          </cell>
          <cell r="J75">
            <v>2731.1883500000004</v>
          </cell>
          <cell r="M75">
            <v>2731.1883500000004</v>
          </cell>
        </row>
        <row r="76">
          <cell r="A76">
            <v>268</v>
          </cell>
          <cell r="B76" t="str">
            <v>Georgia</v>
          </cell>
          <cell r="D76">
            <v>2882.8468499999999</v>
          </cell>
          <cell r="F76">
            <v>2882.8468499999999</v>
          </cell>
          <cell r="G76">
            <v>2882.8468499999999</v>
          </cell>
          <cell r="J76">
            <v>2882.8468499999999</v>
          </cell>
          <cell r="M76">
            <v>2882.8468499999999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J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D78">
            <v>5930.3346199999987</v>
          </cell>
          <cell r="F78">
            <v>5930.3346199999987</v>
          </cell>
          <cell r="G78">
            <v>5930.3346199999987</v>
          </cell>
          <cell r="J78">
            <v>5930.3346199999987</v>
          </cell>
          <cell r="M78">
            <v>5930.3346199999987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J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D80">
            <v>698.99592000000007</v>
          </cell>
          <cell r="F80">
            <v>698.99592000000007</v>
          </cell>
          <cell r="G80">
            <v>698.99592000000007</v>
          </cell>
          <cell r="J80">
            <v>698.99592000000007</v>
          </cell>
          <cell r="M80">
            <v>698.99592000000007</v>
          </cell>
        </row>
        <row r="81">
          <cell r="A81">
            <v>320</v>
          </cell>
          <cell r="B81" t="str">
            <v>Guatemala</v>
          </cell>
          <cell r="D81">
            <v>4755.8909600000006</v>
          </cell>
          <cell r="F81">
            <v>4755.8909600000006</v>
          </cell>
          <cell r="G81">
            <v>4755.8909600000006</v>
          </cell>
          <cell r="J81">
            <v>4735.8909600000006</v>
          </cell>
          <cell r="K81">
            <v>20</v>
          </cell>
          <cell r="M81">
            <v>4755.8909600000006</v>
          </cell>
        </row>
        <row r="82">
          <cell r="A82">
            <v>324</v>
          </cell>
          <cell r="B82" t="str">
            <v>Guinea</v>
          </cell>
          <cell r="D82">
            <v>4000.1523799999995</v>
          </cell>
          <cell r="F82">
            <v>4000.1523799999995</v>
          </cell>
          <cell r="G82">
            <v>4000.1523799999995</v>
          </cell>
          <cell r="J82">
            <v>3921.1523799999995</v>
          </cell>
          <cell r="K82">
            <v>79</v>
          </cell>
          <cell r="M82">
            <v>4000.1523799999995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D84">
            <v>364.66616999999997</v>
          </cell>
          <cell r="F84">
            <v>364.66616999999997</v>
          </cell>
          <cell r="G84">
            <v>364.66616999999997</v>
          </cell>
          <cell r="J84">
            <v>364.66616999999997</v>
          </cell>
          <cell r="M84">
            <v>364.66616999999997</v>
          </cell>
        </row>
        <row r="85">
          <cell r="A85">
            <v>332</v>
          </cell>
          <cell r="B85" t="str">
            <v>Haiti</v>
          </cell>
          <cell r="D85">
            <v>9501.8582999999999</v>
          </cell>
          <cell r="F85">
            <v>9501.8582999999999</v>
          </cell>
          <cell r="G85">
            <v>9501.8582999999999</v>
          </cell>
          <cell r="J85">
            <v>9501.8582999999999</v>
          </cell>
          <cell r="M85">
            <v>9501.8582999999999</v>
          </cell>
        </row>
        <row r="86">
          <cell r="A86">
            <v>340</v>
          </cell>
          <cell r="B86" t="str">
            <v>Honduras</v>
          </cell>
          <cell r="D86">
            <v>7047.0742899999996</v>
          </cell>
          <cell r="F86">
            <v>7047.0742899999996</v>
          </cell>
          <cell r="G86">
            <v>7047.0742899999996</v>
          </cell>
          <cell r="J86">
            <v>7047.0742899999996</v>
          </cell>
          <cell r="M86">
            <v>7047.0742899999996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J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D89">
            <v>15890.077900000002</v>
          </cell>
          <cell r="F89">
            <v>15890.077900000002</v>
          </cell>
          <cell r="G89">
            <v>15890.077900000002</v>
          </cell>
          <cell r="J89">
            <v>14257.077900000002</v>
          </cell>
          <cell r="K89">
            <v>1633</v>
          </cell>
          <cell r="M89">
            <v>15890.077900000002</v>
          </cell>
        </row>
        <row r="90">
          <cell r="A90">
            <v>360</v>
          </cell>
          <cell r="B90" t="str">
            <v>Indonesia</v>
          </cell>
          <cell r="D90">
            <v>4868.4001699999999</v>
          </cell>
          <cell r="F90">
            <v>4868.4001699999999</v>
          </cell>
          <cell r="G90">
            <v>4868.4001699999999</v>
          </cell>
          <cell r="J90">
            <v>4599.4001699999999</v>
          </cell>
          <cell r="K90">
            <v>269</v>
          </cell>
          <cell r="M90">
            <v>4868.4001699999999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J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  <cell r="J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J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J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J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J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J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D98">
            <v>6661.9563399999988</v>
          </cell>
          <cell r="F98">
            <v>6661.9563399999988</v>
          </cell>
          <cell r="G98">
            <v>6661.9563399999988</v>
          </cell>
          <cell r="J98">
            <v>6587.9563399999988</v>
          </cell>
          <cell r="K98">
            <v>74</v>
          </cell>
          <cell r="M98">
            <v>6661.9563399999988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J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D100">
            <v>11170.195239999999</v>
          </cell>
          <cell r="F100">
            <v>11170.195239999999</v>
          </cell>
          <cell r="G100">
            <v>11170.195239999999</v>
          </cell>
          <cell r="J100">
            <v>9576.1952399999991</v>
          </cell>
          <cell r="K100">
            <v>1594</v>
          </cell>
          <cell r="M100">
            <v>11170.195239999999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J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J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J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5148.6007399999999</v>
          </cell>
          <cell r="F104">
            <v>5148.6007399999999</v>
          </cell>
          <cell r="G104">
            <v>5148.6007399999999</v>
          </cell>
          <cell r="J104">
            <v>5148.6007399999999</v>
          </cell>
          <cell r="M104">
            <v>5148.6007399999999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J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D106">
            <v>7</v>
          </cell>
          <cell r="F106">
            <v>7</v>
          </cell>
          <cell r="G106">
            <v>7</v>
          </cell>
          <cell r="J106">
            <v>0</v>
          </cell>
          <cell r="K106">
            <v>7</v>
          </cell>
          <cell r="M106">
            <v>7</v>
          </cell>
        </row>
        <row r="107">
          <cell r="A107">
            <v>426</v>
          </cell>
          <cell r="B107" t="str">
            <v>Lesotho</v>
          </cell>
          <cell r="D107">
            <v>1620.7149899999999</v>
          </cell>
          <cell r="F107">
            <v>1620.7149899999999</v>
          </cell>
          <cell r="G107">
            <v>1620.7149899999999</v>
          </cell>
          <cell r="J107">
            <v>1613.7149899999999</v>
          </cell>
          <cell r="K107">
            <v>7</v>
          </cell>
          <cell r="M107">
            <v>1620.7149899999999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J108">
            <v>0</v>
          </cell>
          <cell r="M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J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J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D113">
            <v>6368.4938199999997</v>
          </cell>
          <cell r="F113">
            <v>6368.4938199999997</v>
          </cell>
          <cell r="G113">
            <v>6368.4938199999997</v>
          </cell>
          <cell r="J113">
            <v>6368.4938199999997</v>
          </cell>
          <cell r="M113">
            <v>6368.4938199999997</v>
          </cell>
        </row>
        <row r="114">
          <cell r="A114">
            <v>454</v>
          </cell>
          <cell r="B114" t="str">
            <v>Malawi</v>
          </cell>
          <cell r="D114">
            <v>3465.0479599999999</v>
          </cell>
          <cell r="F114">
            <v>3465.0479599999999</v>
          </cell>
          <cell r="G114">
            <v>3465.0479599999999</v>
          </cell>
          <cell r="J114">
            <v>3465.0479599999999</v>
          </cell>
          <cell r="M114">
            <v>3465.0479599999999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A117">
            <v>466</v>
          </cell>
          <cell r="B117" t="str">
            <v>Mali</v>
          </cell>
          <cell r="D117">
            <v>5265.6881400000002</v>
          </cell>
          <cell r="F117">
            <v>5265.6881400000002</v>
          </cell>
          <cell r="G117">
            <v>5265.6881400000002</v>
          </cell>
          <cell r="J117">
            <v>4624.6881400000002</v>
          </cell>
          <cell r="K117">
            <v>641</v>
          </cell>
          <cell r="M117">
            <v>5265.6881400000002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J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J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D120">
            <v>5980.1410299999998</v>
          </cell>
          <cell r="F120">
            <v>5980.1410299999998</v>
          </cell>
          <cell r="G120">
            <v>5980.1410299999998</v>
          </cell>
          <cell r="J120">
            <v>5980.1410299999998</v>
          </cell>
          <cell r="M120">
            <v>5980.1410299999998</v>
          </cell>
        </row>
        <row r="121">
          <cell r="A121">
            <v>480</v>
          </cell>
          <cell r="B121" t="str">
            <v>Mauritius</v>
          </cell>
          <cell r="D121">
            <v>30.97109</v>
          </cell>
          <cell r="F121">
            <v>30.97109</v>
          </cell>
          <cell r="G121">
            <v>30.97109</v>
          </cell>
          <cell r="J121">
            <v>30.97109</v>
          </cell>
          <cell r="M121">
            <v>30.97109</v>
          </cell>
        </row>
        <row r="122">
          <cell r="A122">
            <v>484</v>
          </cell>
          <cell r="B122" t="str">
            <v>Mexico</v>
          </cell>
          <cell r="D122">
            <v>6304.1596899999995</v>
          </cell>
          <cell r="F122">
            <v>6304.1596899999995</v>
          </cell>
          <cell r="G122">
            <v>6304.1596899999995</v>
          </cell>
          <cell r="J122">
            <v>5910.1596899999995</v>
          </cell>
          <cell r="K122">
            <v>394</v>
          </cell>
          <cell r="M122">
            <v>6304.1596899999995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J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D124">
            <v>2192.33365</v>
          </cell>
          <cell r="F124">
            <v>2192.33365</v>
          </cell>
          <cell r="G124">
            <v>2192.33365</v>
          </cell>
          <cell r="J124">
            <v>2192.33365</v>
          </cell>
          <cell r="M124">
            <v>2192.33365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J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9761.5697199999995</v>
          </cell>
          <cell r="F126">
            <v>9761.5697199999995</v>
          </cell>
          <cell r="G126">
            <v>9761.5697199999995</v>
          </cell>
          <cell r="J126">
            <v>9735.5697199999995</v>
          </cell>
          <cell r="K126">
            <v>26</v>
          </cell>
          <cell r="M126">
            <v>9761.5697199999995</v>
          </cell>
        </row>
        <row r="127">
          <cell r="A127">
            <v>508</v>
          </cell>
          <cell r="B127" t="str">
            <v>Mozambique</v>
          </cell>
          <cell r="D127">
            <v>6604.3810400000002</v>
          </cell>
          <cell r="F127">
            <v>6604.3810400000002</v>
          </cell>
          <cell r="G127">
            <v>6604.3810400000002</v>
          </cell>
          <cell r="J127">
            <v>6604.3810400000002</v>
          </cell>
          <cell r="M127">
            <v>6604.3810400000002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  <cell r="J128">
            <v>0</v>
          </cell>
          <cell r="M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J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J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D131">
            <v>2467.3408200000003</v>
          </cell>
          <cell r="F131">
            <v>2467.3408200000003</v>
          </cell>
          <cell r="G131">
            <v>2467.3408200000003</v>
          </cell>
          <cell r="J131">
            <v>2273.3408200000003</v>
          </cell>
          <cell r="K131">
            <v>194</v>
          </cell>
          <cell r="M131">
            <v>2467.3408200000003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J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J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D134">
            <v>5607.5800300000001</v>
          </cell>
          <cell r="F134">
            <v>5607.5800300000001</v>
          </cell>
          <cell r="G134">
            <v>5607.5800300000001</v>
          </cell>
          <cell r="J134">
            <v>5607.5800300000001</v>
          </cell>
          <cell r="M134">
            <v>5607.5800300000001</v>
          </cell>
        </row>
        <row r="135">
          <cell r="A135">
            <v>562</v>
          </cell>
          <cell r="B135" t="str">
            <v>Niger</v>
          </cell>
          <cell r="D135">
            <v>2601.1791700000003</v>
          </cell>
          <cell r="F135">
            <v>2601.1791700000003</v>
          </cell>
          <cell r="G135">
            <v>2601.1791700000003</v>
          </cell>
          <cell r="J135">
            <v>2601.1791700000003</v>
          </cell>
          <cell r="M135">
            <v>2601.1791700000003</v>
          </cell>
        </row>
        <row r="136">
          <cell r="A136">
            <v>566</v>
          </cell>
          <cell r="B136" t="str">
            <v>Nigeria</v>
          </cell>
          <cell r="D136">
            <v>8881.3872800000008</v>
          </cell>
          <cell r="F136">
            <v>8881.3872800000008</v>
          </cell>
          <cell r="G136">
            <v>8881.3872800000008</v>
          </cell>
          <cell r="J136">
            <v>7611.3872800000008</v>
          </cell>
          <cell r="K136">
            <v>1270</v>
          </cell>
          <cell r="M136">
            <v>8881.3872800000008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J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J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D139">
            <v>11251.347300000001</v>
          </cell>
          <cell r="F139">
            <v>11251.347300000001</v>
          </cell>
          <cell r="G139">
            <v>11251.347300000001</v>
          </cell>
          <cell r="J139">
            <v>11251.347300000001</v>
          </cell>
          <cell r="M139">
            <v>11251.347300000001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J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D141">
            <v>3823.9324200000001</v>
          </cell>
          <cell r="F141">
            <v>3823.9324200000001</v>
          </cell>
          <cell r="G141">
            <v>3823.9324200000001</v>
          </cell>
          <cell r="J141">
            <v>3823.9324200000001</v>
          </cell>
          <cell r="M141">
            <v>3823.9324200000001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J142">
            <v>0</v>
          </cell>
          <cell r="M142">
            <v>0</v>
          </cell>
        </row>
        <row r="143">
          <cell r="A143">
            <v>600</v>
          </cell>
          <cell r="B143" t="str">
            <v>Paraguay</v>
          </cell>
          <cell r="D143">
            <v>1024.1140799999998</v>
          </cell>
          <cell r="F143">
            <v>1024.1140799999998</v>
          </cell>
          <cell r="G143">
            <v>1024.1140799999998</v>
          </cell>
          <cell r="J143">
            <v>879.11407999999994</v>
          </cell>
          <cell r="K143">
            <v>145</v>
          </cell>
          <cell r="M143">
            <v>1024.1140799999998</v>
          </cell>
        </row>
        <row r="144">
          <cell r="A144">
            <v>604</v>
          </cell>
          <cell r="B144" t="str">
            <v>Peru</v>
          </cell>
          <cell r="D144">
            <v>5564.5376699999997</v>
          </cell>
          <cell r="F144">
            <v>5564.5376699999997</v>
          </cell>
          <cell r="G144">
            <v>5564.5376699999997</v>
          </cell>
          <cell r="J144">
            <v>5314.5376699999997</v>
          </cell>
          <cell r="K144">
            <v>250</v>
          </cell>
          <cell r="M144">
            <v>5564.5376699999997</v>
          </cell>
        </row>
        <row r="145">
          <cell r="A145">
            <v>608</v>
          </cell>
          <cell r="B145" t="str">
            <v>Philippines</v>
          </cell>
          <cell r="D145">
            <v>6056.4380600000004</v>
          </cell>
          <cell r="F145">
            <v>6056.4380600000004</v>
          </cell>
          <cell r="G145">
            <v>6056.4380600000004</v>
          </cell>
          <cell r="J145">
            <v>5342.4380600000004</v>
          </cell>
          <cell r="K145">
            <v>714</v>
          </cell>
          <cell r="M145">
            <v>6056.4380600000004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J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J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J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J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D150">
            <v>13139.298369999999</v>
          </cell>
          <cell r="F150">
            <v>13139.298369999999</v>
          </cell>
          <cell r="G150">
            <v>13139.298369999999</v>
          </cell>
          <cell r="J150">
            <v>13137.298369999999</v>
          </cell>
          <cell r="K150">
            <v>2</v>
          </cell>
          <cell r="M150">
            <v>13139.298369999999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J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J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D153">
            <v>9928.8141200000009</v>
          </cell>
          <cell r="F153">
            <v>9928.8141200000009</v>
          </cell>
          <cell r="G153">
            <v>9928.8141200000009</v>
          </cell>
          <cell r="J153">
            <v>9928.8141200000009</v>
          </cell>
          <cell r="M153">
            <v>9928.8141200000009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J154">
            <v>0</v>
          </cell>
          <cell r="M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J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1025.2054599999999</v>
          </cell>
          <cell r="F156">
            <v>1025.2054599999999</v>
          </cell>
          <cell r="G156">
            <v>1025.2054599999999</v>
          </cell>
          <cell r="J156">
            <v>1025.2054599999999</v>
          </cell>
          <cell r="M156">
            <v>1025.2054599999999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J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D158">
            <v>7400.0007000000005</v>
          </cell>
          <cell r="F158">
            <v>7400.0007000000005</v>
          </cell>
          <cell r="G158">
            <v>7400.0007000000005</v>
          </cell>
          <cell r="J158">
            <v>6787.0007000000005</v>
          </cell>
          <cell r="K158">
            <v>613</v>
          </cell>
          <cell r="M158">
            <v>7400.0007000000005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J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J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D161">
            <v>653.56571999999994</v>
          </cell>
          <cell r="F161">
            <v>653.56571999999994</v>
          </cell>
          <cell r="G161">
            <v>653.56571999999994</v>
          </cell>
          <cell r="J161">
            <v>533.56571999999994</v>
          </cell>
          <cell r="K161">
            <v>120</v>
          </cell>
          <cell r="M161">
            <v>653.56571999999994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J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J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J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J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D166">
            <v>5</v>
          </cell>
          <cell r="F166">
            <v>5</v>
          </cell>
          <cell r="G166">
            <v>5</v>
          </cell>
          <cell r="J166">
            <v>0</v>
          </cell>
          <cell r="K166">
            <v>5</v>
          </cell>
          <cell r="M166">
            <v>5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  <cell r="J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J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D169">
            <v>5636.3773799999999</v>
          </cell>
          <cell r="F169">
            <v>5636.3773799999999</v>
          </cell>
          <cell r="G169">
            <v>5636.3773799999999</v>
          </cell>
          <cell r="J169">
            <v>5352.3773799999999</v>
          </cell>
          <cell r="K169">
            <v>284</v>
          </cell>
          <cell r="M169">
            <v>5636.3773799999999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J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J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J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D173">
            <v>13109.44851</v>
          </cell>
          <cell r="F173">
            <v>13109.44851</v>
          </cell>
          <cell r="G173">
            <v>13109.44851</v>
          </cell>
          <cell r="J173">
            <v>12929.44851</v>
          </cell>
          <cell r="K173">
            <v>180</v>
          </cell>
          <cell r="M173">
            <v>13109.44851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J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D175">
            <v>2216.5423999999998</v>
          </cell>
          <cell r="F175">
            <v>2216.5423999999998</v>
          </cell>
          <cell r="G175">
            <v>2216.5423999999998</v>
          </cell>
          <cell r="J175">
            <v>2216.5423999999998</v>
          </cell>
          <cell r="M175">
            <v>2216.5423999999998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J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J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6166.0086000000001</v>
          </cell>
          <cell r="F178">
            <v>6166.0086000000001</v>
          </cell>
          <cell r="G178">
            <v>6166.0086000000001</v>
          </cell>
          <cell r="J178">
            <v>5221.0086000000001</v>
          </cell>
          <cell r="K178">
            <v>945</v>
          </cell>
          <cell r="M178">
            <v>6166.0086000000001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J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D180">
            <v>292</v>
          </cell>
          <cell r="F180">
            <v>292</v>
          </cell>
          <cell r="G180">
            <v>292</v>
          </cell>
          <cell r="J180">
            <v>0</v>
          </cell>
          <cell r="K180">
            <v>292</v>
          </cell>
          <cell r="M180">
            <v>292</v>
          </cell>
        </row>
        <row r="181">
          <cell r="A181">
            <v>807</v>
          </cell>
          <cell r="B181" t="str">
            <v>The Former YR of Macedonia</v>
          </cell>
          <cell r="D181">
            <v>122.1841</v>
          </cell>
          <cell r="F181">
            <v>122.1841</v>
          </cell>
          <cell r="G181">
            <v>122.1841</v>
          </cell>
          <cell r="J181">
            <v>122.1841</v>
          </cell>
          <cell r="M181">
            <v>122.1841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J182">
            <v>0</v>
          </cell>
          <cell r="M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J183">
            <v>0</v>
          </cell>
          <cell r="M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J184">
            <v>0</v>
          </cell>
          <cell r="M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J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D186">
            <v>8837.8012600000002</v>
          </cell>
          <cell r="F186">
            <v>8837.8012600000002</v>
          </cell>
          <cell r="G186">
            <v>8837.8012600000002</v>
          </cell>
          <cell r="J186">
            <v>8837.8012600000002</v>
          </cell>
          <cell r="M186">
            <v>8837.8012600000002</v>
          </cell>
        </row>
        <row r="187">
          <cell r="A187">
            <v>792</v>
          </cell>
          <cell r="B187" t="str">
            <v>Turkey</v>
          </cell>
          <cell r="D187">
            <v>6781.3672200000001</v>
          </cell>
          <cell r="F187">
            <v>6781.3672200000001</v>
          </cell>
          <cell r="G187">
            <v>6781.3672200000001</v>
          </cell>
          <cell r="J187">
            <v>6781.3672200000001</v>
          </cell>
          <cell r="M187">
            <v>6781.3672200000001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J188">
            <v>0</v>
          </cell>
          <cell r="M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J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D190">
            <v>12003.84434</v>
          </cell>
          <cell r="F190">
            <v>12003.84434</v>
          </cell>
          <cell r="G190">
            <v>12003.84434</v>
          </cell>
          <cell r="J190">
            <v>11594.84434</v>
          </cell>
          <cell r="K190">
            <v>409</v>
          </cell>
          <cell r="M190">
            <v>12003.84434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J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  <cell r="J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J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17000.07346</v>
          </cell>
          <cell r="F194">
            <v>17000.07346</v>
          </cell>
          <cell r="G194">
            <v>17000.07346</v>
          </cell>
          <cell r="J194">
            <v>17000.07346</v>
          </cell>
          <cell r="M194">
            <v>17000.07346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J195">
            <v>0</v>
          </cell>
          <cell r="M195">
            <v>0</v>
          </cell>
        </row>
        <row r="196">
          <cell r="A196">
            <v>858</v>
          </cell>
          <cell r="B196" t="str">
            <v>Uruguay</v>
          </cell>
          <cell r="D196">
            <v>2137.5740000000001</v>
          </cell>
          <cell r="F196">
            <v>2137.5740000000001</v>
          </cell>
          <cell r="G196">
            <v>2137.5740000000001</v>
          </cell>
          <cell r="J196">
            <v>2137.5740000000001</v>
          </cell>
          <cell r="M196">
            <v>2137.5740000000001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J197">
            <v>0</v>
          </cell>
          <cell r="M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J198">
            <v>0</v>
          </cell>
          <cell r="M198">
            <v>0</v>
          </cell>
        </row>
        <row r="199">
          <cell r="A199">
            <v>862</v>
          </cell>
          <cell r="B199" t="str">
            <v>Venezuela</v>
          </cell>
          <cell r="D199">
            <v>5696.6956300000002</v>
          </cell>
          <cell r="F199">
            <v>5696.6956300000002</v>
          </cell>
          <cell r="G199">
            <v>5696.6956300000002</v>
          </cell>
          <cell r="J199">
            <v>5696.6956300000002</v>
          </cell>
          <cell r="M199">
            <v>5696.6956300000002</v>
          </cell>
        </row>
        <row r="200">
          <cell r="A200">
            <v>704</v>
          </cell>
          <cell r="B200" t="str">
            <v>Vietnam</v>
          </cell>
          <cell r="D200">
            <v>11513.6242</v>
          </cell>
          <cell r="F200">
            <v>11513.6242</v>
          </cell>
          <cell r="G200">
            <v>11513.6242</v>
          </cell>
          <cell r="J200">
            <v>11513.6242</v>
          </cell>
          <cell r="M200">
            <v>11513.6242</v>
          </cell>
        </row>
        <row r="201">
          <cell r="A201">
            <v>887</v>
          </cell>
          <cell r="B201" t="str">
            <v>Yemen</v>
          </cell>
          <cell r="D201">
            <v>6239.4850500000002</v>
          </cell>
          <cell r="F201">
            <v>6239.4850500000002</v>
          </cell>
          <cell r="G201">
            <v>6239.4850500000002</v>
          </cell>
          <cell r="J201">
            <v>6185.4850500000002</v>
          </cell>
          <cell r="K201">
            <v>54</v>
          </cell>
          <cell r="M201">
            <v>6239.4850500000002</v>
          </cell>
        </row>
        <row r="202">
          <cell r="A202">
            <v>894</v>
          </cell>
          <cell r="B202" t="str">
            <v>Zambia</v>
          </cell>
          <cell r="D202">
            <v>3134.5213699999999</v>
          </cell>
          <cell r="F202">
            <v>3134.5213699999999</v>
          </cell>
          <cell r="G202">
            <v>3134.5213699999999</v>
          </cell>
          <cell r="J202">
            <v>3134.5213699999999</v>
          </cell>
          <cell r="M202">
            <v>3134.5213699999999</v>
          </cell>
        </row>
        <row r="203">
          <cell r="A203">
            <v>716</v>
          </cell>
          <cell r="B203" t="str">
            <v>Zimbabwe</v>
          </cell>
          <cell r="D203">
            <v>99</v>
          </cell>
          <cell r="F203">
            <v>99</v>
          </cell>
          <cell r="G203">
            <v>99</v>
          </cell>
          <cell r="J203">
            <v>0</v>
          </cell>
          <cell r="K203">
            <v>99</v>
          </cell>
          <cell r="M203">
            <v>99</v>
          </cell>
        </row>
        <row r="204">
          <cell r="C204">
            <v>0</v>
          </cell>
          <cell r="J204">
            <v>0</v>
          </cell>
          <cell r="M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450065.12062000012</v>
          </cell>
          <cell r="E205">
            <v>0</v>
          </cell>
          <cell r="F205">
            <v>450077.12062000012</v>
          </cell>
          <cell r="G205">
            <v>450077.12062000012</v>
          </cell>
          <cell r="J205">
            <v>436050.12062000018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450065.12062000012</v>
          </cell>
          <cell r="E237">
            <v>0</v>
          </cell>
          <cell r="F237">
            <v>450077.12062000012</v>
          </cell>
          <cell r="G237">
            <v>450077.12062000012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450065.12062000012</v>
          </cell>
          <cell r="E252">
            <v>0</v>
          </cell>
          <cell r="F252">
            <v>450077.12062000012</v>
          </cell>
          <cell r="G252">
            <v>450077.12062000012</v>
          </cell>
        </row>
      </sheetData>
      <sheetData sheetId="1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1564.3</v>
          </cell>
          <cell r="F25">
            <v>1564.3</v>
          </cell>
          <cell r="G25">
            <v>1564.3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681.8</v>
          </cell>
          <cell r="F31">
            <v>681.8</v>
          </cell>
          <cell r="G31">
            <v>681.8</v>
          </cell>
        </row>
        <row r="32">
          <cell r="A32">
            <v>68</v>
          </cell>
          <cell r="B32" t="str">
            <v>Bolivia</v>
          </cell>
          <cell r="D32">
            <v>11.21</v>
          </cell>
          <cell r="F32">
            <v>11.21</v>
          </cell>
          <cell r="G32">
            <v>11.21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65.099999999999994</v>
          </cell>
          <cell r="E35">
            <v>101.6</v>
          </cell>
          <cell r="F35">
            <v>166.7</v>
          </cell>
          <cell r="G35">
            <v>166.7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427.07</v>
          </cell>
          <cell r="F40">
            <v>427.07</v>
          </cell>
          <cell r="G40">
            <v>427.07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67.8</v>
          </cell>
          <cell r="F64">
            <v>67.8</v>
          </cell>
          <cell r="G64">
            <v>67.8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160.4</v>
          </cell>
          <cell r="F69">
            <v>160.4</v>
          </cell>
          <cell r="G69">
            <v>160.4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106.1</v>
          </cell>
          <cell r="F82">
            <v>106.1</v>
          </cell>
          <cell r="G82">
            <v>106.1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54.6</v>
          </cell>
          <cell r="F85">
            <v>54.6</v>
          </cell>
          <cell r="G85">
            <v>54.6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103.4</v>
          </cell>
          <cell r="F96">
            <v>103.4</v>
          </cell>
          <cell r="G96">
            <v>103.4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357.1</v>
          </cell>
          <cell r="F103">
            <v>357.1</v>
          </cell>
          <cell r="G103">
            <v>357.1</v>
          </cell>
        </row>
        <row r="104">
          <cell r="A104">
            <v>418</v>
          </cell>
          <cell r="B104" t="str">
            <v>Lao People's Dem Republic</v>
          </cell>
          <cell r="D104">
            <v>130.5</v>
          </cell>
          <cell r="F104">
            <v>130.5</v>
          </cell>
          <cell r="G104">
            <v>130.5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49.4</v>
          </cell>
          <cell r="F113">
            <v>49.4</v>
          </cell>
          <cell r="G113">
            <v>49.4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9</v>
          </cell>
          <cell r="E117">
            <v>28.5</v>
          </cell>
          <cell r="F117">
            <v>37.5</v>
          </cell>
          <cell r="G117">
            <v>37.5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E121">
            <v>201.6</v>
          </cell>
          <cell r="F121">
            <v>201.6</v>
          </cell>
          <cell r="G121">
            <v>201.6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214.8</v>
          </cell>
          <cell r="F127">
            <v>214.8</v>
          </cell>
          <cell r="G127">
            <v>214.8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19.399999999999999</v>
          </cell>
          <cell r="F150">
            <v>19.399999999999999</v>
          </cell>
          <cell r="G150">
            <v>19.399999999999999</v>
          </cell>
        </row>
        <row r="151">
          <cell r="A151">
            <v>642</v>
          </cell>
          <cell r="B151" t="str">
            <v>Romania</v>
          </cell>
          <cell r="D151">
            <v>282.10000000000002</v>
          </cell>
          <cell r="F151">
            <v>282.10000000000002</v>
          </cell>
          <cell r="G151">
            <v>282.10000000000002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52.7</v>
          </cell>
          <cell r="F158">
            <v>52.7</v>
          </cell>
          <cell r="G158">
            <v>52.7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208.3</v>
          </cell>
          <cell r="F161">
            <v>208.3</v>
          </cell>
          <cell r="G161">
            <v>208.3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144.69999999999999</v>
          </cell>
          <cell r="F169">
            <v>144.69999999999999</v>
          </cell>
          <cell r="G169">
            <v>144.69999999999999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38</v>
          </cell>
          <cell r="F178">
            <v>38</v>
          </cell>
          <cell r="G178">
            <v>38</v>
          </cell>
        </row>
        <row r="179">
          <cell r="A179">
            <v>762</v>
          </cell>
          <cell r="B179" t="str">
            <v>Tajikstan</v>
          </cell>
          <cell r="D179">
            <v>339.4</v>
          </cell>
          <cell r="F179">
            <v>339.4</v>
          </cell>
          <cell r="G179">
            <v>339.4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44.2</v>
          </cell>
          <cell r="F180">
            <v>44.2</v>
          </cell>
          <cell r="G180">
            <v>44.2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36.4</v>
          </cell>
          <cell r="F186">
            <v>36.4</v>
          </cell>
          <cell r="G186">
            <v>36.4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15.4</v>
          </cell>
          <cell r="F194">
            <v>15.4</v>
          </cell>
          <cell r="G194">
            <v>15.4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121.3</v>
          </cell>
          <cell r="F200">
            <v>121.3</v>
          </cell>
          <cell r="G200">
            <v>121.3</v>
          </cell>
        </row>
        <row r="201">
          <cell r="A201">
            <v>887</v>
          </cell>
          <cell r="B201" t="str">
            <v>Yemen</v>
          </cell>
          <cell r="D201">
            <v>12.6</v>
          </cell>
          <cell r="F201">
            <v>12.6</v>
          </cell>
          <cell r="G201">
            <v>12.6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5167.08</v>
          </cell>
          <cell r="E205">
            <v>481.7</v>
          </cell>
          <cell r="F205">
            <v>5648.78</v>
          </cell>
          <cell r="G205">
            <v>5648.78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5167.08</v>
          </cell>
          <cell r="E237">
            <v>481.7</v>
          </cell>
          <cell r="F237">
            <v>5648.78</v>
          </cell>
          <cell r="G237">
            <v>5648.78</v>
          </cell>
        </row>
        <row r="239">
          <cell r="A239">
            <v>711</v>
          </cell>
          <cell r="B239" t="str">
            <v>Sub-Saharan Africa</v>
          </cell>
          <cell r="D239">
            <v>1489.7</v>
          </cell>
          <cell r="F239">
            <v>1489.7</v>
          </cell>
          <cell r="G239">
            <v>1489.7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79.599999999999994</v>
          </cell>
          <cell r="F241">
            <v>79.599999999999994</v>
          </cell>
          <cell r="G241">
            <v>79.599999999999994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52.1</v>
          </cell>
          <cell r="E243">
            <v>0</v>
          </cell>
          <cell r="F243">
            <v>52.1</v>
          </cell>
          <cell r="G243">
            <v>52.1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25695.19</v>
          </cell>
          <cell r="E245">
            <v>0</v>
          </cell>
          <cell r="F245">
            <v>25695.19</v>
          </cell>
          <cell r="G245">
            <v>25695.19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27316.59</v>
          </cell>
          <cell r="E248">
            <v>0</v>
          </cell>
          <cell r="F248">
            <v>27316.59</v>
          </cell>
          <cell r="G248">
            <v>27316.59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15810</v>
          </cell>
          <cell r="E250">
            <v>0</v>
          </cell>
          <cell r="F250">
            <v>0</v>
          </cell>
          <cell r="G250">
            <v>15810</v>
          </cell>
        </row>
        <row r="252">
          <cell r="B252" t="str">
            <v>Total</v>
          </cell>
          <cell r="C252">
            <v>15810</v>
          </cell>
          <cell r="D252">
            <v>32483.67</v>
          </cell>
          <cell r="E252">
            <v>481.7</v>
          </cell>
          <cell r="F252">
            <v>32965.370000000003</v>
          </cell>
          <cell r="G252">
            <v>48775.37</v>
          </cell>
        </row>
      </sheetData>
      <sheetData sheetId="1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8</v>
          </cell>
          <cell r="B13" t="str">
            <v>Albania</v>
          </cell>
          <cell r="C13">
            <v>97.2</v>
          </cell>
          <cell r="D13">
            <v>0</v>
          </cell>
          <cell r="F13">
            <v>0</v>
          </cell>
          <cell r="G13">
            <v>97.2</v>
          </cell>
          <cell r="H13">
            <v>9.7200000000000009E-2</v>
          </cell>
          <cell r="I13">
            <v>0</v>
          </cell>
        </row>
        <row r="14">
          <cell r="A14">
            <v>12</v>
          </cell>
          <cell r="B14" t="str">
            <v>Algeria</v>
          </cell>
          <cell r="C14">
            <v>125.73699999999999</v>
          </cell>
          <cell r="D14">
            <v>0</v>
          </cell>
          <cell r="F14">
            <v>0</v>
          </cell>
          <cell r="G14">
            <v>125.73699999999999</v>
          </cell>
          <cell r="H14">
            <v>0.12573699999999999</v>
          </cell>
          <cell r="I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24</v>
          </cell>
          <cell r="B16" t="str">
            <v>Angola</v>
          </cell>
          <cell r="C16">
            <v>305.339</v>
          </cell>
          <cell r="D16">
            <v>0</v>
          </cell>
          <cell r="F16">
            <v>0</v>
          </cell>
          <cell r="G16">
            <v>305.339</v>
          </cell>
          <cell r="H16">
            <v>0.30533899999999997</v>
          </cell>
          <cell r="I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32</v>
          </cell>
          <cell r="B18" t="str">
            <v>Argentina</v>
          </cell>
          <cell r="C18">
            <v>761.06200000000001</v>
          </cell>
          <cell r="D18">
            <v>4.3659999999999997</v>
          </cell>
          <cell r="F18">
            <v>4.3659999999999997</v>
          </cell>
          <cell r="G18">
            <v>765.428</v>
          </cell>
          <cell r="H18">
            <v>0.76106200000000002</v>
          </cell>
          <cell r="I18">
            <v>4.3660000000000001E-3</v>
          </cell>
        </row>
        <row r="19">
          <cell r="A19">
            <v>51</v>
          </cell>
          <cell r="B19" t="str">
            <v>Armenia</v>
          </cell>
          <cell r="C19">
            <v>262.32600000000002</v>
          </cell>
          <cell r="D19">
            <v>0</v>
          </cell>
          <cell r="F19">
            <v>0</v>
          </cell>
          <cell r="G19">
            <v>262.32600000000002</v>
          </cell>
          <cell r="H19">
            <v>0.262326</v>
          </cell>
          <cell r="I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31</v>
          </cell>
          <cell r="B22" t="str">
            <v>Azerbaijan</v>
          </cell>
          <cell r="C22">
            <v>94.403000000000006</v>
          </cell>
          <cell r="D22">
            <v>0</v>
          </cell>
          <cell r="F22">
            <v>0</v>
          </cell>
          <cell r="G22">
            <v>94.403000000000006</v>
          </cell>
          <cell r="H22">
            <v>9.4403000000000001E-2</v>
          </cell>
          <cell r="I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50</v>
          </cell>
          <cell r="B25" t="str">
            <v>Bangladesh</v>
          </cell>
          <cell r="C25">
            <v>274.17899999999997</v>
          </cell>
          <cell r="D25">
            <v>0</v>
          </cell>
          <cell r="F25">
            <v>0</v>
          </cell>
          <cell r="G25">
            <v>274.17899999999997</v>
          </cell>
          <cell r="H25">
            <v>0.27417899999999995</v>
          </cell>
          <cell r="I25">
            <v>0</v>
          </cell>
        </row>
        <row r="26">
          <cell r="A26">
            <v>52</v>
          </cell>
          <cell r="B26" t="str">
            <v>Barbados</v>
          </cell>
          <cell r="C26">
            <v>273.029</v>
          </cell>
          <cell r="D26">
            <v>0</v>
          </cell>
          <cell r="F26">
            <v>0</v>
          </cell>
          <cell r="G26">
            <v>273.029</v>
          </cell>
          <cell r="H26">
            <v>0.27302900000000002</v>
          </cell>
          <cell r="I26">
            <v>0</v>
          </cell>
        </row>
        <row r="27">
          <cell r="A27">
            <v>112</v>
          </cell>
          <cell r="B27" t="str">
            <v>Belarus</v>
          </cell>
          <cell r="C27">
            <v>108.892</v>
          </cell>
          <cell r="D27">
            <v>0</v>
          </cell>
          <cell r="F27">
            <v>0</v>
          </cell>
          <cell r="G27">
            <v>108.892</v>
          </cell>
          <cell r="H27">
            <v>0.108892</v>
          </cell>
          <cell r="I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204</v>
          </cell>
          <cell r="B30" t="str">
            <v>Benin</v>
          </cell>
          <cell r="C30">
            <v>370.50599999999997</v>
          </cell>
          <cell r="D30">
            <v>0</v>
          </cell>
          <cell r="F30">
            <v>0</v>
          </cell>
          <cell r="G30">
            <v>370.50599999999997</v>
          </cell>
          <cell r="H30">
            <v>0.37050599999999995</v>
          </cell>
          <cell r="I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72</v>
          </cell>
          <cell r="B34" t="str">
            <v>Botswana</v>
          </cell>
          <cell r="C34">
            <v>327.02600000000001</v>
          </cell>
          <cell r="D34">
            <v>50</v>
          </cell>
          <cell r="F34">
            <v>50</v>
          </cell>
          <cell r="G34">
            <v>377.02600000000001</v>
          </cell>
          <cell r="H34">
            <v>0.32702599999999998</v>
          </cell>
          <cell r="I34">
            <v>0.05</v>
          </cell>
        </row>
        <row r="35">
          <cell r="A35">
            <v>76</v>
          </cell>
          <cell r="B35" t="str">
            <v>Brazil</v>
          </cell>
          <cell r="C35">
            <v>311.00900000000001</v>
          </cell>
          <cell r="D35">
            <v>0</v>
          </cell>
          <cell r="F35">
            <v>0</v>
          </cell>
          <cell r="G35">
            <v>311.00900000000001</v>
          </cell>
          <cell r="H35">
            <v>0.31100900000000004</v>
          </cell>
          <cell r="I35">
            <v>0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100</v>
          </cell>
          <cell r="B37" t="str">
            <v>Bulgaria</v>
          </cell>
          <cell r="C37">
            <v>40.5</v>
          </cell>
          <cell r="D37">
            <v>0</v>
          </cell>
          <cell r="F37">
            <v>0</v>
          </cell>
          <cell r="G37">
            <v>40.5</v>
          </cell>
          <cell r="H37">
            <v>4.0500000000000001E-2</v>
          </cell>
          <cell r="I37">
            <v>0</v>
          </cell>
        </row>
        <row r="38">
          <cell r="A38">
            <v>854</v>
          </cell>
          <cell r="B38" t="str">
            <v>Burkina Faso</v>
          </cell>
          <cell r="C38">
            <v>200.227</v>
          </cell>
          <cell r="D38">
            <v>0</v>
          </cell>
          <cell r="F38">
            <v>0</v>
          </cell>
          <cell r="G38">
            <v>200.227</v>
          </cell>
          <cell r="H38">
            <v>0.20022700000000002</v>
          </cell>
          <cell r="I38">
            <v>0</v>
          </cell>
        </row>
        <row r="39">
          <cell r="A39">
            <v>108</v>
          </cell>
          <cell r="B39" t="str">
            <v>Burundi</v>
          </cell>
          <cell r="C39">
            <v>284.32400000000001</v>
          </cell>
          <cell r="D39">
            <v>0</v>
          </cell>
          <cell r="F39">
            <v>0</v>
          </cell>
          <cell r="G39">
            <v>284.32400000000001</v>
          </cell>
          <cell r="H39">
            <v>0.28432400000000002</v>
          </cell>
          <cell r="I39">
            <v>0</v>
          </cell>
        </row>
        <row r="40">
          <cell r="A40">
            <v>116</v>
          </cell>
          <cell r="B40" t="str">
            <v>Cambodia</v>
          </cell>
          <cell r="C40">
            <v>481.30700000000002</v>
          </cell>
          <cell r="D40">
            <v>0</v>
          </cell>
          <cell r="F40">
            <v>0</v>
          </cell>
          <cell r="G40">
            <v>481.30700000000002</v>
          </cell>
          <cell r="H40">
            <v>0.48130700000000004</v>
          </cell>
          <cell r="I40">
            <v>0</v>
          </cell>
        </row>
        <row r="41">
          <cell r="A41">
            <v>120</v>
          </cell>
          <cell r="B41" t="str">
            <v>Cameroon</v>
          </cell>
          <cell r="C41">
            <v>453.42200000000003</v>
          </cell>
          <cell r="D41">
            <v>0</v>
          </cell>
          <cell r="F41">
            <v>0</v>
          </cell>
          <cell r="G41">
            <v>453.42200000000003</v>
          </cell>
          <cell r="H41">
            <v>0.45342200000000005</v>
          </cell>
          <cell r="I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140</v>
          </cell>
          <cell r="B44" t="str">
            <v>Central African Rep.</v>
          </cell>
          <cell r="C44">
            <v>470.50599999999997</v>
          </cell>
          <cell r="D44">
            <v>0</v>
          </cell>
          <cell r="F44">
            <v>0</v>
          </cell>
          <cell r="G44">
            <v>470.50599999999997</v>
          </cell>
          <cell r="H44">
            <v>0.47050599999999998</v>
          </cell>
          <cell r="I44">
            <v>0</v>
          </cell>
        </row>
        <row r="45">
          <cell r="A45">
            <v>148</v>
          </cell>
          <cell r="B45" t="str">
            <v>Chad</v>
          </cell>
          <cell r="C45">
            <v>74.099000000000004</v>
          </cell>
          <cell r="D45">
            <v>0</v>
          </cell>
          <cell r="F45">
            <v>0</v>
          </cell>
          <cell r="G45">
            <v>74.099000000000004</v>
          </cell>
          <cell r="H45">
            <v>7.4098999999999998E-2</v>
          </cell>
          <cell r="I45">
            <v>0</v>
          </cell>
        </row>
        <row r="46">
          <cell r="A46">
            <v>152</v>
          </cell>
          <cell r="B46" t="str">
            <v>Chile</v>
          </cell>
          <cell r="C46">
            <v>101.69199999999999</v>
          </cell>
          <cell r="D46">
            <v>0</v>
          </cell>
          <cell r="F46">
            <v>0</v>
          </cell>
          <cell r="G46">
            <v>101.69199999999999</v>
          </cell>
          <cell r="H46">
            <v>0.10169199999999999</v>
          </cell>
          <cell r="I46">
            <v>0</v>
          </cell>
        </row>
        <row r="47">
          <cell r="A47">
            <v>156</v>
          </cell>
          <cell r="B47" t="str">
            <v>China</v>
          </cell>
          <cell r="C47">
            <v>998.17899999999997</v>
          </cell>
          <cell r="D47">
            <v>80.995999999999995</v>
          </cell>
          <cell r="F47">
            <v>80.995999999999995</v>
          </cell>
          <cell r="G47">
            <v>1079.175</v>
          </cell>
          <cell r="H47">
            <v>0.99817899999999993</v>
          </cell>
          <cell r="I47">
            <v>8.0995999999999999E-2</v>
          </cell>
        </row>
        <row r="48">
          <cell r="A48">
            <v>170</v>
          </cell>
          <cell r="B48" t="str">
            <v>Colombia</v>
          </cell>
          <cell r="C48">
            <v>99.587999999999994</v>
          </cell>
          <cell r="D48">
            <v>0</v>
          </cell>
          <cell r="F48">
            <v>0</v>
          </cell>
          <cell r="G48">
            <v>99.587999999999994</v>
          </cell>
          <cell r="H48">
            <v>9.9587999999999996E-2</v>
          </cell>
          <cell r="I48">
            <v>0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178</v>
          </cell>
          <cell r="B50" t="str">
            <v>Congo</v>
          </cell>
          <cell r="C50">
            <v>332.43099999999998</v>
          </cell>
          <cell r="D50">
            <v>0</v>
          </cell>
          <cell r="F50">
            <v>0</v>
          </cell>
          <cell r="G50">
            <v>332.43099999999998</v>
          </cell>
          <cell r="H50">
            <v>0.33243099999999998</v>
          </cell>
          <cell r="I50">
            <v>0</v>
          </cell>
        </row>
        <row r="51">
          <cell r="A51">
            <v>188</v>
          </cell>
          <cell r="B51" t="str">
            <v>Costa Rica</v>
          </cell>
          <cell r="C51">
            <v>86.04</v>
          </cell>
          <cell r="D51">
            <v>0</v>
          </cell>
          <cell r="F51">
            <v>0</v>
          </cell>
          <cell r="G51">
            <v>86.04</v>
          </cell>
          <cell r="H51">
            <v>8.6040000000000005E-2</v>
          </cell>
          <cell r="I51">
            <v>0</v>
          </cell>
        </row>
        <row r="52">
          <cell r="A52">
            <v>384</v>
          </cell>
          <cell r="B52" t="str">
            <v>Cote d'Ivoire</v>
          </cell>
          <cell r="C52">
            <v>620.52499999999998</v>
          </cell>
          <cell r="D52">
            <v>0</v>
          </cell>
          <cell r="F52">
            <v>0</v>
          </cell>
          <cell r="G52">
            <v>620.52499999999998</v>
          </cell>
          <cell r="H52">
            <v>0.62052499999999999</v>
          </cell>
          <cell r="I52">
            <v>0</v>
          </cell>
        </row>
        <row r="53">
          <cell r="A53">
            <v>191</v>
          </cell>
          <cell r="B53" t="str">
            <v>Croatia</v>
          </cell>
          <cell r="C53">
            <v>83.771000000000001</v>
          </cell>
          <cell r="D53">
            <v>0</v>
          </cell>
          <cell r="F53">
            <v>0</v>
          </cell>
          <cell r="G53">
            <v>83.771000000000001</v>
          </cell>
          <cell r="H53">
            <v>8.3770999999999998E-2</v>
          </cell>
          <cell r="I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180</v>
          </cell>
          <cell r="B58" t="str">
            <v>Dem Rep of the Congo</v>
          </cell>
          <cell r="C58">
            <v>530.63800000000003</v>
          </cell>
          <cell r="D58">
            <v>0</v>
          </cell>
          <cell r="F58">
            <v>0</v>
          </cell>
          <cell r="G58">
            <v>530.63800000000003</v>
          </cell>
          <cell r="H58">
            <v>0.53063800000000005</v>
          </cell>
          <cell r="I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214</v>
          </cell>
          <cell r="B62" t="str">
            <v>Dominican Republic</v>
          </cell>
          <cell r="C62">
            <v>212.06100000000001</v>
          </cell>
          <cell r="D62">
            <v>20.702000000000002</v>
          </cell>
          <cell r="F62">
            <v>20.702000000000002</v>
          </cell>
          <cell r="G62">
            <v>232.76300000000001</v>
          </cell>
          <cell r="H62">
            <v>0.212061</v>
          </cell>
          <cell r="I62">
            <v>2.0702000000000002E-2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818</v>
          </cell>
          <cell r="B64" t="str">
            <v>Egypt</v>
          </cell>
          <cell r="C64">
            <v>317.077</v>
          </cell>
          <cell r="D64">
            <v>0</v>
          </cell>
          <cell r="F64">
            <v>0</v>
          </cell>
          <cell r="G64">
            <v>317.077</v>
          </cell>
          <cell r="H64">
            <v>0.317077</v>
          </cell>
          <cell r="I64">
            <v>0</v>
          </cell>
        </row>
        <row r="65">
          <cell r="A65">
            <v>222</v>
          </cell>
          <cell r="B65" t="str">
            <v>El Salvador</v>
          </cell>
          <cell r="C65">
            <v>93.885000000000005</v>
          </cell>
          <cell r="D65">
            <v>0</v>
          </cell>
          <cell r="F65">
            <v>0</v>
          </cell>
          <cell r="G65">
            <v>93.885000000000005</v>
          </cell>
          <cell r="H65">
            <v>9.388500000000001E-2</v>
          </cell>
          <cell r="I65">
            <v>0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232</v>
          </cell>
          <cell r="B67" t="str">
            <v>Eritrea</v>
          </cell>
          <cell r="C67">
            <v>220.88399999999999</v>
          </cell>
          <cell r="D67">
            <v>0</v>
          </cell>
          <cell r="F67">
            <v>0</v>
          </cell>
          <cell r="G67">
            <v>220.88399999999999</v>
          </cell>
          <cell r="H67">
            <v>0.220884</v>
          </cell>
          <cell r="I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231</v>
          </cell>
          <cell r="B69" t="str">
            <v>Ethiopia</v>
          </cell>
          <cell r="C69">
            <v>1334.528</v>
          </cell>
          <cell r="D69">
            <v>472.63799999999998</v>
          </cell>
          <cell r="F69">
            <v>472.63799999999998</v>
          </cell>
          <cell r="G69">
            <v>1807.1659999999999</v>
          </cell>
          <cell r="H69">
            <v>1.3345279999999999</v>
          </cell>
          <cell r="I69">
            <v>0.472638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242</v>
          </cell>
          <cell r="B71" t="str">
            <v>Fiji</v>
          </cell>
          <cell r="C71">
            <v>314.05500000000001</v>
          </cell>
          <cell r="D71">
            <v>0</v>
          </cell>
          <cell r="F71">
            <v>0</v>
          </cell>
          <cell r="G71">
            <v>314.05500000000001</v>
          </cell>
          <cell r="H71">
            <v>0.31405500000000003</v>
          </cell>
          <cell r="I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266</v>
          </cell>
          <cell r="B74" t="str">
            <v>Gabon</v>
          </cell>
          <cell r="C74">
            <v>374.85500000000002</v>
          </cell>
          <cell r="D74">
            <v>0</v>
          </cell>
          <cell r="F74">
            <v>0</v>
          </cell>
          <cell r="G74">
            <v>374.85500000000002</v>
          </cell>
          <cell r="H74">
            <v>0.37485499999999999</v>
          </cell>
          <cell r="I74">
            <v>0</v>
          </cell>
        </row>
        <row r="75">
          <cell r="A75">
            <v>270</v>
          </cell>
          <cell r="B75" t="str">
            <v>Gambia</v>
          </cell>
          <cell r="C75">
            <v>100.55500000000001</v>
          </cell>
          <cell r="D75">
            <v>0</v>
          </cell>
          <cell r="F75">
            <v>0</v>
          </cell>
          <cell r="G75">
            <v>100.55500000000001</v>
          </cell>
          <cell r="H75">
            <v>0.10055500000000001</v>
          </cell>
          <cell r="I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288</v>
          </cell>
          <cell r="B78" t="str">
            <v>Ghana</v>
          </cell>
          <cell r="C78">
            <v>292.57900000000001</v>
          </cell>
          <cell r="D78">
            <v>0</v>
          </cell>
          <cell r="F78">
            <v>0</v>
          </cell>
          <cell r="G78">
            <v>292.57900000000001</v>
          </cell>
          <cell r="H78">
            <v>0.29257900000000003</v>
          </cell>
          <cell r="I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320</v>
          </cell>
          <cell r="B81" t="str">
            <v>Guatemala</v>
          </cell>
          <cell r="C81">
            <v>424.827</v>
          </cell>
          <cell r="D81">
            <v>0</v>
          </cell>
          <cell r="F81">
            <v>0</v>
          </cell>
          <cell r="G81">
            <v>424.827</v>
          </cell>
          <cell r="H81">
            <v>0.42482700000000001</v>
          </cell>
          <cell r="I81">
            <v>0</v>
          </cell>
        </row>
        <row r="82">
          <cell r="A82">
            <v>324</v>
          </cell>
          <cell r="B82" t="str">
            <v>Guinea</v>
          </cell>
          <cell r="C82">
            <v>420.30099999999999</v>
          </cell>
          <cell r="D82">
            <v>0</v>
          </cell>
          <cell r="F82">
            <v>0</v>
          </cell>
          <cell r="G82">
            <v>420.30099999999999</v>
          </cell>
          <cell r="H82">
            <v>0.42030099999999998</v>
          </cell>
          <cell r="I82">
            <v>0</v>
          </cell>
        </row>
        <row r="83">
          <cell r="A83">
            <v>624</v>
          </cell>
          <cell r="B83" t="str">
            <v>Guinea-Bissau</v>
          </cell>
          <cell r="C83">
            <v>75</v>
          </cell>
          <cell r="D83">
            <v>0</v>
          </cell>
          <cell r="F83">
            <v>0</v>
          </cell>
          <cell r="G83">
            <v>75</v>
          </cell>
          <cell r="H83">
            <v>7.4999999999999997E-2</v>
          </cell>
          <cell r="I83">
            <v>0</v>
          </cell>
        </row>
        <row r="84">
          <cell r="A84">
            <v>328</v>
          </cell>
          <cell r="B84" t="str">
            <v>Guyana</v>
          </cell>
          <cell r="C84">
            <v>314.58100000000002</v>
          </cell>
          <cell r="D84">
            <v>0</v>
          </cell>
          <cell r="F84">
            <v>0</v>
          </cell>
          <cell r="G84">
            <v>314.58100000000002</v>
          </cell>
          <cell r="H84">
            <v>0.314581</v>
          </cell>
          <cell r="I84">
            <v>0</v>
          </cell>
        </row>
        <row r="85">
          <cell r="A85">
            <v>332</v>
          </cell>
          <cell r="B85" t="str">
            <v>Haiti</v>
          </cell>
          <cell r="C85">
            <v>697.82799999999997</v>
          </cell>
          <cell r="D85">
            <v>30</v>
          </cell>
          <cell r="F85">
            <v>30</v>
          </cell>
          <cell r="G85">
            <v>727.82799999999997</v>
          </cell>
          <cell r="H85">
            <v>0.697828</v>
          </cell>
          <cell r="I85">
            <v>0.03</v>
          </cell>
        </row>
        <row r="86">
          <cell r="A86">
            <v>340</v>
          </cell>
          <cell r="B86" t="str">
            <v>Honduras</v>
          </cell>
          <cell r="C86">
            <v>477.67500000000001</v>
          </cell>
          <cell r="D86">
            <v>0</v>
          </cell>
          <cell r="F86">
            <v>0</v>
          </cell>
          <cell r="G86">
            <v>477.67500000000001</v>
          </cell>
          <cell r="H86">
            <v>0.47767500000000002</v>
          </cell>
          <cell r="I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356</v>
          </cell>
          <cell r="B89" t="str">
            <v>India</v>
          </cell>
          <cell r="C89">
            <v>516.07100000000003</v>
          </cell>
          <cell r="D89">
            <v>429.25799999999998</v>
          </cell>
          <cell r="F89">
            <v>429.25799999999998</v>
          </cell>
          <cell r="G89">
            <v>945.32899999999995</v>
          </cell>
          <cell r="H89">
            <v>0.51607100000000006</v>
          </cell>
          <cell r="I89">
            <v>0.42925799999999997</v>
          </cell>
        </row>
        <row r="90">
          <cell r="A90">
            <v>360</v>
          </cell>
          <cell r="B90" t="str">
            <v>Indonesia</v>
          </cell>
          <cell r="C90">
            <v>653.48400000000004</v>
          </cell>
          <cell r="D90">
            <v>0</v>
          </cell>
          <cell r="F90">
            <v>0</v>
          </cell>
          <cell r="G90">
            <v>653.48400000000004</v>
          </cell>
          <cell r="H90">
            <v>0.65348400000000006</v>
          </cell>
          <cell r="I90">
            <v>0</v>
          </cell>
        </row>
        <row r="91">
          <cell r="A91">
            <v>364</v>
          </cell>
          <cell r="B91" t="str">
            <v>Iran, Islamic Republic</v>
          </cell>
          <cell r="C91">
            <v>186.62899999999999</v>
          </cell>
          <cell r="D91">
            <v>0</v>
          </cell>
          <cell r="F91">
            <v>0</v>
          </cell>
          <cell r="G91">
            <v>186.62899999999999</v>
          </cell>
          <cell r="H91">
            <v>0.18662899999999999</v>
          </cell>
          <cell r="I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388</v>
          </cell>
          <cell r="B96" t="str">
            <v>Jamaica</v>
          </cell>
          <cell r="C96">
            <v>451.12099999999998</v>
          </cell>
          <cell r="D96">
            <v>0</v>
          </cell>
          <cell r="F96">
            <v>0</v>
          </cell>
          <cell r="G96">
            <v>451.12099999999998</v>
          </cell>
          <cell r="H96">
            <v>0.45112099999999999</v>
          </cell>
          <cell r="I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398</v>
          </cell>
          <cell r="B99" t="str">
            <v>Kazakhstan</v>
          </cell>
          <cell r="C99">
            <v>505.26299999999998</v>
          </cell>
          <cell r="D99">
            <v>1.1279999999999999</v>
          </cell>
          <cell r="F99">
            <v>1.1279999999999999</v>
          </cell>
          <cell r="G99">
            <v>506.39099999999996</v>
          </cell>
          <cell r="H99">
            <v>0.50526300000000002</v>
          </cell>
          <cell r="I99">
            <v>1.1279999999999999E-3</v>
          </cell>
        </row>
        <row r="100">
          <cell r="A100">
            <v>404</v>
          </cell>
          <cell r="B100" t="str">
            <v>Kenya</v>
          </cell>
          <cell r="C100">
            <v>478.59800000000001</v>
          </cell>
          <cell r="D100">
            <v>3.1150000000000002</v>
          </cell>
          <cell r="F100">
            <v>3.1150000000000002</v>
          </cell>
          <cell r="G100">
            <v>481.71300000000002</v>
          </cell>
          <cell r="H100">
            <v>0.47859800000000002</v>
          </cell>
          <cell r="I100">
            <v>3.1150000000000001E-3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Kosovo</v>
          </cell>
          <cell r="C102">
            <v>19.649999999999999</v>
          </cell>
          <cell r="D102">
            <v>0</v>
          </cell>
          <cell r="F102">
            <v>0</v>
          </cell>
          <cell r="G102">
            <v>19.649999999999999</v>
          </cell>
          <cell r="H102">
            <v>1.9649999999999997E-2</v>
          </cell>
          <cell r="I102">
            <v>0</v>
          </cell>
        </row>
        <row r="103">
          <cell r="A103">
            <v>414</v>
          </cell>
          <cell r="B103" t="str">
            <v>Kuwait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417</v>
          </cell>
          <cell r="B104" t="str">
            <v>Kyrgyzstan</v>
          </cell>
          <cell r="C104">
            <v>75</v>
          </cell>
          <cell r="D104">
            <v>0</v>
          </cell>
          <cell r="F104">
            <v>0</v>
          </cell>
          <cell r="G104">
            <v>75</v>
          </cell>
          <cell r="H104">
            <v>7.4999999999999997E-2</v>
          </cell>
          <cell r="I104">
            <v>0</v>
          </cell>
        </row>
        <row r="105">
          <cell r="A105">
            <v>418</v>
          </cell>
          <cell r="B105" t="str">
            <v>Lao People's Dem Republic</v>
          </cell>
          <cell r="C105">
            <v>409.97699999999998</v>
          </cell>
          <cell r="D105">
            <v>0</v>
          </cell>
          <cell r="F105">
            <v>0</v>
          </cell>
          <cell r="G105">
            <v>409.97699999999998</v>
          </cell>
          <cell r="H105">
            <v>0.40997699999999998</v>
          </cell>
          <cell r="I105">
            <v>0</v>
          </cell>
        </row>
        <row r="106">
          <cell r="A106">
            <v>428</v>
          </cell>
          <cell r="B106" t="str">
            <v>Latvia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422</v>
          </cell>
          <cell r="B107" t="str">
            <v>Lebanon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426</v>
          </cell>
          <cell r="B108" t="str">
            <v>Lesotho</v>
          </cell>
          <cell r="C108">
            <v>469.09300000000002</v>
          </cell>
          <cell r="D108">
            <v>0</v>
          </cell>
          <cell r="F108">
            <v>0</v>
          </cell>
          <cell r="G108">
            <v>469.09300000000002</v>
          </cell>
          <cell r="H108">
            <v>0.46909300000000004</v>
          </cell>
          <cell r="I108">
            <v>0</v>
          </cell>
        </row>
        <row r="109">
          <cell r="A109">
            <v>430</v>
          </cell>
          <cell r="B109" t="str">
            <v>Liberia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434</v>
          </cell>
          <cell r="B110" t="str">
            <v>Libyan Arab Jamahiriya</v>
          </cell>
          <cell r="C110">
            <v>0</v>
          </cell>
          <cell r="D110">
            <v>95.442999999999998</v>
          </cell>
          <cell r="F110">
            <v>95.442999999999998</v>
          </cell>
          <cell r="G110">
            <v>95.442999999999998</v>
          </cell>
          <cell r="H110">
            <v>0</v>
          </cell>
          <cell r="I110">
            <v>9.5443E-2</v>
          </cell>
        </row>
        <row r="111">
          <cell r="A111">
            <v>438</v>
          </cell>
          <cell r="B111" t="str">
            <v>Liechtenstein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440</v>
          </cell>
          <cell r="B112" t="str">
            <v>Lithuania</v>
          </cell>
          <cell r="C112">
            <v>75</v>
          </cell>
          <cell r="D112">
            <v>0</v>
          </cell>
          <cell r="F112">
            <v>0</v>
          </cell>
          <cell r="G112">
            <v>75</v>
          </cell>
          <cell r="H112">
            <v>7.4999999999999997E-2</v>
          </cell>
          <cell r="I112">
            <v>0</v>
          </cell>
        </row>
        <row r="113">
          <cell r="A113">
            <v>442</v>
          </cell>
          <cell r="B113" t="str">
            <v>Luxembourg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450</v>
          </cell>
          <cell r="B114" t="str">
            <v>Madagascar</v>
          </cell>
          <cell r="C114">
            <v>425.30599999999998</v>
          </cell>
          <cell r="D114">
            <v>0</v>
          </cell>
          <cell r="F114">
            <v>0</v>
          </cell>
          <cell r="G114">
            <v>425.30599999999998</v>
          </cell>
          <cell r="H114">
            <v>0.42530599999999996</v>
          </cell>
          <cell r="I114">
            <v>0</v>
          </cell>
        </row>
        <row r="115">
          <cell r="A115">
            <v>454</v>
          </cell>
          <cell r="B115" t="str">
            <v>Malawi</v>
          </cell>
          <cell r="C115">
            <v>542.03399999999999</v>
          </cell>
          <cell r="D115">
            <v>0</v>
          </cell>
          <cell r="F115">
            <v>0</v>
          </cell>
          <cell r="G115">
            <v>542.03399999999999</v>
          </cell>
          <cell r="H115">
            <v>0.54203400000000002</v>
          </cell>
          <cell r="I115">
            <v>0</v>
          </cell>
        </row>
        <row r="116">
          <cell r="A116">
            <v>458</v>
          </cell>
          <cell r="B116" t="str">
            <v>Malaysia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462</v>
          </cell>
          <cell r="B117" t="str">
            <v>Maldives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466</v>
          </cell>
          <cell r="B118" t="str">
            <v>Mali</v>
          </cell>
          <cell r="C118">
            <v>432.17599999999999</v>
          </cell>
          <cell r="D118">
            <v>0</v>
          </cell>
          <cell r="F118">
            <v>0</v>
          </cell>
          <cell r="G118">
            <v>432.17599999999999</v>
          </cell>
          <cell r="H118">
            <v>0.432176</v>
          </cell>
          <cell r="I118">
            <v>0</v>
          </cell>
        </row>
        <row r="119">
          <cell r="A119">
            <v>470</v>
          </cell>
          <cell r="B119" t="str">
            <v>Malta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584</v>
          </cell>
          <cell r="B120" t="str">
            <v>Marshall Islands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478</v>
          </cell>
          <cell r="B121" t="str">
            <v>Mauritania</v>
          </cell>
          <cell r="C121">
            <v>254.42400000000001</v>
          </cell>
          <cell r="D121">
            <v>0</v>
          </cell>
          <cell r="F121">
            <v>0</v>
          </cell>
          <cell r="G121">
            <v>254.42400000000001</v>
          </cell>
          <cell r="H121">
            <v>0.25442399999999998</v>
          </cell>
          <cell r="I121">
            <v>0</v>
          </cell>
        </row>
        <row r="122">
          <cell r="A122">
            <v>480</v>
          </cell>
          <cell r="B122" t="str">
            <v>Mauritius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484</v>
          </cell>
          <cell r="B123" t="str">
            <v>Mexico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492</v>
          </cell>
          <cell r="B124" t="str">
            <v>Monaco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496</v>
          </cell>
          <cell r="B125" t="str">
            <v>Mongolia</v>
          </cell>
          <cell r="C125">
            <v>375</v>
          </cell>
          <cell r="D125">
            <v>0</v>
          </cell>
          <cell r="F125">
            <v>0</v>
          </cell>
          <cell r="G125">
            <v>375</v>
          </cell>
          <cell r="H125">
            <v>0.375</v>
          </cell>
          <cell r="I125">
            <v>0</v>
          </cell>
        </row>
        <row r="126">
          <cell r="A126">
            <v>499</v>
          </cell>
          <cell r="B126" t="str">
            <v>Montenegro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504</v>
          </cell>
          <cell r="B127" t="str">
            <v>Morocco</v>
          </cell>
          <cell r="C127">
            <v>205.935</v>
          </cell>
          <cell r="D127">
            <v>7.4109999999999996</v>
          </cell>
          <cell r="F127">
            <v>7.4109999999999996</v>
          </cell>
          <cell r="G127">
            <v>213.346</v>
          </cell>
          <cell r="H127">
            <v>0.20593500000000001</v>
          </cell>
          <cell r="I127">
            <v>7.4109999999999992E-3</v>
          </cell>
        </row>
        <row r="128">
          <cell r="A128">
            <v>508</v>
          </cell>
          <cell r="B128" t="str">
            <v>Mozambique</v>
          </cell>
          <cell r="C128">
            <v>3094.433</v>
          </cell>
          <cell r="D128">
            <v>125.44</v>
          </cell>
          <cell r="F128">
            <v>125.44</v>
          </cell>
          <cell r="G128">
            <v>3219.873</v>
          </cell>
          <cell r="H128">
            <v>3.094433</v>
          </cell>
          <cell r="I128">
            <v>0.12544</v>
          </cell>
        </row>
        <row r="129">
          <cell r="A129">
            <v>104</v>
          </cell>
          <cell r="B129" t="str">
            <v>Myanmar</v>
          </cell>
          <cell r="C129">
            <v>472.04300000000001</v>
          </cell>
          <cell r="D129">
            <v>152.77600000000001</v>
          </cell>
          <cell r="F129">
            <v>152.77600000000001</v>
          </cell>
          <cell r="G129">
            <v>624.81899999999996</v>
          </cell>
          <cell r="H129">
            <v>0.47204299999999999</v>
          </cell>
          <cell r="I129">
            <v>0.15277600000000002</v>
          </cell>
        </row>
        <row r="130">
          <cell r="A130">
            <v>516</v>
          </cell>
          <cell r="B130" t="str">
            <v>Namibia</v>
          </cell>
          <cell r="C130">
            <v>311.98899999999998</v>
          </cell>
          <cell r="D130">
            <v>0</v>
          </cell>
          <cell r="F130">
            <v>0</v>
          </cell>
          <cell r="G130">
            <v>311.98899999999998</v>
          </cell>
          <cell r="H130">
            <v>0.31198899999999996</v>
          </cell>
          <cell r="I130">
            <v>0</v>
          </cell>
        </row>
        <row r="131">
          <cell r="A131">
            <v>520</v>
          </cell>
          <cell r="B131" t="str">
            <v>Nauru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524</v>
          </cell>
          <cell r="B132" t="str">
            <v>Nepal</v>
          </cell>
          <cell r="C132">
            <v>429.85500000000002</v>
          </cell>
          <cell r="D132">
            <v>0</v>
          </cell>
          <cell r="F132">
            <v>0</v>
          </cell>
          <cell r="G132">
            <v>429.85500000000002</v>
          </cell>
          <cell r="H132">
            <v>0.42985500000000004</v>
          </cell>
          <cell r="I132">
            <v>0</v>
          </cell>
        </row>
        <row r="133">
          <cell r="A133">
            <v>528</v>
          </cell>
          <cell r="B133" t="str">
            <v>Netherlands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554</v>
          </cell>
          <cell r="B134" t="str">
            <v>New Zealand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558</v>
          </cell>
          <cell r="B135" t="str">
            <v>Nicaragua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562</v>
          </cell>
          <cell r="B136" t="str">
            <v>Niger</v>
          </cell>
          <cell r="C136">
            <v>195.52</v>
          </cell>
          <cell r="D136">
            <v>0</v>
          </cell>
          <cell r="F136">
            <v>0</v>
          </cell>
          <cell r="G136">
            <v>195.52</v>
          </cell>
          <cell r="H136">
            <v>0.19552</v>
          </cell>
          <cell r="I136">
            <v>0</v>
          </cell>
        </row>
        <row r="137">
          <cell r="A137">
            <v>566</v>
          </cell>
          <cell r="B137" t="str">
            <v>Nigeria</v>
          </cell>
          <cell r="C137">
            <v>704.80600000000004</v>
          </cell>
          <cell r="D137">
            <v>5.59</v>
          </cell>
          <cell r="F137">
            <v>5.59</v>
          </cell>
          <cell r="G137">
            <v>710.39600000000007</v>
          </cell>
          <cell r="H137">
            <v>0.70480600000000004</v>
          </cell>
          <cell r="I137">
            <v>5.5899999999999995E-3</v>
          </cell>
        </row>
        <row r="138">
          <cell r="A138">
            <v>578</v>
          </cell>
          <cell r="B138" t="str">
            <v>Norway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512</v>
          </cell>
          <cell r="B139" t="str">
            <v>Oman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586</v>
          </cell>
          <cell r="B140" t="str">
            <v>Pakistan</v>
          </cell>
          <cell r="C140">
            <v>388.63400000000001</v>
          </cell>
          <cell r="D140">
            <v>90.448999999999998</v>
          </cell>
          <cell r="F140">
            <v>90.448999999999998</v>
          </cell>
          <cell r="G140">
            <v>479.08300000000003</v>
          </cell>
          <cell r="H140">
            <v>0.38863400000000003</v>
          </cell>
          <cell r="I140">
            <v>9.0449000000000002E-2</v>
          </cell>
        </row>
        <row r="141">
          <cell r="A141">
            <v>585</v>
          </cell>
          <cell r="B141" t="str">
            <v xml:space="preserve">Palau 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591</v>
          </cell>
          <cell r="B142" t="str">
            <v>Panama</v>
          </cell>
          <cell r="C142">
            <v>191.08</v>
          </cell>
          <cell r="D142">
            <v>0</v>
          </cell>
          <cell r="F142">
            <v>0</v>
          </cell>
          <cell r="G142">
            <v>191.08</v>
          </cell>
          <cell r="H142">
            <v>0.19108</v>
          </cell>
          <cell r="I142">
            <v>0</v>
          </cell>
        </row>
        <row r="143">
          <cell r="A143">
            <v>598</v>
          </cell>
          <cell r="B143" t="str">
            <v>Papua New Guinea</v>
          </cell>
          <cell r="C143">
            <v>316.17200000000003</v>
          </cell>
          <cell r="D143">
            <v>0</v>
          </cell>
          <cell r="F143">
            <v>0</v>
          </cell>
          <cell r="G143">
            <v>316.17200000000003</v>
          </cell>
          <cell r="H143">
            <v>0.31617200000000001</v>
          </cell>
          <cell r="I143">
            <v>0</v>
          </cell>
        </row>
        <row r="144">
          <cell r="A144">
            <v>600</v>
          </cell>
          <cell r="B144" t="str">
            <v>Paraguay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604</v>
          </cell>
          <cell r="B145" t="str">
            <v>Peru</v>
          </cell>
          <cell r="C145">
            <v>299.91399999999999</v>
          </cell>
          <cell r="D145">
            <v>0</v>
          </cell>
          <cell r="F145">
            <v>0</v>
          </cell>
          <cell r="G145">
            <v>299.91399999999999</v>
          </cell>
          <cell r="H145">
            <v>0.29991400000000001</v>
          </cell>
          <cell r="I145">
            <v>0</v>
          </cell>
        </row>
        <row r="146">
          <cell r="A146">
            <v>608</v>
          </cell>
          <cell r="B146" t="str">
            <v>Philippines</v>
          </cell>
          <cell r="C146">
            <v>222.154</v>
          </cell>
          <cell r="D146">
            <v>0</v>
          </cell>
          <cell r="F146">
            <v>0</v>
          </cell>
          <cell r="G146">
            <v>222.154</v>
          </cell>
          <cell r="H146">
            <v>0.22215399999999999</v>
          </cell>
          <cell r="I146">
            <v>0</v>
          </cell>
        </row>
        <row r="147">
          <cell r="A147">
            <v>616</v>
          </cell>
          <cell r="B147" t="str">
            <v>Poland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620</v>
          </cell>
          <cell r="B148" t="str">
            <v>Portugal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634</v>
          </cell>
          <cell r="B149" t="str">
            <v>Qatar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410</v>
          </cell>
          <cell r="B150" t="str">
            <v>Rep of Korea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498</v>
          </cell>
          <cell r="B151" t="str">
            <v>Rep of Moldova</v>
          </cell>
          <cell r="C151">
            <v>309.774</v>
          </cell>
          <cell r="D151">
            <v>185.22499999999999</v>
          </cell>
          <cell r="F151">
            <v>185.22499999999999</v>
          </cell>
          <cell r="G151">
            <v>494.99900000000002</v>
          </cell>
          <cell r="H151">
            <v>0.30977399999999999</v>
          </cell>
          <cell r="I151">
            <v>0.185225</v>
          </cell>
        </row>
        <row r="152">
          <cell r="A152">
            <v>642</v>
          </cell>
          <cell r="B152" t="str">
            <v>Romania</v>
          </cell>
          <cell r="C152">
            <v>185.934</v>
          </cell>
          <cell r="D152">
            <v>0</v>
          </cell>
          <cell r="F152">
            <v>0</v>
          </cell>
          <cell r="G152">
            <v>185.934</v>
          </cell>
          <cell r="H152">
            <v>0.18593399999999999</v>
          </cell>
          <cell r="I152">
            <v>0</v>
          </cell>
        </row>
        <row r="153">
          <cell r="A153">
            <v>643</v>
          </cell>
          <cell r="B153" t="str">
            <v>Russian Federation</v>
          </cell>
          <cell r="C153">
            <v>721.96199999999999</v>
          </cell>
          <cell r="D153">
            <v>464</v>
          </cell>
          <cell r="F153">
            <v>464</v>
          </cell>
          <cell r="G153">
            <v>1185.962</v>
          </cell>
          <cell r="H153">
            <v>0.72196199999999999</v>
          </cell>
          <cell r="I153">
            <v>0.46400000000000002</v>
          </cell>
        </row>
        <row r="154">
          <cell r="A154">
            <v>646</v>
          </cell>
          <cell r="B154" t="str">
            <v>Rwanda</v>
          </cell>
          <cell r="C154">
            <v>414.65</v>
          </cell>
          <cell r="D154">
            <v>0</v>
          </cell>
          <cell r="F154">
            <v>0</v>
          </cell>
          <cell r="G154">
            <v>414.65</v>
          </cell>
          <cell r="H154">
            <v>0.41464999999999996</v>
          </cell>
          <cell r="I154">
            <v>0</v>
          </cell>
        </row>
        <row r="155">
          <cell r="A155">
            <v>882</v>
          </cell>
          <cell r="B155" t="str">
            <v>Samoa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674</v>
          </cell>
          <cell r="B156" t="str">
            <v>San Marino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678</v>
          </cell>
          <cell r="B157" t="str">
            <v>Sao Tome and Principe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682</v>
          </cell>
          <cell r="B158" t="str">
            <v>Saudi Arabia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686</v>
          </cell>
          <cell r="B159" t="str">
            <v>Senegal</v>
          </cell>
          <cell r="C159">
            <v>44</v>
          </cell>
          <cell r="D159">
            <v>0</v>
          </cell>
          <cell r="F159">
            <v>0</v>
          </cell>
          <cell r="G159">
            <v>44</v>
          </cell>
          <cell r="H159">
            <v>4.3999999999999997E-2</v>
          </cell>
          <cell r="I159">
            <v>0</v>
          </cell>
        </row>
        <row r="160">
          <cell r="A160">
            <v>688</v>
          </cell>
          <cell r="B160" t="str">
            <v>Serbia</v>
          </cell>
          <cell r="C160">
            <v>38</v>
          </cell>
          <cell r="D160">
            <v>0</v>
          </cell>
          <cell r="F160">
            <v>0</v>
          </cell>
          <cell r="G160">
            <v>38</v>
          </cell>
          <cell r="H160">
            <v>3.7999999999999999E-2</v>
          </cell>
          <cell r="I160">
            <v>0</v>
          </cell>
        </row>
        <row r="161">
          <cell r="A161">
            <v>690</v>
          </cell>
          <cell r="B161" t="str">
            <v>Seychelles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694</v>
          </cell>
          <cell r="B162" t="str">
            <v>Sierra Leone</v>
          </cell>
          <cell r="C162">
            <v>456.31299999999999</v>
          </cell>
          <cell r="D162">
            <v>364.84399999999999</v>
          </cell>
          <cell r="F162">
            <v>364.84399999999999</v>
          </cell>
          <cell r="G162">
            <v>821.15699999999993</v>
          </cell>
          <cell r="H162">
            <v>0.45631299999999997</v>
          </cell>
          <cell r="I162">
            <v>0.364844</v>
          </cell>
        </row>
        <row r="163">
          <cell r="A163">
            <v>702</v>
          </cell>
          <cell r="B163" t="str">
            <v>Singapore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703</v>
          </cell>
          <cell r="B164" t="str">
            <v>Slovak Republic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705</v>
          </cell>
          <cell r="B165" t="str">
            <v>Slovenia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90</v>
          </cell>
          <cell r="B166" t="str">
            <v>Solomon Islands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706</v>
          </cell>
          <cell r="B167" t="str">
            <v>Somalia</v>
          </cell>
          <cell r="C167">
            <v>408.72199999999998</v>
          </cell>
          <cell r="D167">
            <v>0</v>
          </cell>
          <cell r="F167">
            <v>0</v>
          </cell>
          <cell r="G167">
            <v>408.72199999999998</v>
          </cell>
          <cell r="H167">
            <v>0.40872199999999997</v>
          </cell>
          <cell r="I167">
            <v>0</v>
          </cell>
        </row>
        <row r="168">
          <cell r="A168">
            <v>710</v>
          </cell>
          <cell r="B168" t="str">
            <v>South Africa</v>
          </cell>
          <cell r="C168">
            <v>236.8</v>
          </cell>
          <cell r="D168">
            <v>186.55199999999999</v>
          </cell>
          <cell r="F168">
            <v>186.55199999999999</v>
          </cell>
          <cell r="G168">
            <v>423.35199999999998</v>
          </cell>
          <cell r="H168">
            <v>0.23680000000000001</v>
          </cell>
          <cell r="I168">
            <v>0.186552</v>
          </cell>
        </row>
        <row r="169">
          <cell r="A169">
            <v>724</v>
          </cell>
          <cell r="B169" t="str">
            <v>Spain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144</v>
          </cell>
          <cell r="B170" t="str">
            <v>Sri Lanka</v>
          </cell>
          <cell r="C170">
            <v>186.7</v>
          </cell>
          <cell r="D170">
            <v>0</v>
          </cell>
          <cell r="F170">
            <v>0</v>
          </cell>
          <cell r="G170">
            <v>186.7</v>
          </cell>
          <cell r="H170">
            <v>0.18669999999999998</v>
          </cell>
          <cell r="I170">
            <v>0</v>
          </cell>
        </row>
        <row r="171">
          <cell r="A171">
            <v>659</v>
          </cell>
          <cell r="B171" t="str">
            <v>St. Kitts and Nevis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662</v>
          </cell>
          <cell r="B172" t="str">
            <v>St. Lucia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670</v>
          </cell>
          <cell r="B173" t="str">
            <v>St. Vincent and the Grenadines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736</v>
          </cell>
          <cell r="B174" t="str">
            <v>Sudan</v>
          </cell>
          <cell r="C174">
            <v>756.83299999999997</v>
          </cell>
          <cell r="D174">
            <v>538.755</v>
          </cell>
          <cell r="F174">
            <v>538.755</v>
          </cell>
          <cell r="G174">
            <v>1295.588</v>
          </cell>
          <cell r="H174">
            <v>0.75683299999999998</v>
          </cell>
          <cell r="I174">
            <v>0.53875499999999998</v>
          </cell>
        </row>
        <row r="175">
          <cell r="A175">
            <v>740</v>
          </cell>
          <cell r="B175" t="str">
            <v>Suriname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748</v>
          </cell>
          <cell r="B176" t="str">
            <v>Swaziland</v>
          </cell>
          <cell r="C176">
            <v>504.63600000000002</v>
          </cell>
          <cell r="D176">
            <v>0</v>
          </cell>
          <cell r="F176">
            <v>0</v>
          </cell>
          <cell r="G176">
            <v>504.63600000000002</v>
          </cell>
          <cell r="H176">
            <v>0.50463599999999997</v>
          </cell>
          <cell r="I176">
            <v>0</v>
          </cell>
        </row>
        <row r="177">
          <cell r="A177">
            <v>752</v>
          </cell>
          <cell r="B177" t="str">
            <v>Sweden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756</v>
          </cell>
          <cell r="B178" t="str">
            <v>Switzerland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760</v>
          </cell>
          <cell r="B179" t="str">
            <v>Syrian Arab Republic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762</v>
          </cell>
          <cell r="B180" t="str">
            <v>Tajikstan</v>
          </cell>
          <cell r="C180">
            <v>194.73699999999999</v>
          </cell>
          <cell r="D180">
            <v>0</v>
          </cell>
          <cell r="F180">
            <v>0</v>
          </cell>
          <cell r="G180">
            <v>194.73699999999999</v>
          </cell>
          <cell r="H180">
            <v>0.19473699999999999</v>
          </cell>
          <cell r="I180">
            <v>0</v>
          </cell>
        </row>
        <row r="181">
          <cell r="A181">
            <v>764</v>
          </cell>
          <cell r="B181" t="str">
            <v>Thailand</v>
          </cell>
          <cell r="C181">
            <v>510.589</v>
          </cell>
          <cell r="D181">
            <v>0</v>
          </cell>
          <cell r="F181">
            <v>0</v>
          </cell>
          <cell r="G181">
            <v>510.589</v>
          </cell>
          <cell r="H181">
            <v>0.51058899999999996</v>
          </cell>
          <cell r="I181">
            <v>0</v>
          </cell>
        </row>
        <row r="182">
          <cell r="A182">
            <v>807</v>
          </cell>
          <cell r="B182" t="str">
            <v>The Former YR of Macedonia</v>
          </cell>
          <cell r="C182">
            <v>40</v>
          </cell>
          <cell r="D182">
            <v>0</v>
          </cell>
          <cell r="F182">
            <v>0</v>
          </cell>
          <cell r="G182">
            <v>40</v>
          </cell>
          <cell r="H182">
            <v>0.04</v>
          </cell>
          <cell r="I182">
            <v>0</v>
          </cell>
        </row>
        <row r="183">
          <cell r="A183">
            <v>626</v>
          </cell>
          <cell r="B183" t="str">
            <v>Timor-Leste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768</v>
          </cell>
          <cell r="B184" t="str">
            <v>Togo</v>
          </cell>
          <cell r="C184">
            <v>237.67500000000001</v>
          </cell>
          <cell r="D184">
            <v>0</v>
          </cell>
          <cell r="F184">
            <v>0</v>
          </cell>
          <cell r="G184">
            <v>237.67500000000001</v>
          </cell>
          <cell r="H184">
            <v>0.23767500000000003</v>
          </cell>
          <cell r="I184">
            <v>0</v>
          </cell>
        </row>
        <row r="185">
          <cell r="A185">
            <v>776</v>
          </cell>
          <cell r="B185" t="str">
            <v xml:space="preserve">Tonga 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780</v>
          </cell>
          <cell r="B186" t="str">
            <v>Trinidad and Tobago</v>
          </cell>
          <cell r="C186">
            <v>205.52099999999999</v>
          </cell>
          <cell r="D186">
            <v>0</v>
          </cell>
          <cell r="F186">
            <v>0</v>
          </cell>
          <cell r="G186">
            <v>205.52099999999999</v>
          </cell>
          <cell r="H186">
            <v>0.20552099999999998</v>
          </cell>
          <cell r="I186">
            <v>0</v>
          </cell>
        </row>
        <row r="187">
          <cell r="A187">
            <v>788</v>
          </cell>
          <cell r="B187" t="str">
            <v>Tunisia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792</v>
          </cell>
          <cell r="B188" t="str">
            <v>Turkey</v>
          </cell>
          <cell r="C188">
            <v>62.5</v>
          </cell>
          <cell r="D188">
            <v>0</v>
          </cell>
          <cell r="F188">
            <v>0</v>
          </cell>
          <cell r="G188">
            <v>62.5</v>
          </cell>
          <cell r="H188">
            <v>6.25E-2</v>
          </cell>
          <cell r="I188">
            <v>0</v>
          </cell>
        </row>
        <row r="189">
          <cell r="A189">
            <v>795</v>
          </cell>
          <cell r="B189" t="str">
            <v>Turkmenistan</v>
          </cell>
          <cell r="C189">
            <v>157.23099999999999</v>
          </cell>
          <cell r="D189">
            <v>0</v>
          </cell>
          <cell r="F189">
            <v>0</v>
          </cell>
          <cell r="G189">
            <v>157.23099999999999</v>
          </cell>
          <cell r="H189">
            <v>0.15723099999999998</v>
          </cell>
          <cell r="I189">
            <v>0</v>
          </cell>
        </row>
        <row r="190">
          <cell r="A190">
            <v>798</v>
          </cell>
          <cell r="B190" t="str">
            <v>Tuvalu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800</v>
          </cell>
          <cell r="B191" t="str">
            <v>Uganda</v>
          </cell>
          <cell r="C191">
            <v>469.25099999999998</v>
          </cell>
          <cell r="D191">
            <v>17.641999999999999</v>
          </cell>
          <cell r="F191">
            <v>17.641999999999999</v>
          </cell>
          <cell r="G191">
            <v>486.89299999999997</v>
          </cell>
          <cell r="H191">
            <v>0.46925099999999997</v>
          </cell>
          <cell r="I191">
            <v>1.7641999999999998E-2</v>
          </cell>
        </row>
        <row r="192">
          <cell r="A192">
            <v>804</v>
          </cell>
          <cell r="B192" t="str">
            <v>Ukraine</v>
          </cell>
          <cell r="C192">
            <v>498.23200000000003</v>
          </cell>
          <cell r="D192">
            <v>256.3</v>
          </cell>
          <cell r="F192">
            <v>256.3</v>
          </cell>
          <cell r="G192">
            <v>754.53200000000004</v>
          </cell>
          <cell r="H192">
            <v>0.49823200000000001</v>
          </cell>
          <cell r="I192">
            <v>0.25630000000000003</v>
          </cell>
        </row>
        <row r="193">
          <cell r="A193">
            <v>784</v>
          </cell>
          <cell r="B193" t="str">
            <v>United Arab Emirates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826</v>
          </cell>
          <cell r="B194" t="str">
            <v>United Kingdom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834</v>
          </cell>
          <cell r="B195" t="str">
            <v>United Rep of Tanzania</v>
          </cell>
          <cell r="C195">
            <v>362.18799999999999</v>
          </cell>
          <cell r="D195">
            <v>0</v>
          </cell>
          <cell r="F195">
            <v>0</v>
          </cell>
          <cell r="G195">
            <v>362.18799999999999</v>
          </cell>
          <cell r="H195">
            <v>0.36218800000000001</v>
          </cell>
          <cell r="I195">
            <v>0</v>
          </cell>
        </row>
        <row r="196">
          <cell r="A196">
            <v>840</v>
          </cell>
          <cell r="B196" t="str">
            <v xml:space="preserve">United States 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858</v>
          </cell>
          <cell r="B197" t="str">
            <v>Uruguay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860</v>
          </cell>
          <cell r="B198" t="str">
            <v>Uzbekistan</v>
          </cell>
          <cell r="C198">
            <v>258.29500000000002</v>
          </cell>
          <cell r="D198">
            <v>0.76600000000000001</v>
          </cell>
          <cell r="F198">
            <v>0.76600000000000001</v>
          </cell>
          <cell r="G198">
            <v>259.06100000000004</v>
          </cell>
          <cell r="H198">
            <v>0.258295</v>
          </cell>
          <cell r="I198">
            <v>7.6599999999999997E-4</v>
          </cell>
        </row>
        <row r="199">
          <cell r="A199">
            <v>548</v>
          </cell>
          <cell r="B199" t="str">
            <v>Vanuatu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862</v>
          </cell>
          <cell r="B200" t="str">
            <v>Venezuela</v>
          </cell>
          <cell r="C200">
            <v>93.885000000000005</v>
          </cell>
          <cell r="D200">
            <v>0</v>
          </cell>
          <cell r="F200">
            <v>0</v>
          </cell>
          <cell r="G200">
            <v>93.885000000000005</v>
          </cell>
          <cell r="H200">
            <v>9.388500000000001E-2</v>
          </cell>
          <cell r="I200">
            <v>0</v>
          </cell>
        </row>
        <row r="201">
          <cell r="A201">
            <v>704</v>
          </cell>
          <cell r="B201" t="str">
            <v>Vietnam</v>
          </cell>
          <cell r="C201">
            <v>430.3</v>
          </cell>
          <cell r="D201">
            <v>511.00400000000002</v>
          </cell>
          <cell r="F201">
            <v>511.00400000000002</v>
          </cell>
          <cell r="G201">
            <v>941.30400000000009</v>
          </cell>
          <cell r="H201">
            <v>0.43030000000000002</v>
          </cell>
          <cell r="I201">
            <v>0.51100400000000001</v>
          </cell>
        </row>
        <row r="202">
          <cell r="A202">
            <v>887</v>
          </cell>
          <cell r="B202" t="str">
            <v>Yemen</v>
          </cell>
          <cell r="C202">
            <v>125.93300000000001</v>
          </cell>
          <cell r="D202">
            <v>0</v>
          </cell>
          <cell r="F202">
            <v>0</v>
          </cell>
          <cell r="G202">
            <v>125.93300000000001</v>
          </cell>
          <cell r="H202">
            <v>0.12593300000000002</v>
          </cell>
          <cell r="I202">
            <v>0</v>
          </cell>
        </row>
        <row r="203">
          <cell r="A203">
            <v>894</v>
          </cell>
          <cell r="B203" t="str">
            <v>Zambia</v>
          </cell>
          <cell r="C203">
            <v>611.91600000000005</v>
          </cell>
          <cell r="D203">
            <v>250</v>
          </cell>
          <cell r="F203">
            <v>250</v>
          </cell>
          <cell r="G203">
            <v>861.91600000000005</v>
          </cell>
          <cell r="H203">
            <v>0.61191600000000002</v>
          </cell>
          <cell r="I203">
            <v>0.25</v>
          </cell>
        </row>
        <row r="204">
          <cell r="A204">
            <v>716</v>
          </cell>
          <cell r="B204" t="str">
            <v>Zimbabwe</v>
          </cell>
          <cell r="C204">
            <v>560.67899999999997</v>
          </cell>
          <cell r="D204">
            <v>0</v>
          </cell>
          <cell r="F204">
            <v>0</v>
          </cell>
          <cell r="G204">
            <v>560.67899999999997</v>
          </cell>
          <cell r="H204">
            <v>0.56067899999999993</v>
          </cell>
          <cell r="I204">
            <v>0</v>
          </cell>
        </row>
        <row r="206">
          <cell r="B206" t="str">
            <v>Total Member States</v>
          </cell>
          <cell r="C206">
            <v>35623.265000000007</v>
          </cell>
          <cell r="D206">
            <v>4344.4000000000005</v>
          </cell>
          <cell r="E206">
            <v>0</v>
          </cell>
          <cell r="F206">
            <v>4344.4000000000005</v>
          </cell>
          <cell r="G206">
            <v>39967.664999999994</v>
          </cell>
        </row>
        <row r="208">
          <cell r="B208" t="str">
            <v>Non-Member States or areas</v>
          </cell>
        </row>
        <row r="210">
          <cell r="A210">
            <v>660</v>
          </cell>
          <cell r="B210" t="str">
            <v>Anguilla</v>
          </cell>
          <cell r="F210">
            <v>0</v>
          </cell>
          <cell r="G210">
            <v>0</v>
          </cell>
        </row>
        <row r="211">
          <cell r="A211">
            <v>533</v>
          </cell>
          <cell r="B211" t="str">
            <v>Aruba</v>
          </cell>
          <cell r="F211">
            <v>0</v>
          </cell>
          <cell r="G211">
            <v>0</v>
          </cell>
        </row>
        <row r="212">
          <cell r="A212">
            <v>60</v>
          </cell>
          <cell r="B212" t="str">
            <v>Bermuda</v>
          </cell>
          <cell r="F212">
            <v>0</v>
          </cell>
          <cell r="G212">
            <v>0</v>
          </cell>
        </row>
        <row r="213">
          <cell r="A213">
            <v>92</v>
          </cell>
          <cell r="B213" t="str">
            <v>British Virgin Islands</v>
          </cell>
          <cell r="F213">
            <v>0</v>
          </cell>
          <cell r="G213">
            <v>0</v>
          </cell>
        </row>
        <row r="214">
          <cell r="A214">
            <v>136</v>
          </cell>
          <cell r="B214" t="str">
            <v>Cayman Islands</v>
          </cell>
          <cell r="F214">
            <v>0</v>
          </cell>
          <cell r="G214">
            <v>0</v>
          </cell>
        </row>
        <row r="215">
          <cell r="A215">
            <v>184</v>
          </cell>
          <cell r="B215" t="str">
            <v>Cook Islands</v>
          </cell>
          <cell r="F215">
            <v>0</v>
          </cell>
          <cell r="G215">
            <v>0</v>
          </cell>
        </row>
        <row r="216">
          <cell r="A216">
            <v>234</v>
          </cell>
          <cell r="B216" t="str">
            <v>Faroe Islands</v>
          </cell>
          <cell r="F216">
            <v>0</v>
          </cell>
          <cell r="G216">
            <v>0</v>
          </cell>
        </row>
        <row r="217">
          <cell r="A217">
            <v>254</v>
          </cell>
          <cell r="B217" t="str">
            <v>French Guiana</v>
          </cell>
          <cell r="F217">
            <v>0</v>
          </cell>
          <cell r="G217">
            <v>0</v>
          </cell>
        </row>
        <row r="218">
          <cell r="A218">
            <v>258</v>
          </cell>
          <cell r="B218" t="str">
            <v>French Polynesia</v>
          </cell>
          <cell r="F218">
            <v>0</v>
          </cell>
          <cell r="G218">
            <v>0</v>
          </cell>
        </row>
        <row r="219">
          <cell r="A219">
            <v>312</v>
          </cell>
          <cell r="B219" t="str">
            <v>Guadeloupe</v>
          </cell>
          <cell r="F219">
            <v>0</v>
          </cell>
          <cell r="G219">
            <v>0</v>
          </cell>
        </row>
        <row r="220">
          <cell r="A220">
            <v>316</v>
          </cell>
          <cell r="B220" t="str">
            <v>Guam</v>
          </cell>
          <cell r="F220">
            <v>0</v>
          </cell>
          <cell r="G220">
            <v>0</v>
          </cell>
        </row>
        <row r="221">
          <cell r="A221">
            <v>336</v>
          </cell>
          <cell r="B221" t="str">
            <v>Holy See</v>
          </cell>
          <cell r="F221">
            <v>0</v>
          </cell>
          <cell r="G221">
            <v>0</v>
          </cell>
        </row>
        <row r="222">
          <cell r="A222">
            <v>344</v>
          </cell>
          <cell r="B222" t="str">
            <v>Hong Kong, China</v>
          </cell>
          <cell r="F222">
            <v>0</v>
          </cell>
          <cell r="G222">
            <v>0</v>
          </cell>
        </row>
        <row r="223">
          <cell r="A223">
            <v>896</v>
          </cell>
          <cell r="B223" t="str">
            <v>Kosovo</v>
          </cell>
          <cell r="F223">
            <v>0</v>
          </cell>
          <cell r="G223">
            <v>0</v>
          </cell>
        </row>
        <row r="224">
          <cell r="A224">
            <v>446</v>
          </cell>
          <cell r="B224" t="str">
            <v>Macau, China</v>
          </cell>
          <cell r="F224">
            <v>0</v>
          </cell>
          <cell r="G224">
            <v>0</v>
          </cell>
        </row>
        <row r="225">
          <cell r="A225">
            <v>474</v>
          </cell>
          <cell r="B225" t="str">
            <v>Martinique</v>
          </cell>
          <cell r="F225">
            <v>0</v>
          </cell>
          <cell r="G225">
            <v>0</v>
          </cell>
        </row>
        <row r="226">
          <cell r="A226">
            <v>500</v>
          </cell>
          <cell r="B226" t="str">
            <v>Montserrat</v>
          </cell>
          <cell r="F226">
            <v>0</v>
          </cell>
          <cell r="G226">
            <v>0</v>
          </cell>
        </row>
        <row r="227">
          <cell r="A227">
            <v>530</v>
          </cell>
          <cell r="B227" t="str">
            <v>Netherlands Antilles</v>
          </cell>
          <cell r="F227">
            <v>0</v>
          </cell>
          <cell r="G227">
            <v>0</v>
          </cell>
        </row>
        <row r="228">
          <cell r="A228">
            <v>570</v>
          </cell>
          <cell r="B228" t="str">
            <v>Niue</v>
          </cell>
          <cell r="F228">
            <v>0</v>
          </cell>
          <cell r="G228">
            <v>0</v>
          </cell>
        </row>
        <row r="229">
          <cell r="A229">
            <v>895</v>
          </cell>
          <cell r="B229" t="str">
            <v>Occupied Palestinian Territory</v>
          </cell>
          <cell r="F229">
            <v>0</v>
          </cell>
          <cell r="G229">
            <v>0</v>
          </cell>
        </row>
        <row r="230">
          <cell r="A230">
            <v>638</v>
          </cell>
          <cell r="B230" t="str">
            <v>Reunion</v>
          </cell>
          <cell r="F230">
            <v>0</v>
          </cell>
          <cell r="G230">
            <v>0</v>
          </cell>
        </row>
        <row r="231">
          <cell r="A231">
            <v>654</v>
          </cell>
          <cell r="B231" t="str">
            <v>St. Helena</v>
          </cell>
          <cell r="F231">
            <v>0</v>
          </cell>
          <cell r="G231">
            <v>0</v>
          </cell>
        </row>
        <row r="232">
          <cell r="A232">
            <v>772</v>
          </cell>
          <cell r="B232" t="str">
            <v>Tokelau</v>
          </cell>
          <cell r="F232">
            <v>0</v>
          </cell>
          <cell r="G232">
            <v>0</v>
          </cell>
        </row>
        <row r="233">
          <cell r="A233">
            <v>796</v>
          </cell>
          <cell r="B233" t="str">
            <v>Turks and Caicos Islands</v>
          </cell>
          <cell r="F233">
            <v>0</v>
          </cell>
          <cell r="G233">
            <v>0</v>
          </cell>
        </row>
        <row r="234">
          <cell r="A234">
            <v>901</v>
          </cell>
          <cell r="B234" t="str">
            <v>Other (please specify, using Excel's Insert Row commany if necessary)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6">
          <cell r="B236" t="str">
            <v>Total non-members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8">
          <cell r="B238" t="str">
            <v>Total countries/areas</v>
          </cell>
          <cell r="C238">
            <v>35623.265000000007</v>
          </cell>
          <cell r="D238">
            <v>4344.4000000000005</v>
          </cell>
          <cell r="E238">
            <v>0</v>
          </cell>
          <cell r="F238">
            <v>4344.4000000000005</v>
          </cell>
          <cell r="G238">
            <v>39967.664999999994</v>
          </cell>
        </row>
        <row r="240">
          <cell r="A240">
            <v>711</v>
          </cell>
          <cell r="B240" t="str">
            <v>Sub-Saharan Africa</v>
          </cell>
          <cell r="C240">
            <v>10796.18</v>
          </cell>
          <cell r="D240">
            <v>5074.3389999999999</v>
          </cell>
          <cell r="F240">
            <v>5074.3389999999999</v>
          </cell>
          <cell r="G240">
            <v>15870.519</v>
          </cell>
          <cell r="H240">
            <v>10.79618</v>
          </cell>
          <cell r="I240">
            <v>5.0743390000000002</v>
          </cell>
        </row>
        <row r="241">
          <cell r="A241">
            <v>15</v>
          </cell>
          <cell r="B241" t="str">
            <v>Northern Africa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141</v>
          </cell>
          <cell r="B242" t="str">
            <v>Asia and the Pacific</v>
          </cell>
          <cell r="C242">
            <v>5252.12</v>
          </cell>
          <cell r="D242">
            <v>3114.1329999999998</v>
          </cell>
          <cell r="F242">
            <v>3114.1329999999998</v>
          </cell>
          <cell r="G242">
            <v>8366.2530000000006</v>
          </cell>
          <cell r="H242">
            <v>5.2521199999999997</v>
          </cell>
          <cell r="I242">
            <v>3.1141329999999998</v>
          </cell>
        </row>
        <row r="243">
          <cell r="A243">
            <v>19</v>
          </cell>
          <cell r="B243" t="str">
            <v>Americas</v>
          </cell>
          <cell r="C243">
            <v>5565.9589999999998</v>
          </cell>
          <cell r="D243">
            <v>428.28500000000003</v>
          </cell>
          <cell r="F243">
            <v>428.28500000000003</v>
          </cell>
          <cell r="G243">
            <v>5994.2439999999997</v>
          </cell>
          <cell r="H243">
            <v>5.5659589999999994</v>
          </cell>
          <cell r="I243">
            <v>0.42828500000000003</v>
          </cell>
        </row>
        <row r="244">
          <cell r="A244">
            <v>146</v>
          </cell>
          <cell r="B244" t="str">
            <v>Western Asia</v>
          </cell>
          <cell r="C244">
            <v>1855.7560000000001</v>
          </cell>
          <cell r="D244">
            <v>142.374</v>
          </cell>
          <cell r="F244">
            <v>142.374</v>
          </cell>
          <cell r="G244">
            <v>1998.13</v>
          </cell>
          <cell r="H244">
            <v>1.8557560000000002</v>
          </cell>
          <cell r="I244">
            <v>0.142374</v>
          </cell>
        </row>
        <row r="245">
          <cell r="A245">
            <v>150</v>
          </cell>
          <cell r="B245" t="str">
            <v>Europe</v>
          </cell>
          <cell r="C245">
            <v>1763.297</v>
          </cell>
          <cell r="D245">
            <v>1084.2560000000001</v>
          </cell>
          <cell r="F245">
            <v>1084.2560000000001</v>
          </cell>
          <cell r="G245">
            <v>2847.5529999999999</v>
          </cell>
          <cell r="H245">
            <v>1.7632970000000001</v>
          </cell>
          <cell r="I245">
            <v>1.0842560000000001</v>
          </cell>
        </row>
        <row r="246">
          <cell r="A246">
            <v>1020</v>
          </cell>
          <cell r="B246" t="str">
            <v>Global/interregional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1021</v>
          </cell>
          <cell r="B247" t="str">
            <v>Other (please specify, using Excel's Insert Row commany if necessary)</v>
          </cell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B249" t="str">
            <v>Total, Regional</v>
          </cell>
          <cell r="C249">
            <v>25233.311999999998</v>
          </cell>
          <cell r="D249">
            <v>9843.3869999999988</v>
          </cell>
          <cell r="E249">
            <v>0</v>
          </cell>
          <cell r="F249">
            <v>9843.3869999999988</v>
          </cell>
          <cell r="G249">
            <v>35076.699000000001</v>
          </cell>
        </row>
        <row r="250">
          <cell r="L250">
            <v>75044.364000000001</v>
          </cell>
        </row>
        <row r="251">
          <cell r="A251">
            <v>2401</v>
          </cell>
          <cell r="B251" t="str">
            <v>Not elsewhere classified (from table 3c)</v>
          </cell>
          <cell r="C251">
            <v>67335</v>
          </cell>
          <cell r="D251">
            <v>0</v>
          </cell>
          <cell r="E251">
            <v>0</v>
          </cell>
          <cell r="F251">
            <v>0</v>
          </cell>
          <cell r="G251">
            <v>67335</v>
          </cell>
          <cell r="H251">
            <v>67.334999999999994</v>
          </cell>
          <cell r="I251">
            <v>0</v>
          </cell>
        </row>
        <row r="252">
          <cell r="L252">
            <v>75044.364000000001</v>
          </cell>
        </row>
        <row r="253">
          <cell r="B253" t="str">
            <v>Total</v>
          </cell>
          <cell r="C253">
            <v>128191.577</v>
          </cell>
          <cell r="D253">
            <v>14187.787</v>
          </cell>
          <cell r="E253">
            <v>0</v>
          </cell>
          <cell r="F253">
            <v>14187.787</v>
          </cell>
          <cell r="G253">
            <v>142379.364</v>
          </cell>
          <cell r="L253">
            <v>75044.364000000001</v>
          </cell>
        </row>
        <row r="254">
          <cell r="L254">
            <v>75000955.636000007</v>
          </cell>
        </row>
      </sheetData>
      <sheetData sheetId="1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1588.7841599999999</v>
          </cell>
          <cell r="F12">
            <v>1588.7841599999999</v>
          </cell>
          <cell r="G12">
            <v>1588.7841599999999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E13">
            <v>598.37216999999998</v>
          </cell>
          <cell r="F13">
            <v>598.37216999999998</v>
          </cell>
          <cell r="G13">
            <v>598.37216999999998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62.13111</v>
          </cell>
          <cell r="F14">
            <v>62.13111</v>
          </cell>
          <cell r="G14">
            <v>62.13111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434.83001999999999</v>
          </cell>
          <cell r="F16">
            <v>434.83001999999999</v>
          </cell>
          <cell r="G16">
            <v>434.83001999999999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77.572519999999997</v>
          </cell>
          <cell r="F25">
            <v>77.572519999999997</v>
          </cell>
          <cell r="G25">
            <v>77.572519999999997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22.5032</v>
          </cell>
          <cell r="F29">
            <v>22.5032</v>
          </cell>
          <cell r="G29">
            <v>22.5032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E30">
            <v>22.71564</v>
          </cell>
          <cell r="F30">
            <v>22.71564</v>
          </cell>
          <cell r="G30">
            <v>22.71564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9.2237500000000008</v>
          </cell>
          <cell r="F32">
            <v>9.2237500000000008</v>
          </cell>
          <cell r="G32">
            <v>9.2237500000000008</v>
          </cell>
        </row>
        <row r="33">
          <cell r="A33">
            <v>70</v>
          </cell>
          <cell r="B33" t="str">
            <v>Bosnia and Herzegovina</v>
          </cell>
          <cell r="D33">
            <v>-4.9114000000000004</v>
          </cell>
          <cell r="F33">
            <v>-4.9114000000000004</v>
          </cell>
          <cell r="G33">
            <v>-4.9114000000000004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-15.93806</v>
          </cell>
          <cell r="F34">
            <v>-15.93806</v>
          </cell>
          <cell r="G34">
            <v>-15.93806</v>
          </cell>
        </row>
        <row r="35">
          <cell r="A35">
            <v>76</v>
          </cell>
          <cell r="B35" t="str">
            <v>Brazil</v>
          </cell>
          <cell r="D35">
            <v>36.857849999999999</v>
          </cell>
          <cell r="F35">
            <v>36.857849999999999</v>
          </cell>
          <cell r="G35">
            <v>36.857849999999999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E39">
            <v>29.168780000000002</v>
          </cell>
          <cell r="F39">
            <v>29.168780000000002</v>
          </cell>
          <cell r="G39">
            <v>29.168780000000002</v>
          </cell>
        </row>
        <row r="40">
          <cell r="A40">
            <v>116</v>
          </cell>
          <cell r="B40" t="str">
            <v>Cambodia</v>
          </cell>
          <cell r="D40">
            <v>-4.8615800000000036</v>
          </cell>
          <cell r="E40">
            <v>697.06347000000005</v>
          </cell>
          <cell r="F40">
            <v>692.20189000000005</v>
          </cell>
          <cell r="G40">
            <v>692.20189000000005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E41">
            <v>230.28577999999999</v>
          </cell>
          <cell r="F41">
            <v>230.28577999999999</v>
          </cell>
          <cell r="G41">
            <v>230.28577999999999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15.148470000000003</v>
          </cell>
          <cell r="E44">
            <v>93.446290000000005</v>
          </cell>
          <cell r="F44">
            <v>108.59476000000001</v>
          </cell>
          <cell r="G44">
            <v>108.59476000000001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E45">
            <v>73.555269999999993</v>
          </cell>
          <cell r="F45">
            <v>73.555269999999993</v>
          </cell>
          <cell r="G45">
            <v>73.555269999999993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-1.1435599999999937</v>
          </cell>
          <cell r="E50">
            <v>81.239670000000004</v>
          </cell>
          <cell r="F50">
            <v>80.09611000000001</v>
          </cell>
          <cell r="G50">
            <v>80.09611000000001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88.054190000000006</v>
          </cell>
          <cell r="F51">
            <v>88.054190000000006</v>
          </cell>
          <cell r="G51">
            <v>88.054190000000006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478.62067999999999</v>
          </cell>
          <cell r="F52">
            <v>478.62067999999999</v>
          </cell>
          <cell r="G52">
            <v>478.62067999999999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E58">
            <v>30.600930000000002</v>
          </cell>
          <cell r="F58">
            <v>30.600930000000002</v>
          </cell>
          <cell r="G58">
            <v>30.600930000000002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5.0832800000000002</v>
          </cell>
          <cell r="F61">
            <v>5.0832800000000002</v>
          </cell>
          <cell r="G61">
            <v>5.0832800000000002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54.30039</v>
          </cell>
          <cell r="E64">
            <v>33.564399999999999</v>
          </cell>
          <cell r="F64">
            <v>87.864789999999999</v>
          </cell>
          <cell r="G64">
            <v>87.864789999999999</v>
          </cell>
        </row>
        <row r="65">
          <cell r="A65">
            <v>222</v>
          </cell>
          <cell r="B65" t="str">
            <v>El Salvador</v>
          </cell>
          <cell r="D65">
            <v>49.061599999999999</v>
          </cell>
          <cell r="F65">
            <v>49.061599999999999</v>
          </cell>
          <cell r="G65">
            <v>49.061599999999999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254.19979000000001</v>
          </cell>
          <cell r="F69">
            <v>254.19979000000001</v>
          </cell>
          <cell r="G69">
            <v>254.19979000000001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35.778199999999998</v>
          </cell>
          <cell r="F74">
            <v>35.778199999999998</v>
          </cell>
          <cell r="G74">
            <v>35.778199999999998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E76">
            <v>194.76483999999999</v>
          </cell>
          <cell r="F76">
            <v>194.76483999999999</v>
          </cell>
          <cell r="G76">
            <v>194.76483999999999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108.84549</v>
          </cell>
          <cell r="F78">
            <v>108.84549</v>
          </cell>
          <cell r="G78">
            <v>108.84549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33.510140000000007</v>
          </cell>
          <cell r="E82">
            <v>203.43707000000001</v>
          </cell>
          <cell r="F82">
            <v>236.94721000000001</v>
          </cell>
          <cell r="G82">
            <v>236.94721000000001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70.589220000000068</v>
          </cell>
          <cell r="E85">
            <v>1098.9954700000001</v>
          </cell>
          <cell r="F85">
            <v>1169.5846900000001</v>
          </cell>
          <cell r="G85">
            <v>1169.5846900000001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-11.05259</v>
          </cell>
          <cell r="F86">
            <v>-11.05259</v>
          </cell>
          <cell r="G86">
            <v>-11.05259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2459.9792699999998</v>
          </cell>
          <cell r="F89">
            <v>2459.9792699999998</v>
          </cell>
          <cell r="G89">
            <v>2459.9792699999998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E91">
            <v>20.907979999999998</v>
          </cell>
          <cell r="F91">
            <v>20.907979999999998</v>
          </cell>
          <cell r="G91">
            <v>20.907979999999998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586.87834999999995</v>
          </cell>
          <cell r="E98">
            <v>66.193600000000004</v>
          </cell>
          <cell r="F98">
            <v>653.07195000000002</v>
          </cell>
          <cell r="G98">
            <v>653.07195000000002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302.63492000000002</v>
          </cell>
          <cell r="F106">
            <v>302.63492000000002</v>
          </cell>
          <cell r="G106">
            <v>302.63492000000002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0.40594999999999715</v>
          </cell>
          <cell r="E113">
            <v>60.602420000000002</v>
          </cell>
          <cell r="F113">
            <v>61.008369999999999</v>
          </cell>
          <cell r="G113">
            <v>61.008369999999999</v>
          </cell>
        </row>
        <row r="114">
          <cell r="A114">
            <v>454</v>
          </cell>
          <cell r="B114" t="str">
            <v>Malawi</v>
          </cell>
          <cell r="D114">
            <v>118.12784000000001</v>
          </cell>
          <cell r="F114">
            <v>118.12784000000001</v>
          </cell>
          <cell r="G114">
            <v>118.12784000000001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E117">
            <v>56.13599</v>
          </cell>
          <cell r="F117">
            <v>56.13599</v>
          </cell>
          <cell r="G117">
            <v>56.13599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E120">
            <v>167.73785000000001</v>
          </cell>
          <cell r="F120">
            <v>167.73785000000001</v>
          </cell>
          <cell r="G120">
            <v>167.73785000000001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73.400509999999997</v>
          </cell>
          <cell r="F126">
            <v>73.400509999999997</v>
          </cell>
          <cell r="G126">
            <v>73.400509999999997</v>
          </cell>
        </row>
        <row r="127">
          <cell r="A127">
            <v>508</v>
          </cell>
          <cell r="B127" t="str">
            <v>Mozambique</v>
          </cell>
          <cell r="D127">
            <v>77.456209999999999</v>
          </cell>
          <cell r="F127">
            <v>77.456209999999999</v>
          </cell>
          <cell r="G127">
            <v>77.456209999999999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211.10124999999999</v>
          </cell>
          <cell r="F129">
            <v>211.10124999999999</v>
          </cell>
          <cell r="G129">
            <v>211.10124999999999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E131">
            <v>125.39276</v>
          </cell>
          <cell r="F131">
            <v>125.39276</v>
          </cell>
          <cell r="G131">
            <v>125.39276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78.52355</v>
          </cell>
          <cell r="F134">
            <v>78.52355</v>
          </cell>
          <cell r="G134">
            <v>78.52355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18.853050000000025</v>
          </cell>
          <cell r="E136">
            <v>245.85693000000001</v>
          </cell>
          <cell r="F136">
            <v>264.70998000000003</v>
          </cell>
          <cell r="G136">
            <v>264.70998000000003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E142">
            <v>15.37016</v>
          </cell>
          <cell r="F142">
            <v>15.37016</v>
          </cell>
          <cell r="G142">
            <v>15.37016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235.11325999999997</v>
          </cell>
          <cell r="E145">
            <v>56.361400000000003</v>
          </cell>
          <cell r="F145">
            <v>291.47465999999997</v>
          </cell>
          <cell r="G145">
            <v>291.47465999999997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88.764089999999996</v>
          </cell>
          <cell r="F150">
            <v>88.764089999999996</v>
          </cell>
          <cell r="G150">
            <v>88.764089999999996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91.74579</v>
          </cell>
          <cell r="F151">
            <v>91.74579</v>
          </cell>
          <cell r="G151">
            <v>91.74579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24.720990000000004</v>
          </cell>
          <cell r="E153">
            <v>26.79908</v>
          </cell>
          <cell r="F153">
            <v>51.520070000000004</v>
          </cell>
          <cell r="G153">
            <v>51.520070000000004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146.89599999999999</v>
          </cell>
          <cell r="F161">
            <v>146.89599999999999</v>
          </cell>
          <cell r="G161">
            <v>146.89599999999999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-1.3560000000000001</v>
          </cell>
          <cell r="F169">
            <v>-1.3560000000000001</v>
          </cell>
          <cell r="G169">
            <v>-1.3560000000000001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E171">
            <v>5.0220000000000001E-2</v>
          </cell>
          <cell r="F171">
            <v>5.0220000000000001E-2</v>
          </cell>
          <cell r="G171">
            <v>5.0220000000000001E-2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E172">
            <v>117.40900999999999</v>
          </cell>
          <cell r="F172">
            <v>117.40900999999999</v>
          </cell>
          <cell r="G172">
            <v>117.40900999999999</v>
          </cell>
        </row>
        <row r="173">
          <cell r="A173">
            <v>736</v>
          </cell>
          <cell r="B173" t="str">
            <v>Sudan</v>
          </cell>
          <cell r="D173">
            <v>75.474209999999999</v>
          </cell>
          <cell r="E173">
            <v>2.97187</v>
          </cell>
          <cell r="F173">
            <v>78.446079999999995</v>
          </cell>
          <cell r="G173">
            <v>78.446079999999995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350.32868000000002</v>
          </cell>
          <cell r="F178">
            <v>350.32868000000002</v>
          </cell>
          <cell r="G178">
            <v>350.32868000000002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E183">
            <v>65.641189999999995</v>
          </cell>
          <cell r="F183">
            <v>65.641189999999995</v>
          </cell>
          <cell r="G183">
            <v>65.641189999999995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227.01476</v>
          </cell>
          <cell r="F185">
            <v>227.01476</v>
          </cell>
          <cell r="G185">
            <v>227.01476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E186">
            <v>40.934260000000002</v>
          </cell>
          <cell r="F186">
            <v>40.934260000000002</v>
          </cell>
          <cell r="G186">
            <v>40.934260000000002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-7.5066600000000001</v>
          </cell>
          <cell r="E190">
            <v>14.231590000000001</v>
          </cell>
          <cell r="F190">
            <v>6.7249300000000005</v>
          </cell>
          <cell r="G190">
            <v>6.7249300000000005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1.81029</v>
          </cell>
          <cell r="F198">
            <v>1.81029</v>
          </cell>
          <cell r="G198">
            <v>1.81029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39.237940000000002</v>
          </cell>
          <cell r="F199">
            <v>39.237940000000002</v>
          </cell>
          <cell r="G199">
            <v>39.237940000000002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32.51</v>
          </cell>
          <cell r="F201">
            <v>32.51</v>
          </cell>
          <cell r="G201">
            <v>32.51</v>
          </cell>
        </row>
        <row r="202">
          <cell r="A202">
            <v>894</v>
          </cell>
          <cell r="B202" t="str">
            <v>Zambia</v>
          </cell>
          <cell r="D202">
            <v>44.212269999999997</v>
          </cell>
          <cell r="E202">
            <v>6.1176500000000003</v>
          </cell>
          <cell r="F202">
            <v>50.329919999999994</v>
          </cell>
          <cell r="G202">
            <v>50.329919999999994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E203">
            <v>285.27503000000002</v>
          </cell>
          <cell r="F203">
            <v>285.27503000000002</v>
          </cell>
          <cell r="G203">
            <v>285.27503000000002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6501.2384500000007</v>
          </cell>
          <cell r="E205">
            <v>6923.4737100000011</v>
          </cell>
          <cell r="F205">
            <v>13424.712160000001</v>
          </cell>
          <cell r="G205">
            <v>13424.712160000001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80.849999999999994</v>
          </cell>
          <cell r="F222">
            <v>80.849999999999994</v>
          </cell>
          <cell r="G222">
            <v>80.849999999999994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892.00399000000004</v>
          </cell>
          <cell r="F228">
            <v>892.00399000000004</v>
          </cell>
          <cell r="G228">
            <v>892.00399000000004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972.85399000000007</v>
          </cell>
          <cell r="E235">
            <v>0</v>
          </cell>
          <cell r="F235">
            <v>972.85399000000007</v>
          </cell>
          <cell r="G235">
            <v>972.85399000000007</v>
          </cell>
        </row>
        <row r="237">
          <cell r="B237" t="str">
            <v>Total countries/areas</v>
          </cell>
          <cell r="C237">
            <v>0</v>
          </cell>
          <cell r="D237">
            <v>7474.0924400000004</v>
          </cell>
          <cell r="E237">
            <v>6923.4737100000011</v>
          </cell>
          <cell r="F237">
            <v>14397.566150000001</v>
          </cell>
          <cell r="G237">
            <v>14397.566150000001</v>
          </cell>
        </row>
        <row r="239">
          <cell r="A239">
            <v>711</v>
          </cell>
          <cell r="B239" t="str">
            <v>Sub-Saharan Africa</v>
          </cell>
          <cell r="D239">
            <v>1858.32762</v>
          </cell>
          <cell r="F239">
            <v>1858.32762</v>
          </cell>
          <cell r="G239">
            <v>1858.32762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0</v>
          </cell>
          <cell r="D242">
            <v>1145.7705599999999</v>
          </cell>
          <cell r="E242">
            <v>0</v>
          </cell>
          <cell r="F242">
            <v>1145.7705599999999</v>
          </cell>
          <cell r="G242">
            <v>1145.7705599999999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599.03249000000005</v>
          </cell>
          <cell r="E243">
            <v>0</v>
          </cell>
          <cell r="F243">
            <v>599.03249000000005</v>
          </cell>
          <cell r="G243">
            <v>599.03249000000005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866.02254000000005</v>
          </cell>
          <cell r="D245">
            <v>16192.723750000001</v>
          </cell>
          <cell r="E245">
            <v>0</v>
          </cell>
          <cell r="F245">
            <v>16192.723750000001</v>
          </cell>
          <cell r="G245">
            <v>17058.746290000003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866.02254000000005</v>
          </cell>
          <cell r="D248">
            <v>19795.85442</v>
          </cell>
          <cell r="E248">
            <v>0</v>
          </cell>
          <cell r="F248">
            <v>19795.85442</v>
          </cell>
          <cell r="G248">
            <v>20661.876960000001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866.02254000000005</v>
          </cell>
          <cell r="D252">
            <v>27269.94686</v>
          </cell>
          <cell r="E252">
            <v>6923.4737100000011</v>
          </cell>
          <cell r="F252">
            <v>34193.420570000002</v>
          </cell>
          <cell r="G252">
            <v>35059.44311</v>
          </cell>
        </row>
      </sheetData>
      <sheetData sheetId="1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1702.86618</v>
          </cell>
          <cell r="F12">
            <v>1702.86618</v>
          </cell>
          <cell r="G12">
            <v>1702.86618</v>
          </cell>
          <cell r="H12">
            <v>1.70286618</v>
          </cell>
        </row>
        <row r="13">
          <cell r="A13">
            <v>8</v>
          </cell>
          <cell r="B13" t="str">
            <v>Albania</v>
          </cell>
          <cell r="D13">
            <v>-23.329560000000001</v>
          </cell>
          <cell r="F13">
            <v>-23.329560000000001</v>
          </cell>
          <cell r="G13">
            <v>-23.329560000000001</v>
          </cell>
          <cell r="H13">
            <v>-2.3329559999999999E-2</v>
          </cell>
        </row>
        <row r="14">
          <cell r="A14">
            <v>12</v>
          </cell>
          <cell r="B14" t="str">
            <v>Algeria</v>
          </cell>
          <cell r="D14">
            <v>188.08768000000001</v>
          </cell>
          <cell r="F14">
            <v>188.08768000000001</v>
          </cell>
          <cell r="G14">
            <v>188.08768000000001</v>
          </cell>
          <cell r="H14">
            <v>0.18808768000000001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50</v>
          </cell>
          <cell r="B25" t="str">
            <v>Bangladesh</v>
          </cell>
          <cell r="D25">
            <v>512.06223</v>
          </cell>
          <cell r="F25">
            <v>512.06223</v>
          </cell>
          <cell r="G25">
            <v>512.06223</v>
          </cell>
          <cell r="H25">
            <v>0.51206222999999995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>
            <v>204</v>
          </cell>
          <cell r="B30" t="str">
            <v>Benin</v>
          </cell>
          <cell r="D30">
            <v>172.09227999999999</v>
          </cell>
          <cell r="F30">
            <v>172.09227999999999</v>
          </cell>
          <cell r="G30">
            <v>172.09227999999999</v>
          </cell>
          <cell r="H30">
            <v>0.17209227999999999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68</v>
          </cell>
          <cell r="B32" t="str">
            <v>Bolivia</v>
          </cell>
          <cell r="D32">
            <v>171.45867999999999</v>
          </cell>
          <cell r="F32">
            <v>171.45867999999999</v>
          </cell>
          <cell r="G32">
            <v>171.45867999999999</v>
          </cell>
          <cell r="H32">
            <v>0.17145867999999997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76</v>
          </cell>
          <cell r="B35" t="str">
            <v>Brazil</v>
          </cell>
          <cell r="D35">
            <v>722.93948999999998</v>
          </cell>
          <cell r="F35">
            <v>722.93948999999998</v>
          </cell>
          <cell r="G35">
            <v>722.93948999999998</v>
          </cell>
          <cell r="H35">
            <v>0.72293949000000002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854</v>
          </cell>
          <cell r="B38" t="str">
            <v>Burkina Faso</v>
          </cell>
          <cell r="D38">
            <v>358.49099999999999</v>
          </cell>
          <cell r="F38">
            <v>358.49099999999999</v>
          </cell>
          <cell r="G38">
            <v>358.49099999999999</v>
          </cell>
          <cell r="H38">
            <v>0.358491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120</v>
          </cell>
          <cell r="B41" t="str">
            <v>Cameroon</v>
          </cell>
          <cell r="D41">
            <v>186.65636999999998</v>
          </cell>
          <cell r="F41">
            <v>186.65636999999998</v>
          </cell>
          <cell r="G41">
            <v>186.65636999999998</v>
          </cell>
          <cell r="H41">
            <v>0.18665636999999999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152</v>
          </cell>
          <cell r="B46" t="str">
            <v>Chile</v>
          </cell>
          <cell r="D46">
            <v>18.297999999999998</v>
          </cell>
          <cell r="F46">
            <v>18.297999999999998</v>
          </cell>
          <cell r="G46">
            <v>18.297999999999998</v>
          </cell>
          <cell r="H46">
            <v>1.8297999999999998E-2</v>
          </cell>
        </row>
        <row r="47">
          <cell r="A47">
            <v>156</v>
          </cell>
          <cell r="B47" t="str">
            <v>China</v>
          </cell>
          <cell r="C47">
            <v>316.26159999999999</v>
          </cell>
          <cell r="D47">
            <v>346.22639000000004</v>
          </cell>
          <cell r="F47">
            <v>346.22639000000004</v>
          </cell>
          <cell r="G47">
            <v>662.48799000000008</v>
          </cell>
          <cell r="H47">
            <v>0.34622639000000005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384</v>
          </cell>
          <cell r="B52" t="str">
            <v>Cote d'Ivoire</v>
          </cell>
          <cell r="D52">
            <v>745.19060000000002</v>
          </cell>
          <cell r="F52">
            <v>745.19060000000002</v>
          </cell>
          <cell r="G52">
            <v>745.19060000000002</v>
          </cell>
          <cell r="H52">
            <v>0.74519060000000004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180</v>
          </cell>
          <cell r="B58" t="str">
            <v>Dem Rep of the Congo</v>
          </cell>
          <cell r="D58">
            <v>90.2</v>
          </cell>
          <cell r="F58">
            <v>90.2</v>
          </cell>
          <cell r="G58">
            <v>90.2</v>
          </cell>
          <cell r="H58">
            <v>9.0200000000000002E-2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818</v>
          </cell>
          <cell r="B64" t="str">
            <v>Egypt</v>
          </cell>
          <cell r="D64">
            <v>990.19123999999999</v>
          </cell>
          <cell r="F64">
            <v>990.19123999999999</v>
          </cell>
          <cell r="G64">
            <v>990.19123999999999</v>
          </cell>
          <cell r="H64">
            <v>0.99019124000000003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242</v>
          </cell>
          <cell r="B71" t="str">
            <v>Fiji</v>
          </cell>
          <cell r="D71">
            <v>25</v>
          </cell>
          <cell r="F71">
            <v>25</v>
          </cell>
          <cell r="G71">
            <v>25</v>
          </cell>
          <cell r="H71">
            <v>2.5000000000000001E-2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288</v>
          </cell>
          <cell r="B78" t="str">
            <v>Ghana</v>
          </cell>
          <cell r="D78">
            <v>105.02356</v>
          </cell>
          <cell r="F78">
            <v>105.02356</v>
          </cell>
          <cell r="G78">
            <v>105.02356</v>
          </cell>
          <cell r="H78">
            <v>0.10502356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356</v>
          </cell>
          <cell r="B89" t="str">
            <v>India</v>
          </cell>
          <cell r="D89">
            <v>498.78740999999997</v>
          </cell>
          <cell r="F89">
            <v>498.78740999999997</v>
          </cell>
          <cell r="G89">
            <v>498.78740999999997</v>
          </cell>
          <cell r="H89">
            <v>0.49878740999999999</v>
          </cell>
        </row>
        <row r="90">
          <cell r="A90">
            <v>360</v>
          </cell>
          <cell r="B90" t="str">
            <v>Indonesia</v>
          </cell>
          <cell r="D90">
            <v>620.70177000000001</v>
          </cell>
          <cell r="F90">
            <v>620.70177000000001</v>
          </cell>
          <cell r="G90">
            <v>620.70177000000001</v>
          </cell>
          <cell r="H90">
            <v>0.62070177000000004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>
            <v>368</v>
          </cell>
          <cell r="B92" t="str">
            <v>Iraq</v>
          </cell>
          <cell r="D92">
            <v>740.06739000000005</v>
          </cell>
          <cell r="F92">
            <v>740.06739000000005</v>
          </cell>
          <cell r="G92">
            <v>740.06739000000005</v>
          </cell>
          <cell r="H92">
            <v>0.74006738999999999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>
            <v>404</v>
          </cell>
          <cell r="B100" t="str">
            <v>Kenya</v>
          </cell>
          <cell r="D100">
            <v>607.94155000000001</v>
          </cell>
          <cell r="F100">
            <v>607.94155000000001</v>
          </cell>
          <cell r="G100">
            <v>607.94155000000001</v>
          </cell>
          <cell r="H100">
            <v>0.60794155000000005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>
            <v>422</v>
          </cell>
          <cell r="B106" t="str">
            <v>Lebanon</v>
          </cell>
          <cell r="D106">
            <v>1.41693</v>
          </cell>
          <cell r="F106">
            <v>1.41693</v>
          </cell>
          <cell r="G106">
            <v>1.41693</v>
          </cell>
          <cell r="H106">
            <v>1.4169300000000001E-3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466</v>
          </cell>
          <cell r="B117" t="str">
            <v>Mali</v>
          </cell>
          <cell r="D117">
            <v>431.73096000000004</v>
          </cell>
          <cell r="F117">
            <v>431.73096000000004</v>
          </cell>
          <cell r="G117">
            <v>431.73096000000004</v>
          </cell>
          <cell r="H117">
            <v>0.43173096000000005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478</v>
          </cell>
          <cell r="B120" t="str">
            <v>Mauritania</v>
          </cell>
          <cell r="D120">
            <v>187.86992999999998</v>
          </cell>
          <cell r="F120">
            <v>187.86992999999998</v>
          </cell>
          <cell r="G120">
            <v>187.86992999999998</v>
          </cell>
          <cell r="H120">
            <v>0.18786992999999999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484</v>
          </cell>
          <cell r="B122" t="str">
            <v>Mexico</v>
          </cell>
          <cell r="D122">
            <v>15.501100000000001</v>
          </cell>
          <cell r="F122">
            <v>15.501100000000001</v>
          </cell>
          <cell r="G122">
            <v>15.501100000000001</v>
          </cell>
          <cell r="H122">
            <v>1.55011E-2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508</v>
          </cell>
          <cell r="B127" t="str">
            <v>Mozambique</v>
          </cell>
          <cell r="D127">
            <v>160.72557999999998</v>
          </cell>
          <cell r="F127">
            <v>160.72557999999998</v>
          </cell>
          <cell r="G127">
            <v>160.72557999999998</v>
          </cell>
          <cell r="H127">
            <v>0.16072557999999998</v>
          </cell>
        </row>
        <row r="128">
          <cell r="A128">
            <v>104</v>
          </cell>
          <cell r="B128" t="str">
            <v>Myanmar</v>
          </cell>
          <cell r="D128">
            <v>62.0381</v>
          </cell>
          <cell r="F128">
            <v>62.0381</v>
          </cell>
          <cell r="G128">
            <v>62.0381</v>
          </cell>
          <cell r="H128">
            <v>6.2038099999999999E-2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566</v>
          </cell>
          <cell r="B136" t="str">
            <v>Nigeria</v>
          </cell>
          <cell r="D136">
            <v>781.13826000000006</v>
          </cell>
          <cell r="F136">
            <v>781.13826000000006</v>
          </cell>
          <cell r="G136">
            <v>781.13826000000006</v>
          </cell>
          <cell r="H136">
            <v>0.78113826000000008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604</v>
          </cell>
          <cell r="B144" t="str">
            <v>Peru</v>
          </cell>
          <cell r="D144">
            <v>15.3</v>
          </cell>
          <cell r="F144">
            <v>15.3</v>
          </cell>
          <cell r="G144">
            <v>15.3</v>
          </cell>
          <cell r="H144">
            <v>1.5300000000000001E-2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>
            <v>646</v>
          </cell>
          <cell r="B153" t="str">
            <v>Rwanda</v>
          </cell>
          <cell r="D153">
            <v>565.75078000000008</v>
          </cell>
          <cell r="F153">
            <v>565.75078000000008</v>
          </cell>
          <cell r="G153">
            <v>565.75078000000008</v>
          </cell>
          <cell r="H153">
            <v>0.56575078000000012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>
            <v>710</v>
          </cell>
          <cell r="B167" t="str">
            <v>South Africa</v>
          </cell>
          <cell r="D167">
            <v>32.401000000000003</v>
          </cell>
          <cell r="F167">
            <v>32.401000000000003</v>
          </cell>
          <cell r="G167">
            <v>32.401000000000003</v>
          </cell>
          <cell r="H167">
            <v>3.2401000000000006E-2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>
            <v>736</v>
          </cell>
          <cell r="B173" t="str">
            <v>Sudan</v>
          </cell>
          <cell r="D173">
            <v>892.85257999999999</v>
          </cell>
          <cell r="F173">
            <v>892.85257999999999</v>
          </cell>
          <cell r="G173">
            <v>892.85257999999999</v>
          </cell>
          <cell r="H173">
            <v>0.89285258000000001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A190">
            <v>800</v>
          </cell>
          <cell r="B190" t="str">
            <v>Uganda</v>
          </cell>
          <cell r="D190">
            <v>21.064250000000001</v>
          </cell>
          <cell r="F190">
            <v>21.064250000000001</v>
          </cell>
          <cell r="G190">
            <v>21.064250000000001</v>
          </cell>
          <cell r="H190">
            <v>2.106425E-2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206.78263000000001</v>
          </cell>
          <cell r="F192">
            <v>206.78263000000001</v>
          </cell>
          <cell r="G192">
            <v>206.78263000000001</v>
          </cell>
          <cell r="H192">
            <v>0.20678263000000002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1306.8983000000001</v>
          </cell>
          <cell r="F194">
            <v>1306.8983000000001</v>
          </cell>
          <cell r="G194">
            <v>1306.8983000000001</v>
          </cell>
          <cell r="H194">
            <v>1.3068983000000001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A196">
            <v>858</v>
          </cell>
          <cell r="B196" t="str">
            <v>Uruguay</v>
          </cell>
          <cell r="D196">
            <v>7.5</v>
          </cell>
          <cell r="F196">
            <v>7.5</v>
          </cell>
          <cell r="G196">
            <v>7.5</v>
          </cell>
          <cell r="H196">
            <v>7.4999999999999997E-3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  <cell r="H203">
            <v>0</v>
          </cell>
        </row>
        <row r="205">
          <cell r="B205" t="str">
            <v>Total Member States</v>
          </cell>
          <cell r="C205">
            <v>316.26159999999999</v>
          </cell>
          <cell r="D205">
            <v>13467.92266</v>
          </cell>
          <cell r="E205">
            <v>0</v>
          </cell>
          <cell r="F205">
            <v>13467.92266</v>
          </cell>
          <cell r="G205">
            <v>13784.184259999998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316.26159999999999</v>
          </cell>
          <cell r="D237">
            <v>13467.92266</v>
          </cell>
          <cell r="E237">
            <v>0</v>
          </cell>
          <cell r="F237">
            <v>13467.92266</v>
          </cell>
          <cell r="G237">
            <v>13784.184259999998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59301.967539999998</v>
          </cell>
          <cell r="D245">
            <v>57819.971200000015</v>
          </cell>
          <cell r="F245">
            <v>57819.971200000015</v>
          </cell>
          <cell r="G245">
            <v>117121.93874000001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59301.967539999998</v>
          </cell>
          <cell r="D248">
            <v>57819.971200000015</v>
          </cell>
          <cell r="E248">
            <v>0</v>
          </cell>
          <cell r="F248">
            <v>57819.971200000015</v>
          </cell>
          <cell r="G248">
            <v>117121.93874000001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59618.229139999996</v>
          </cell>
          <cell r="D252">
            <v>71287.893860000011</v>
          </cell>
          <cell r="E252">
            <v>0</v>
          </cell>
          <cell r="F252">
            <v>71287.893860000011</v>
          </cell>
          <cell r="G252">
            <v>130906.12300000001</v>
          </cell>
        </row>
      </sheetData>
      <sheetData sheetId="2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17450.46</v>
          </cell>
          <cell r="F12">
            <v>17450.46</v>
          </cell>
          <cell r="G12">
            <v>17450.46</v>
          </cell>
        </row>
        <row r="13">
          <cell r="A13">
            <v>8</v>
          </cell>
          <cell r="B13" t="str">
            <v>Albania</v>
          </cell>
          <cell r="D13">
            <v>146.53</v>
          </cell>
          <cell r="F13">
            <v>146.53</v>
          </cell>
          <cell r="G13">
            <v>146.53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15.23</v>
          </cell>
          <cell r="F25">
            <v>15.23</v>
          </cell>
          <cell r="G25">
            <v>15.23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132.84</v>
          </cell>
          <cell r="F30">
            <v>132.84</v>
          </cell>
          <cell r="G30">
            <v>132.84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114.93</v>
          </cell>
          <cell r="F35">
            <v>114.93</v>
          </cell>
          <cell r="G35">
            <v>114.93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151.47</v>
          </cell>
          <cell r="F38">
            <v>151.47</v>
          </cell>
          <cell r="G38">
            <v>151.47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-8.44</v>
          </cell>
          <cell r="F40">
            <v>-8.44</v>
          </cell>
          <cell r="G40">
            <v>-8.44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149.47000000000003</v>
          </cell>
          <cell r="E47">
            <v>151.26</v>
          </cell>
          <cell r="F47">
            <v>300.73</v>
          </cell>
          <cell r="G47">
            <v>300.73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67.12</v>
          </cell>
          <cell r="F48">
            <v>67.12</v>
          </cell>
          <cell r="G48">
            <v>67.12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24.05</v>
          </cell>
          <cell r="F63">
            <v>24.05</v>
          </cell>
          <cell r="G63">
            <v>24.05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1292</v>
          </cell>
          <cell r="F64">
            <v>1292</v>
          </cell>
          <cell r="G64">
            <v>1292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5264.21</v>
          </cell>
          <cell r="F90">
            <v>5264.21</v>
          </cell>
          <cell r="G90">
            <v>5264.21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9437.59</v>
          </cell>
          <cell r="E92">
            <v>-27.59</v>
          </cell>
          <cell r="F92">
            <v>9410</v>
          </cell>
          <cell r="G92">
            <v>9410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852.03</v>
          </cell>
          <cell r="E97">
            <v>170.61</v>
          </cell>
          <cell r="F97">
            <v>1022.64</v>
          </cell>
          <cell r="G97">
            <v>1022.64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235.7</v>
          </cell>
          <cell r="F100">
            <v>235.7</v>
          </cell>
          <cell r="G100">
            <v>235.7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115.56</v>
          </cell>
          <cell r="F102">
            <v>115.56</v>
          </cell>
          <cell r="G102">
            <v>115.56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94.01</v>
          </cell>
          <cell r="F104">
            <v>94.01</v>
          </cell>
          <cell r="G104">
            <v>94.01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666.86</v>
          </cell>
          <cell r="E106">
            <v>44.47</v>
          </cell>
          <cell r="F106">
            <v>711.33</v>
          </cell>
          <cell r="G106">
            <v>711.33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13.8</v>
          </cell>
          <cell r="F108">
            <v>13.8</v>
          </cell>
          <cell r="G108">
            <v>13.8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1575.16</v>
          </cell>
          <cell r="F109">
            <v>1575.16</v>
          </cell>
          <cell r="G109">
            <v>1575.16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-9.7799999999999994</v>
          </cell>
          <cell r="F116">
            <v>-9.7799999999999994</v>
          </cell>
          <cell r="G116">
            <v>-9.7799999999999994</v>
          </cell>
        </row>
        <row r="117">
          <cell r="A117">
            <v>466</v>
          </cell>
          <cell r="B117" t="str">
            <v>Mali</v>
          </cell>
          <cell r="D117">
            <v>23.79</v>
          </cell>
          <cell r="F117">
            <v>23.79</v>
          </cell>
          <cell r="G117">
            <v>23.79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91.570000000000022</v>
          </cell>
          <cell r="E122">
            <v>232.72</v>
          </cell>
          <cell r="F122">
            <v>324.29000000000002</v>
          </cell>
          <cell r="G122">
            <v>324.29000000000002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35.61</v>
          </cell>
          <cell r="F124">
            <v>35.61</v>
          </cell>
          <cell r="G124">
            <v>35.61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E126">
            <v>366.36</v>
          </cell>
          <cell r="F126">
            <v>366.36</v>
          </cell>
          <cell r="G126">
            <v>366.36</v>
          </cell>
        </row>
        <row r="127">
          <cell r="A127">
            <v>508</v>
          </cell>
          <cell r="B127" t="str">
            <v>Mozambique</v>
          </cell>
          <cell r="D127">
            <v>104.21999999999997</v>
          </cell>
          <cell r="E127">
            <v>478.58</v>
          </cell>
          <cell r="F127">
            <v>582.79999999999995</v>
          </cell>
          <cell r="G127">
            <v>582.79999999999995</v>
          </cell>
        </row>
        <row r="128">
          <cell r="A128">
            <v>104</v>
          </cell>
          <cell r="B128" t="str">
            <v>Myanmar</v>
          </cell>
          <cell r="D128">
            <v>367.85</v>
          </cell>
          <cell r="F128">
            <v>367.85</v>
          </cell>
          <cell r="G128">
            <v>367.85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194.16</v>
          </cell>
          <cell r="F131">
            <v>194.16</v>
          </cell>
          <cell r="G131">
            <v>194.16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172.66</v>
          </cell>
          <cell r="F136">
            <v>172.66</v>
          </cell>
          <cell r="G136">
            <v>172.66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8349.07</v>
          </cell>
          <cell r="F139">
            <v>8349.07</v>
          </cell>
          <cell r="G139">
            <v>8349.07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164.86</v>
          </cell>
          <cell r="F144">
            <v>164.86</v>
          </cell>
          <cell r="G144">
            <v>164.86</v>
          </cell>
        </row>
        <row r="145">
          <cell r="A145">
            <v>608</v>
          </cell>
          <cell r="B145" t="str">
            <v>Philippines</v>
          </cell>
          <cell r="D145">
            <v>67.849999999999994</v>
          </cell>
          <cell r="F145">
            <v>67.849999999999994</v>
          </cell>
          <cell r="G145">
            <v>67.849999999999994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501.93</v>
          </cell>
          <cell r="F146">
            <v>501.93</v>
          </cell>
          <cell r="G146">
            <v>501.93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205.67</v>
          </cell>
          <cell r="F149">
            <v>205.67</v>
          </cell>
          <cell r="G149">
            <v>205.67</v>
          </cell>
        </row>
        <row r="150">
          <cell r="A150">
            <v>498</v>
          </cell>
          <cell r="B150" t="str">
            <v>Rep of Moldova</v>
          </cell>
          <cell r="D150">
            <v>7.23</v>
          </cell>
          <cell r="F150">
            <v>7.23</v>
          </cell>
          <cell r="G150">
            <v>7.23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114.21</v>
          </cell>
          <cell r="F152">
            <v>114.21</v>
          </cell>
          <cell r="G152">
            <v>114.21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89.88</v>
          </cell>
          <cell r="F153">
            <v>89.88</v>
          </cell>
          <cell r="G153">
            <v>89.88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142.25</v>
          </cell>
          <cell r="F158">
            <v>142.25</v>
          </cell>
          <cell r="G158">
            <v>142.25</v>
          </cell>
        </row>
        <row r="159">
          <cell r="A159">
            <v>688</v>
          </cell>
          <cell r="B159" t="str">
            <v>Serbia</v>
          </cell>
          <cell r="D159">
            <v>1536.76</v>
          </cell>
          <cell r="F159">
            <v>1536.76</v>
          </cell>
          <cell r="G159">
            <v>1536.76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4848.82</v>
          </cell>
          <cell r="F166">
            <v>4848.82</v>
          </cell>
          <cell r="G166">
            <v>4848.82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8.93</v>
          </cell>
          <cell r="F167">
            <v>8.93</v>
          </cell>
          <cell r="G167">
            <v>8.93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4585.9800000000005</v>
          </cell>
          <cell r="E169">
            <v>14.79</v>
          </cell>
          <cell r="F169">
            <v>4600.7700000000004</v>
          </cell>
          <cell r="G169">
            <v>4600.7700000000004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1967.97</v>
          </cell>
          <cell r="F173">
            <v>1967.97</v>
          </cell>
          <cell r="G173">
            <v>1967.97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19.95</v>
          </cell>
          <cell r="F190">
            <v>19.95</v>
          </cell>
          <cell r="G190">
            <v>19.95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163.77000000000001</v>
          </cell>
          <cell r="F194">
            <v>163.77000000000001</v>
          </cell>
          <cell r="G194">
            <v>163.77000000000001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25.14</v>
          </cell>
          <cell r="F200">
            <v>25.14</v>
          </cell>
          <cell r="G200">
            <v>25.14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57414.01</v>
          </cell>
          <cell r="E205">
            <v>5588.1200000000008</v>
          </cell>
          <cell r="F205">
            <v>63002.130000000012</v>
          </cell>
          <cell r="G205">
            <v>63002.130000000012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</row>
        <row r="222">
          <cell r="A222">
            <v>896</v>
          </cell>
          <cell r="B222" t="str">
            <v>Kosovo</v>
          </cell>
          <cell r="D222">
            <v>1639.48</v>
          </cell>
          <cell r="F222">
            <v>1639.48</v>
          </cell>
          <cell r="G222">
            <v>1639.48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1639.48</v>
          </cell>
          <cell r="E235">
            <v>0</v>
          </cell>
          <cell r="F235">
            <v>1639.48</v>
          </cell>
          <cell r="G235">
            <v>1639.48</v>
          </cell>
        </row>
        <row r="237">
          <cell r="B237" t="str">
            <v>Total countries/areas</v>
          </cell>
          <cell r="C237">
            <v>0</v>
          </cell>
          <cell r="D237">
            <v>59053.490000000005</v>
          </cell>
          <cell r="E237">
            <v>5588.1200000000008</v>
          </cell>
          <cell r="F237">
            <v>64641.610000000015</v>
          </cell>
          <cell r="G237">
            <v>64641.610000000015</v>
          </cell>
        </row>
        <row r="239">
          <cell r="A239">
            <v>711</v>
          </cell>
          <cell r="B239" t="str">
            <v>Sub-Saharan Africa</v>
          </cell>
          <cell r="D239">
            <v>8207.58</v>
          </cell>
          <cell r="F239">
            <v>8207.58</v>
          </cell>
          <cell r="G239">
            <v>8207.58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161.55000000000001</v>
          </cell>
          <cell r="F241">
            <v>161.55000000000001</v>
          </cell>
          <cell r="G241">
            <v>161.55000000000001</v>
          </cell>
        </row>
        <row r="242">
          <cell r="A242">
            <v>19</v>
          </cell>
          <cell r="B242" t="str">
            <v>Americas</v>
          </cell>
          <cell r="D242">
            <v>414.12</v>
          </cell>
          <cell r="E242">
            <v>0</v>
          </cell>
          <cell r="F242">
            <v>414.12</v>
          </cell>
          <cell r="G242">
            <v>414.12</v>
          </cell>
        </row>
        <row r="243">
          <cell r="A243">
            <v>146</v>
          </cell>
          <cell r="B243" t="str">
            <v>Western Asia</v>
          </cell>
          <cell r="D243">
            <v>1003.22</v>
          </cell>
          <cell r="E243">
            <v>0</v>
          </cell>
          <cell r="F243">
            <v>1003.22</v>
          </cell>
          <cell r="G243">
            <v>1003.22</v>
          </cell>
        </row>
        <row r="244">
          <cell r="A244">
            <v>150</v>
          </cell>
          <cell r="B244" t="str">
            <v>Europe</v>
          </cell>
          <cell r="D244">
            <v>128.05000000000001</v>
          </cell>
          <cell r="F244">
            <v>128.05000000000001</v>
          </cell>
          <cell r="G244">
            <v>128.05000000000001</v>
          </cell>
        </row>
        <row r="245">
          <cell r="A245">
            <v>1020</v>
          </cell>
          <cell r="B245" t="str">
            <v>Global/interregional</v>
          </cell>
          <cell r="D245">
            <v>33205.86</v>
          </cell>
          <cell r="E245">
            <v>0</v>
          </cell>
          <cell r="F245">
            <v>33205.86</v>
          </cell>
          <cell r="G245">
            <v>33205.86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43120.38</v>
          </cell>
          <cell r="E248">
            <v>0</v>
          </cell>
          <cell r="F248">
            <v>43120.38</v>
          </cell>
          <cell r="G248">
            <v>43120.38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17600</v>
          </cell>
          <cell r="E250">
            <v>0</v>
          </cell>
          <cell r="F250">
            <v>0</v>
          </cell>
          <cell r="G250">
            <v>17600</v>
          </cell>
        </row>
        <row r="252">
          <cell r="B252" t="str">
            <v>Total</v>
          </cell>
          <cell r="C252">
            <v>17600</v>
          </cell>
          <cell r="D252">
            <v>102173.87</v>
          </cell>
          <cell r="E252">
            <v>5588.1200000000008</v>
          </cell>
          <cell r="F252">
            <v>107761.99000000002</v>
          </cell>
          <cell r="G252">
            <v>125361.99000000002</v>
          </cell>
        </row>
      </sheetData>
      <sheetData sheetId="2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14600</v>
          </cell>
          <cell r="F12">
            <v>14600</v>
          </cell>
          <cell r="G12">
            <v>14600</v>
          </cell>
        </row>
        <row r="13">
          <cell r="A13">
            <v>8</v>
          </cell>
          <cell r="B13" t="str">
            <v>Albania</v>
          </cell>
          <cell r="D13">
            <v>182</v>
          </cell>
          <cell r="F13">
            <v>182</v>
          </cell>
          <cell r="G13">
            <v>182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9</v>
          </cell>
          <cell r="F18">
            <v>9</v>
          </cell>
          <cell r="G18">
            <v>9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E24">
            <v>-194</v>
          </cell>
          <cell r="F24">
            <v>-194</v>
          </cell>
          <cell r="G24">
            <v>-194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1140</v>
          </cell>
          <cell r="E32">
            <v>119</v>
          </cell>
          <cell r="F32">
            <v>1259</v>
          </cell>
          <cell r="G32">
            <v>1259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14901</v>
          </cell>
          <cell r="F35">
            <v>14901</v>
          </cell>
          <cell r="G35">
            <v>14901</v>
          </cell>
        </row>
        <row r="36">
          <cell r="A36">
            <v>96</v>
          </cell>
          <cell r="B36" t="str">
            <v>Brunei Darussalam</v>
          </cell>
          <cell r="D36">
            <v>3</v>
          </cell>
          <cell r="F36">
            <v>3</v>
          </cell>
          <cell r="G36">
            <v>3</v>
          </cell>
        </row>
        <row r="37">
          <cell r="A37">
            <v>100</v>
          </cell>
          <cell r="B37" t="str">
            <v>Bulgaria</v>
          </cell>
          <cell r="D37">
            <v>3</v>
          </cell>
          <cell r="F37">
            <v>3</v>
          </cell>
          <cell r="G37">
            <v>3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637</v>
          </cell>
          <cell r="F40">
            <v>637</v>
          </cell>
          <cell r="G40">
            <v>637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753</v>
          </cell>
          <cell r="F43">
            <v>753</v>
          </cell>
          <cell r="G43">
            <v>753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243</v>
          </cell>
          <cell r="F47">
            <v>243</v>
          </cell>
          <cell r="G47">
            <v>243</v>
          </cell>
        </row>
        <row r="48">
          <cell r="A48">
            <v>170</v>
          </cell>
          <cell r="B48" t="str">
            <v>Colombia</v>
          </cell>
          <cell r="E48">
            <v>43497</v>
          </cell>
          <cell r="F48">
            <v>43497</v>
          </cell>
          <cell r="G48">
            <v>43497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11</v>
          </cell>
          <cell r="F54">
            <v>11</v>
          </cell>
          <cell r="G54">
            <v>11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86</v>
          </cell>
          <cell r="F62">
            <v>86</v>
          </cell>
          <cell r="G62">
            <v>86</v>
          </cell>
        </row>
        <row r="63">
          <cell r="A63">
            <v>218</v>
          </cell>
          <cell r="B63" t="str">
            <v>Ecuador</v>
          </cell>
          <cell r="D63">
            <v>199</v>
          </cell>
          <cell r="F63">
            <v>199</v>
          </cell>
          <cell r="G63">
            <v>199</v>
          </cell>
        </row>
        <row r="64">
          <cell r="A64">
            <v>818</v>
          </cell>
          <cell r="B64" t="str">
            <v>Egypt</v>
          </cell>
          <cell r="D64">
            <v>115</v>
          </cell>
          <cell r="F64">
            <v>115</v>
          </cell>
          <cell r="G64">
            <v>115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129</v>
          </cell>
          <cell r="F69">
            <v>129</v>
          </cell>
          <cell r="G69">
            <v>129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906</v>
          </cell>
          <cell r="F83">
            <v>906</v>
          </cell>
          <cell r="G83">
            <v>906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107</v>
          </cell>
          <cell r="F86">
            <v>107</v>
          </cell>
          <cell r="G86">
            <v>107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1277</v>
          </cell>
          <cell r="F89">
            <v>1277</v>
          </cell>
          <cell r="G89">
            <v>1277</v>
          </cell>
        </row>
        <row r="90">
          <cell r="A90">
            <v>360</v>
          </cell>
          <cell r="B90" t="str">
            <v>Indonesia</v>
          </cell>
          <cell r="D90">
            <v>96</v>
          </cell>
          <cell r="F90">
            <v>96</v>
          </cell>
          <cell r="G90">
            <v>96</v>
          </cell>
        </row>
        <row r="91">
          <cell r="A91">
            <v>364</v>
          </cell>
          <cell r="B91" t="str">
            <v>Iran, Islamic Republic</v>
          </cell>
          <cell r="D91">
            <v>2021</v>
          </cell>
          <cell r="F91">
            <v>2021</v>
          </cell>
          <cell r="G91">
            <v>2021</v>
          </cell>
        </row>
        <row r="92">
          <cell r="A92">
            <v>368</v>
          </cell>
          <cell r="B92" t="str">
            <v>Iraq</v>
          </cell>
          <cell r="D92">
            <v>-161</v>
          </cell>
          <cell r="F92">
            <v>-161</v>
          </cell>
          <cell r="G92">
            <v>-161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343</v>
          </cell>
          <cell r="F98">
            <v>343</v>
          </cell>
          <cell r="G98">
            <v>343</v>
          </cell>
        </row>
        <row r="99">
          <cell r="A99">
            <v>398</v>
          </cell>
          <cell r="B99" t="str">
            <v>Kazakhstan</v>
          </cell>
          <cell r="D99">
            <v>96</v>
          </cell>
          <cell r="F99">
            <v>96</v>
          </cell>
          <cell r="G99">
            <v>96</v>
          </cell>
        </row>
        <row r="100">
          <cell r="A100">
            <v>404</v>
          </cell>
          <cell r="B100" t="str">
            <v>Kenya</v>
          </cell>
          <cell r="D100">
            <v>423</v>
          </cell>
          <cell r="F100">
            <v>423</v>
          </cell>
          <cell r="G100">
            <v>423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1009</v>
          </cell>
          <cell r="F103">
            <v>1009</v>
          </cell>
          <cell r="G103">
            <v>1009</v>
          </cell>
        </row>
        <row r="104">
          <cell r="A104">
            <v>418</v>
          </cell>
          <cell r="B104" t="str">
            <v>Lao People's Dem Republic</v>
          </cell>
          <cell r="D104">
            <v>1860</v>
          </cell>
          <cell r="F104">
            <v>1860</v>
          </cell>
          <cell r="G104">
            <v>1860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547</v>
          </cell>
          <cell r="F106">
            <v>547</v>
          </cell>
          <cell r="G106">
            <v>547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222</v>
          </cell>
          <cell r="E109">
            <v>452</v>
          </cell>
          <cell r="F109">
            <v>674</v>
          </cell>
          <cell r="G109">
            <v>674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31</v>
          </cell>
          <cell r="F121">
            <v>31</v>
          </cell>
          <cell r="G121">
            <v>31</v>
          </cell>
        </row>
        <row r="122">
          <cell r="A122">
            <v>484</v>
          </cell>
          <cell r="B122" t="str">
            <v>Mexico</v>
          </cell>
          <cell r="D122">
            <v>180</v>
          </cell>
          <cell r="E122">
            <v>391</v>
          </cell>
          <cell r="F122">
            <v>571</v>
          </cell>
          <cell r="G122">
            <v>571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1834</v>
          </cell>
          <cell r="F128">
            <v>1834</v>
          </cell>
          <cell r="G128">
            <v>1834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240</v>
          </cell>
          <cell r="F131">
            <v>240</v>
          </cell>
          <cell r="G131">
            <v>240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9552</v>
          </cell>
          <cell r="F136">
            <v>9552</v>
          </cell>
          <cell r="G136">
            <v>9552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2057</v>
          </cell>
          <cell r="F139">
            <v>2057</v>
          </cell>
          <cell r="G139">
            <v>2057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3276</v>
          </cell>
          <cell r="E144">
            <v>848</v>
          </cell>
          <cell r="F144">
            <v>4124</v>
          </cell>
          <cell r="G144">
            <v>4124</v>
          </cell>
        </row>
        <row r="145">
          <cell r="A145">
            <v>608</v>
          </cell>
          <cell r="B145" t="str">
            <v>Philippines</v>
          </cell>
          <cell r="D145">
            <v>-3</v>
          </cell>
          <cell r="F145">
            <v>-3</v>
          </cell>
          <cell r="G145">
            <v>-3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E148">
            <v>1308</v>
          </cell>
          <cell r="F148">
            <v>1308</v>
          </cell>
          <cell r="G148">
            <v>1308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34</v>
          </cell>
          <cell r="F150">
            <v>34</v>
          </cell>
          <cell r="G150">
            <v>34</v>
          </cell>
        </row>
        <row r="151">
          <cell r="A151">
            <v>642</v>
          </cell>
          <cell r="B151" t="str">
            <v>Romania</v>
          </cell>
          <cell r="D151">
            <v>775</v>
          </cell>
          <cell r="F151">
            <v>775</v>
          </cell>
          <cell r="G151">
            <v>775</v>
          </cell>
        </row>
        <row r="152">
          <cell r="A152">
            <v>643</v>
          </cell>
          <cell r="B152" t="str">
            <v>Russian Federation</v>
          </cell>
          <cell r="D152">
            <v>4467</v>
          </cell>
          <cell r="F152">
            <v>4467</v>
          </cell>
          <cell r="G152">
            <v>4467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13</v>
          </cell>
          <cell r="F158">
            <v>13</v>
          </cell>
          <cell r="G158">
            <v>13</v>
          </cell>
        </row>
        <row r="159">
          <cell r="A159">
            <v>688</v>
          </cell>
          <cell r="B159" t="str">
            <v>Serbia</v>
          </cell>
          <cell r="D159">
            <v>52</v>
          </cell>
          <cell r="F159">
            <v>52</v>
          </cell>
          <cell r="G159">
            <v>52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183</v>
          </cell>
          <cell r="F163">
            <v>183</v>
          </cell>
          <cell r="G163">
            <v>183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2536</v>
          </cell>
          <cell r="F167">
            <v>2536</v>
          </cell>
          <cell r="G167">
            <v>2536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1587</v>
          </cell>
          <cell r="F173">
            <v>1587</v>
          </cell>
          <cell r="G173">
            <v>1587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72</v>
          </cell>
          <cell r="F175">
            <v>72</v>
          </cell>
          <cell r="G175">
            <v>72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2254</v>
          </cell>
          <cell r="F179">
            <v>2254</v>
          </cell>
          <cell r="G179">
            <v>2254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949</v>
          </cell>
          <cell r="F187">
            <v>949</v>
          </cell>
          <cell r="G187">
            <v>949</v>
          </cell>
        </row>
        <row r="188">
          <cell r="A188">
            <v>795</v>
          </cell>
          <cell r="B188" t="str">
            <v>Turkmenistan</v>
          </cell>
          <cell r="D188">
            <v>390</v>
          </cell>
          <cell r="F188">
            <v>390</v>
          </cell>
          <cell r="G188">
            <v>390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E192">
            <v>23</v>
          </cell>
          <cell r="F192">
            <v>23</v>
          </cell>
          <cell r="G192">
            <v>23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67</v>
          </cell>
          <cell r="F196">
            <v>67</v>
          </cell>
          <cell r="G196">
            <v>67</v>
          </cell>
        </row>
        <row r="197">
          <cell r="A197">
            <v>860</v>
          </cell>
          <cell r="B197" t="str">
            <v>Uzbekistan</v>
          </cell>
          <cell r="D197">
            <v>290</v>
          </cell>
          <cell r="F197">
            <v>290</v>
          </cell>
          <cell r="G197">
            <v>290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1104</v>
          </cell>
          <cell r="F200">
            <v>1104</v>
          </cell>
          <cell r="G200">
            <v>1104</v>
          </cell>
        </row>
        <row r="201">
          <cell r="A201">
            <v>887</v>
          </cell>
          <cell r="B201" t="str">
            <v>Yemen</v>
          </cell>
          <cell r="D201">
            <v>22</v>
          </cell>
          <cell r="F201">
            <v>22</v>
          </cell>
          <cell r="G201">
            <v>22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58818</v>
          </cell>
          <cell r="E205">
            <v>61345</v>
          </cell>
          <cell r="F205">
            <v>120163</v>
          </cell>
          <cell r="G205">
            <v>120163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197</v>
          </cell>
          <cell r="F228">
            <v>197</v>
          </cell>
          <cell r="G228">
            <v>197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197</v>
          </cell>
          <cell r="E235">
            <v>0</v>
          </cell>
          <cell r="F235">
            <v>197</v>
          </cell>
          <cell r="G235">
            <v>197</v>
          </cell>
        </row>
        <row r="237">
          <cell r="B237" t="str">
            <v>Total countries/areas</v>
          </cell>
          <cell r="C237">
            <v>0</v>
          </cell>
          <cell r="D237">
            <v>59015</v>
          </cell>
          <cell r="E237">
            <v>61345</v>
          </cell>
          <cell r="F237">
            <v>120360</v>
          </cell>
          <cell r="G237">
            <v>120360</v>
          </cell>
        </row>
        <row r="239">
          <cell r="A239">
            <v>711</v>
          </cell>
          <cell r="B239" t="str">
            <v>Sub-Saharan Africa</v>
          </cell>
          <cell r="D239">
            <v>1492</v>
          </cell>
          <cell r="F239">
            <v>1492</v>
          </cell>
          <cell r="G239">
            <v>1492</v>
          </cell>
        </row>
        <row r="240">
          <cell r="A240">
            <v>15</v>
          </cell>
          <cell r="B240" t="str">
            <v>Northern Africa</v>
          </cell>
          <cell r="D240">
            <v>1411</v>
          </cell>
          <cell r="E240">
            <v>340</v>
          </cell>
          <cell r="F240">
            <v>1751</v>
          </cell>
          <cell r="G240">
            <v>1751</v>
          </cell>
        </row>
        <row r="241">
          <cell r="A241">
            <v>141</v>
          </cell>
          <cell r="B241" t="str">
            <v>Asia and the Pacific</v>
          </cell>
          <cell r="D241">
            <v>4935</v>
          </cell>
          <cell r="F241">
            <v>4935</v>
          </cell>
          <cell r="G241">
            <v>4935</v>
          </cell>
        </row>
        <row r="242">
          <cell r="A242">
            <v>19</v>
          </cell>
          <cell r="B242" t="str">
            <v>Americas</v>
          </cell>
          <cell r="D242">
            <v>414</v>
          </cell>
          <cell r="F242">
            <v>414</v>
          </cell>
          <cell r="G242">
            <v>414</v>
          </cell>
        </row>
        <row r="243">
          <cell r="A243">
            <v>146</v>
          </cell>
          <cell r="B243" t="str">
            <v>Western Asia</v>
          </cell>
          <cell r="D243">
            <v>4388</v>
          </cell>
          <cell r="F243">
            <v>4388</v>
          </cell>
          <cell r="G243">
            <v>4388</v>
          </cell>
        </row>
        <row r="244">
          <cell r="A244">
            <v>150</v>
          </cell>
          <cell r="B244" t="str">
            <v>Europe</v>
          </cell>
          <cell r="D244">
            <v>2548</v>
          </cell>
          <cell r="F244">
            <v>2548</v>
          </cell>
          <cell r="G244">
            <v>2548</v>
          </cell>
        </row>
        <row r="245">
          <cell r="A245">
            <v>1020</v>
          </cell>
          <cell r="B245" t="str">
            <v>Global/interregional</v>
          </cell>
          <cell r="C245">
            <v>33683</v>
          </cell>
          <cell r="D245">
            <v>61306</v>
          </cell>
          <cell r="F245">
            <v>61306</v>
          </cell>
          <cell r="G245">
            <v>94989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33683</v>
          </cell>
          <cell r="D248">
            <v>76494</v>
          </cell>
          <cell r="E248">
            <v>340</v>
          </cell>
          <cell r="F248">
            <v>76834</v>
          </cell>
          <cell r="G248">
            <v>110517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33683</v>
          </cell>
          <cell r="D252">
            <v>135509</v>
          </cell>
          <cell r="E252">
            <v>61685</v>
          </cell>
          <cell r="F252">
            <v>197194</v>
          </cell>
          <cell r="G252">
            <v>230877</v>
          </cell>
        </row>
      </sheetData>
      <sheetData sheetId="2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124603.59299999999</v>
          </cell>
          <cell r="D98">
            <v>6201.1869999999999</v>
          </cell>
          <cell r="F98">
            <v>6201.1869999999999</v>
          </cell>
          <cell r="G98">
            <v>130804.78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61777.48</v>
          </cell>
          <cell r="D106">
            <v>60756.313999999998</v>
          </cell>
          <cell r="F106">
            <v>60756.313999999998</v>
          </cell>
          <cell r="G106">
            <v>122533.79399999999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43577.64</v>
          </cell>
          <cell r="D178">
            <v>13550.503000000001</v>
          </cell>
          <cell r="F178">
            <v>13550.503000000001</v>
          </cell>
          <cell r="G178">
            <v>57128.142999999996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229958.71299999999</v>
          </cell>
          <cell r="D205">
            <v>80508.004000000001</v>
          </cell>
          <cell r="E205">
            <v>0</v>
          </cell>
          <cell r="F205">
            <v>80508.004000000001</v>
          </cell>
          <cell r="G205">
            <v>310466.717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266088.36300000001</v>
          </cell>
          <cell r="D228">
            <v>230525.77600000001</v>
          </cell>
          <cell r="F228">
            <v>230525.77600000001</v>
          </cell>
          <cell r="G228">
            <v>496614.13900000002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266088.36300000001</v>
          </cell>
          <cell r="D235">
            <v>230525.77600000001</v>
          </cell>
          <cell r="E235">
            <v>0</v>
          </cell>
          <cell r="F235">
            <v>230525.77600000001</v>
          </cell>
          <cell r="G235">
            <v>496614.13900000002</v>
          </cell>
        </row>
        <row r="237">
          <cell r="B237" t="str">
            <v>Total countries/areas</v>
          </cell>
          <cell r="C237">
            <v>496047.076</v>
          </cell>
          <cell r="D237">
            <v>311033.78000000003</v>
          </cell>
          <cell r="E237">
            <v>0</v>
          </cell>
          <cell r="F237">
            <v>311033.78000000003</v>
          </cell>
          <cell r="G237">
            <v>807080.85600000003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496047.076</v>
          </cell>
          <cell r="D252">
            <v>311033.78000000003</v>
          </cell>
          <cell r="E252">
            <v>0</v>
          </cell>
          <cell r="F252">
            <v>311033.78000000003</v>
          </cell>
          <cell r="G252">
            <v>807080.85600000003</v>
          </cell>
        </row>
      </sheetData>
      <sheetData sheetId="23"/>
      <sheetData sheetId="2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2449.7530000000002</v>
          </cell>
          <cell r="F12">
            <v>2449.7530000000002</v>
          </cell>
          <cell r="G12">
            <v>2449.7530000000002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816.72799999999995</v>
          </cell>
          <cell r="F39">
            <v>816.72799999999995</v>
          </cell>
          <cell r="G39">
            <v>816.72799999999995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2314.846</v>
          </cell>
          <cell r="F44">
            <v>2314.846</v>
          </cell>
          <cell r="G44">
            <v>2314.846</v>
          </cell>
        </row>
        <row r="45">
          <cell r="A45">
            <v>148</v>
          </cell>
          <cell r="B45" t="str">
            <v>Chad</v>
          </cell>
          <cell r="D45">
            <v>4766.7139999999999</v>
          </cell>
          <cell r="F45">
            <v>4766.7139999999999</v>
          </cell>
          <cell r="G45">
            <v>4766.7139999999999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3319.9349999999999</v>
          </cell>
          <cell r="F48">
            <v>3319.9349999999999</v>
          </cell>
          <cell r="G48">
            <v>3319.9349999999999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4258.6559999999999</v>
          </cell>
          <cell r="F52">
            <v>4258.6559999999999</v>
          </cell>
          <cell r="G52">
            <v>4258.6559999999999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12046.722</v>
          </cell>
          <cell r="F58">
            <v>12046.722</v>
          </cell>
          <cell r="G58">
            <v>12046.722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537.38099999999997</v>
          </cell>
          <cell r="F67">
            <v>537.38099999999997</v>
          </cell>
          <cell r="G67">
            <v>537.38099999999997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3029.3490000000002</v>
          </cell>
          <cell r="F69">
            <v>3029.3490000000002</v>
          </cell>
          <cell r="G69">
            <v>3029.3490000000002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181.61500000000001</v>
          </cell>
          <cell r="F76">
            <v>181.61500000000001</v>
          </cell>
          <cell r="G76">
            <v>181.61500000000001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823.18700000000001</v>
          </cell>
          <cell r="F82">
            <v>823.18700000000001</v>
          </cell>
          <cell r="G82">
            <v>823.18700000000001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772.51599999999996</v>
          </cell>
          <cell r="F85">
            <v>772.51599999999996</v>
          </cell>
          <cell r="G85">
            <v>772.51599999999996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1183.8489999999999</v>
          </cell>
          <cell r="F90">
            <v>1183.8489999999999</v>
          </cell>
          <cell r="G90">
            <v>1183.8489999999999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3321.4450000000002</v>
          </cell>
          <cell r="F92">
            <v>3321.4450000000002</v>
          </cell>
          <cell r="G92">
            <v>3321.4450000000002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2223.0010000000002</v>
          </cell>
          <cell r="F100">
            <v>2223.0010000000002</v>
          </cell>
          <cell r="G100">
            <v>2223.0010000000002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1709.912</v>
          </cell>
          <cell r="F128">
            <v>1709.912</v>
          </cell>
          <cell r="G128">
            <v>1709.912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1920.0730000000001</v>
          </cell>
          <cell r="F131">
            <v>1920.0730000000001</v>
          </cell>
          <cell r="G131">
            <v>1920.0730000000001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1115.329</v>
          </cell>
          <cell r="F135">
            <v>1115.329</v>
          </cell>
          <cell r="G135">
            <v>1115.329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238.732</v>
          </cell>
          <cell r="F139">
            <v>238.732</v>
          </cell>
          <cell r="G139">
            <v>238.732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333.37299999999999</v>
          </cell>
          <cell r="F152">
            <v>333.37299999999999</v>
          </cell>
          <cell r="G152">
            <v>333.37299999999999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4217.4340000000002</v>
          </cell>
          <cell r="F166">
            <v>4217.4340000000002</v>
          </cell>
          <cell r="G166">
            <v>4217.4340000000002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3082.83</v>
          </cell>
          <cell r="F169">
            <v>3082.83</v>
          </cell>
          <cell r="G169">
            <v>3082.83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19296.767</v>
          </cell>
          <cell r="F173">
            <v>19296.767</v>
          </cell>
          <cell r="G173">
            <v>19296.767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788.154</v>
          </cell>
          <cell r="F182">
            <v>788.154</v>
          </cell>
          <cell r="G182">
            <v>788.154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3695.6559999999999</v>
          </cell>
          <cell r="F190">
            <v>3695.6559999999999</v>
          </cell>
          <cell r="G190">
            <v>3695.6559999999999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2307.277</v>
          </cell>
          <cell r="F203">
            <v>2307.277</v>
          </cell>
          <cell r="G203">
            <v>2307.277</v>
          </cell>
        </row>
        <row r="205">
          <cell r="B205" t="str">
            <v>Total Member States</v>
          </cell>
          <cell r="C205">
            <v>0</v>
          </cell>
          <cell r="D205">
            <v>80751.233999999997</v>
          </cell>
          <cell r="E205">
            <v>0</v>
          </cell>
          <cell r="F205">
            <v>80751.233999999997</v>
          </cell>
          <cell r="G205">
            <v>80751.233999999997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4463.6670000000004</v>
          </cell>
          <cell r="F228">
            <v>4463.6670000000004</v>
          </cell>
          <cell r="G228">
            <v>4463.6670000000004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4463.6670000000004</v>
          </cell>
          <cell r="E235">
            <v>0</v>
          </cell>
          <cell r="F235">
            <v>4463.6670000000004</v>
          </cell>
          <cell r="G235">
            <v>4463.6670000000004</v>
          </cell>
        </row>
        <row r="237">
          <cell r="B237" t="str">
            <v>Total countries/areas</v>
          </cell>
          <cell r="C237">
            <v>0</v>
          </cell>
          <cell r="D237">
            <v>85214.900999999998</v>
          </cell>
          <cell r="E237">
            <v>0</v>
          </cell>
          <cell r="F237">
            <v>85214.900999999998</v>
          </cell>
          <cell r="G237">
            <v>85214.900999999998</v>
          </cell>
        </row>
        <row r="239">
          <cell r="A239">
            <v>711</v>
          </cell>
          <cell r="B239" t="str">
            <v>Sub-Saharan Africa</v>
          </cell>
          <cell r="D239">
            <v>10685.5</v>
          </cell>
          <cell r="F239">
            <v>10685.5</v>
          </cell>
          <cell r="G239">
            <v>10685.5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I240">
            <v>3396.0920000000001</v>
          </cell>
        </row>
        <row r="241">
          <cell r="A241">
            <v>141</v>
          </cell>
          <cell r="B241" t="str">
            <v>Asia and the Pacific</v>
          </cell>
          <cell r="D241">
            <v>5041.3280000000004</v>
          </cell>
          <cell r="F241">
            <v>5041.3280000000004</v>
          </cell>
          <cell r="G241">
            <v>5041.3280000000004</v>
          </cell>
          <cell r="I241">
            <v>3097.672</v>
          </cell>
        </row>
        <row r="242">
          <cell r="A242">
            <v>19</v>
          </cell>
          <cell r="B242" t="str">
            <v>Americas</v>
          </cell>
          <cell r="D242">
            <v>3659.433</v>
          </cell>
          <cell r="F242">
            <v>3659.433</v>
          </cell>
          <cell r="G242">
            <v>3659.433</v>
          </cell>
          <cell r="I242">
            <v>4191.7359999999999</v>
          </cell>
        </row>
        <row r="243">
          <cell r="A243">
            <v>146</v>
          </cell>
          <cell r="B243" t="str">
            <v>Western Asia</v>
          </cell>
          <cell r="D243">
            <v>3958.4659999999999</v>
          </cell>
          <cell r="F243">
            <v>3958.4659999999999</v>
          </cell>
          <cell r="G243">
            <v>3958.4659999999999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11050.749</v>
          </cell>
          <cell r="F245">
            <v>11050.749</v>
          </cell>
          <cell r="G245">
            <v>11050.749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34395.476000000002</v>
          </cell>
          <cell r="E248">
            <v>0</v>
          </cell>
          <cell r="F248">
            <v>34395.476000000002</v>
          </cell>
          <cell r="G248">
            <v>34395.476000000002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1757.2639999999999</v>
          </cell>
          <cell r="E250">
            <v>0</v>
          </cell>
          <cell r="F250">
            <v>1757.2639999999999</v>
          </cell>
          <cell r="G250">
            <v>1757.2639999999999</v>
          </cell>
        </row>
        <row r="252">
          <cell r="B252" t="str">
            <v>Total</v>
          </cell>
          <cell r="C252">
            <v>0</v>
          </cell>
          <cell r="D252">
            <v>121367.641</v>
          </cell>
          <cell r="E252">
            <v>0</v>
          </cell>
          <cell r="F252">
            <v>121367.641</v>
          </cell>
          <cell r="G252">
            <v>121367.641</v>
          </cell>
        </row>
      </sheetData>
      <sheetData sheetId="2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5018.8</v>
          </cell>
          <cell r="D239">
            <v>7430.9</v>
          </cell>
          <cell r="F239">
            <v>7430.9</v>
          </cell>
          <cell r="G239">
            <v>12449.7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5018.8</v>
          </cell>
          <cell r="D248">
            <v>7430.9</v>
          </cell>
          <cell r="E248">
            <v>0</v>
          </cell>
          <cell r="F248">
            <v>7430.9</v>
          </cell>
          <cell r="G248">
            <v>12449.7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5018.8</v>
          </cell>
          <cell r="D252">
            <v>7430.9</v>
          </cell>
          <cell r="E252">
            <v>0</v>
          </cell>
          <cell r="F252">
            <v>7430.9</v>
          </cell>
          <cell r="G252">
            <v>12449.7</v>
          </cell>
        </row>
      </sheetData>
      <sheetData sheetId="2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 xml:space="preserve">Europe </v>
          </cell>
          <cell r="C244">
            <v>1525.3</v>
          </cell>
          <cell r="D244">
            <v>10875.3</v>
          </cell>
          <cell r="F244">
            <v>10875.3</v>
          </cell>
          <cell r="G244">
            <v>12400.599999999999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1525.3</v>
          </cell>
          <cell r="D248">
            <v>10875.3</v>
          </cell>
          <cell r="E248">
            <v>0</v>
          </cell>
          <cell r="F248">
            <v>10875.3</v>
          </cell>
          <cell r="G248">
            <v>12400.599999999999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1525.3</v>
          </cell>
          <cell r="D252">
            <v>10875.3</v>
          </cell>
          <cell r="E252">
            <v>0</v>
          </cell>
          <cell r="F252">
            <v>10875.3</v>
          </cell>
          <cell r="G252">
            <v>12400.599999999999</v>
          </cell>
        </row>
      </sheetData>
      <sheetData sheetId="2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0</v>
          </cell>
          <cell r="E18">
            <v>652.39200000000005</v>
          </cell>
          <cell r="F18">
            <v>652.39200000000005</v>
          </cell>
          <cell r="G18">
            <v>652.39200000000005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0</v>
          </cell>
          <cell r="E35">
            <v>568.33799999999997</v>
          </cell>
          <cell r="F35">
            <v>568.33799999999997</v>
          </cell>
          <cell r="G35">
            <v>568.33799999999997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401.887</v>
          </cell>
          <cell r="F46">
            <v>401.887</v>
          </cell>
          <cell r="G46">
            <v>401.887</v>
          </cell>
        </row>
        <row r="47">
          <cell r="A47">
            <v>156</v>
          </cell>
          <cell r="B47" t="str">
            <v>China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C48">
            <v>0</v>
          </cell>
          <cell r="D48">
            <v>0</v>
          </cell>
          <cell r="E48">
            <v>378.024</v>
          </cell>
          <cell r="F48">
            <v>378.024</v>
          </cell>
          <cell r="G48">
            <v>378.024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0</v>
          </cell>
          <cell r="E51">
            <v>15.177</v>
          </cell>
          <cell r="F51">
            <v>15.177</v>
          </cell>
          <cell r="G51">
            <v>15.177</v>
          </cell>
        </row>
        <row r="52">
          <cell r="A52">
            <v>384</v>
          </cell>
          <cell r="B52" t="str">
            <v>Cote d'Ivoire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0</v>
          </cell>
          <cell r="E62">
            <v>104.015</v>
          </cell>
          <cell r="F62">
            <v>104.015</v>
          </cell>
          <cell r="G62">
            <v>104.015</v>
          </cell>
        </row>
        <row r="63">
          <cell r="A63">
            <v>218</v>
          </cell>
          <cell r="B63" t="str">
            <v>Ecuador</v>
          </cell>
          <cell r="C63">
            <v>0</v>
          </cell>
          <cell r="D63">
            <v>0</v>
          </cell>
          <cell r="E63">
            <v>22.811</v>
          </cell>
          <cell r="F63">
            <v>22.811</v>
          </cell>
          <cell r="G63">
            <v>22.811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C65">
            <v>0</v>
          </cell>
          <cell r="D65">
            <v>0</v>
          </cell>
          <cell r="E65">
            <v>1.506</v>
          </cell>
          <cell r="F65">
            <v>1.506</v>
          </cell>
          <cell r="G65">
            <v>1.506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0</v>
          </cell>
          <cell r="D122">
            <v>0</v>
          </cell>
          <cell r="E122">
            <v>402.95299999999997</v>
          </cell>
          <cell r="F122">
            <v>402.95299999999997</v>
          </cell>
          <cell r="G122">
            <v>402.95299999999997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44.335999999999999</v>
          </cell>
          <cell r="E134">
            <v>0</v>
          </cell>
          <cell r="F134">
            <v>44.335999999999999</v>
          </cell>
          <cell r="G134">
            <v>44.335999999999999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37.173999999999999</v>
          </cell>
          <cell r="F141">
            <v>37.173999999999999</v>
          </cell>
          <cell r="G141">
            <v>37.173999999999999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0</v>
          </cell>
          <cell r="D143">
            <v>0</v>
          </cell>
          <cell r="E143">
            <v>5.07</v>
          </cell>
          <cell r="F143">
            <v>5.07</v>
          </cell>
          <cell r="G143">
            <v>5.07</v>
          </cell>
        </row>
        <row r="144">
          <cell r="A144">
            <v>604</v>
          </cell>
          <cell r="B144" t="str">
            <v>Peru</v>
          </cell>
          <cell r="C144">
            <v>0</v>
          </cell>
          <cell r="D144">
            <v>0</v>
          </cell>
          <cell r="E144">
            <v>28.126000000000001</v>
          </cell>
          <cell r="F144">
            <v>28.126000000000001</v>
          </cell>
          <cell r="G144">
            <v>28.126000000000001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0</v>
          </cell>
          <cell r="D196">
            <v>0</v>
          </cell>
          <cell r="E196">
            <v>57.814</v>
          </cell>
          <cell r="F196">
            <v>57.814</v>
          </cell>
          <cell r="G196">
            <v>57.814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Total Member States</v>
          </cell>
          <cell r="C205">
            <v>0</v>
          </cell>
          <cell r="D205">
            <v>44.335999999999999</v>
          </cell>
          <cell r="E205">
            <v>2675.2869999999998</v>
          </cell>
          <cell r="F205">
            <v>2719.623</v>
          </cell>
          <cell r="G205">
            <v>2719.623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Non-Member States or areas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B237" t="str">
            <v>Total countries/areas</v>
          </cell>
          <cell r="C237">
            <v>0</v>
          </cell>
          <cell r="D237">
            <v>44.335999999999999</v>
          </cell>
          <cell r="E237">
            <v>2675.2869999999998</v>
          </cell>
          <cell r="F237">
            <v>2719.623</v>
          </cell>
          <cell r="G237">
            <v>2719.623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C242">
            <v>4750</v>
          </cell>
          <cell r="D242">
            <v>8475.52</v>
          </cell>
          <cell r="E242">
            <v>0</v>
          </cell>
          <cell r="F242">
            <v>8475.52</v>
          </cell>
          <cell r="G242">
            <v>13225.52</v>
          </cell>
          <cell r="H242" t="str">
            <v>1/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4750</v>
          </cell>
          <cell r="D248">
            <v>8475.52</v>
          </cell>
          <cell r="E248">
            <v>0</v>
          </cell>
          <cell r="F248">
            <v>8475.52</v>
          </cell>
          <cell r="G248">
            <v>13225.52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4750</v>
          </cell>
          <cell r="D252">
            <v>8519.8559999999998</v>
          </cell>
          <cell r="E252">
            <v>2675.2869999999998</v>
          </cell>
          <cell r="F252">
            <v>11195.143</v>
          </cell>
          <cell r="G252">
            <v>15945.143</v>
          </cell>
        </row>
      </sheetData>
      <sheetData sheetId="2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3879.058</v>
          </cell>
          <cell r="D241">
            <v>10388.365</v>
          </cell>
          <cell r="E241">
            <v>0</v>
          </cell>
          <cell r="F241">
            <v>10388.365</v>
          </cell>
          <cell r="G241">
            <v>14267.422999999999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3879.058</v>
          </cell>
          <cell r="D248">
            <v>10388.365</v>
          </cell>
          <cell r="E248">
            <v>0</v>
          </cell>
          <cell r="F248">
            <v>10388.365</v>
          </cell>
          <cell r="G248">
            <v>14267.422999999999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3879.058</v>
          </cell>
          <cell r="D252">
            <v>10388.365</v>
          </cell>
          <cell r="E252">
            <v>0</v>
          </cell>
          <cell r="F252">
            <v>10388.365</v>
          </cell>
          <cell r="G252">
            <v>14267.422999999999</v>
          </cell>
        </row>
      </sheetData>
      <sheetData sheetId="2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C243">
            <v>1252.8</v>
          </cell>
          <cell r="D243">
            <v>2604.6</v>
          </cell>
          <cell r="E243">
            <v>300.2</v>
          </cell>
          <cell r="F243">
            <v>2904.7999999999997</v>
          </cell>
          <cell r="G243">
            <v>4157.5999999999995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1252.8</v>
          </cell>
          <cell r="D248">
            <v>2604.6</v>
          </cell>
          <cell r="E248">
            <v>300.2</v>
          </cell>
          <cell r="F248">
            <v>2904.7999999999997</v>
          </cell>
          <cell r="G248">
            <v>4157.5999999999995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1252.8</v>
          </cell>
          <cell r="D252">
            <v>2604.6</v>
          </cell>
          <cell r="E252">
            <v>300.2</v>
          </cell>
          <cell r="F252">
            <v>2904.7999999999997</v>
          </cell>
          <cell r="G252">
            <v>4157.5999999999995</v>
          </cell>
        </row>
      </sheetData>
      <sheetData sheetId="3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36.299999999999997</v>
          </cell>
          <cell r="F32">
            <v>36.299999999999997</v>
          </cell>
          <cell r="G32">
            <v>36.299999999999997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9.1</v>
          </cell>
          <cell r="F35">
            <v>9.1</v>
          </cell>
          <cell r="G35">
            <v>9.1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100.5</v>
          </cell>
          <cell r="F39">
            <v>100.5</v>
          </cell>
          <cell r="G39">
            <v>100.5</v>
          </cell>
        </row>
        <row r="40">
          <cell r="A40">
            <v>116</v>
          </cell>
          <cell r="B40" t="str">
            <v>Cambodia</v>
          </cell>
          <cell r="D40">
            <v>21786.1</v>
          </cell>
          <cell r="F40">
            <v>21786.1</v>
          </cell>
          <cell r="G40">
            <v>21786.1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91.2</v>
          </cell>
          <cell r="F48">
            <v>91.2</v>
          </cell>
          <cell r="G48">
            <v>91.2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64.400000000000006</v>
          </cell>
          <cell r="F94">
            <v>64.400000000000006</v>
          </cell>
          <cell r="G94">
            <v>64.400000000000006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173.3</v>
          </cell>
          <cell r="F104">
            <v>173.3</v>
          </cell>
          <cell r="G104">
            <v>173.3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93.2</v>
          </cell>
          <cell r="F113">
            <v>93.2</v>
          </cell>
          <cell r="G113">
            <v>93.2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71.400000000000006</v>
          </cell>
          <cell r="F139">
            <v>71.400000000000006</v>
          </cell>
          <cell r="G139">
            <v>71.400000000000006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-14.7</v>
          </cell>
          <cell r="F149">
            <v>-14.7</v>
          </cell>
          <cell r="G149">
            <v>-14.7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19.600000000000001</v>
          </cell>
          <cell r="F183">
            <v>19.600000000000001</v>
          </cell>
          <cell r="G183">
            <v>19.600000000000001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37.5</v>
          </cell>
          <cell r="F189">
            <v>37.5</v>
          </cell>
          <cell r="G189">
            <v>37.5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88.1</v>
          </cell>
          <cell r="F200">
            <v>88.1</v>
          </cell>
          <cell r="G200">
            <v>88.1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22556</v>
          </cell>
          <cell r="E205">
            <v>0</v>
          </cell>
          <cell r="F205">
            <v>22556</v>
          </cell>
          <cell r="G205">
            <v>22556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22556</v>
          </cell>
          <cell r="E237">
            <v>0</v>
          </cell>
          <cell r="F237">
            <v>22556</v>
          </cell>
          <cell r="G237">
            <v>22556</v>
          </cell>
        </row>
        <row r="239">
          <cell r="A239">
            <v>711</v>
          </cell>
          <cell r="B239" t="str">
            <v>Sub-Saharan Africa</v>
          </cell>
          <cell r="D239">
            <v>2783.6</v>
          </cell>
          <cell r="F239">
            <v>2783.6</v>
          </cell>
          <cell r="G239">
            <v>2783.6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1289</v>
          </cell>
          <cell r="F241">
            <v>1289</v>
          </cell>
          <cell r="G241">
            <v>1289</v>
          </cell>
        </row>
        <row r="242">
          <cell r="A242">
            <v>19</v>
          </cell>
          <cell r="B242" t="str">
            <v>Americas</v>
          </cell>
          <cell r="D242">
            <v>394.5</v>
          </cell>
          <cell r="F242">
            <v>394.5</v>
          </cell>
          <cell r="G242">
            <v>394.5</v>
          </cell>
        </row>
        <row r="243">
          <cell r="A243">
            <v>146</v>
          </cell>
          <cell r="B243" t="str">
            <v>Western Asia</v>
          </cell>
          <cell r="D243">
            <v>6.4</v>
          </cell>
          <cell r="F243">
            <v>6.4</v>
          </cell>
          <cell r="G243">
            <v>6.4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36652.300000000003</v>
          </cell>
          <cell r="F245">
            <v>36652.300000000003</v>
          </cell>
          <cell r="G245">
            <v>36652.300000000003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84.2</v>
          </cell>
          <cell r="F246">
            <v>84.2</v>
          </cell>
          <cell r="G246">
            <v>84.2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41210</v>
          </cell>
          <cell r="E248">
            <v>0</v>
          </cell>
          <cell r="F248">
            <v>41210</v>
          </cell>
          <cell r="G248">
            <v>41210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4892.7</v>
          </cell>
          <cell r="E250">
            <v>0</v>
          </cell>
          <cell r="F250">
            <v>0</v>
          </cell>
          <cell r="G250">
            <v>4892.7</v>
          </cell>
        </row>
        <row r="252">
          <cell r="B252" t="str">
            <v>Total</v>
          </cell>
          <cell r="C252">
            <v>4892.7</v>
          </cell>
          <cell r="D252">
            <v>63766</v>
          </cell>
          <cell r="E252">
            <v>0</v>
          </cell>
          <cell r="F252">
            <v>63766</v>
          </cell>
          <cell r="G252">
            <v>68658.7</v>
          </cell>
        </row>
      </sheetData>
      <sheetData sheetId="3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2392.3701100000003</v>
          </cell>
          <cell r="D12">
            <v>24498.6014426</v>
          </cell>
          <cell r="E12">
            <v>3211.42227</v>
          </cell>
          <cell r="F12">
            <v>27710.023712599999</v>
          </cell>
          <cell r="G12">
            <v>30102.393822599999</v>
          </cell>
        </row>
        <row r="13">
          <cell r="A13">
            <v>8</v>
          </cell>
          <cell r="B13" t="str">
            <v>Albania</v>
          </cell>
          <cell r="C13">
            <v>122.89862000000001</v>
          </cell>
          <cell r="D13">
            <v>189.18254000000002</v>
          </cell>
          <cell r="E13">
            <v>0</v>
          </cell>
          <cell r="F13">
            <v>189.18254000000002</v>
          </cell>
          <cell r="G13">
            <v>312.08116000000001</v>
          </cell>
        </row>
        <row r="14">
          <cell r="A14">
            <v>12</v>
          </cell>
          <cell r="B14" t="str">
            <v>Algeria</v>
          </cell>
          <cell r="C14">
            <v>257.13506999999998</v>
          </cell>
          <cell r="D14">
            <v>9.4358500000000003</v>
          </cell>
          <cell r="E14">
            <v>61.475830000000002</v>
          </cell>
          <cell r="F14">
            <v>70.911680000000004</v>
          </cell>
          <cell r="G14">
            <v>328.04674999999997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1097.2900199999999</v>
          </cell>
          <cell r="D16">
            <v>2380.0509279999997</v>
          </cell>
          <cell r="E16">
            <v>552.47570999999994</v>
          </cell>
          <cell r="F16">
            <v>2932.5266379999994</v>
          </cell>
          <cell r="G16">
            <v>4029.8166579999993</v>
          </cell>
        </row>
        <row r="17">
          <cell r="A17">
            <v>28</v>
          </cell>
          <cell r="B17" t="str">
            <v>Antigua and Barbuda</v>
          </cell>
          <cell r="C17">
            <v>337.36904000000004</v>
          </cell>
          <cell r="D17">
            <v>0</v>
          </cell>
          <cell r="E17">
            <v>0</v>
          </cell>
          <cell r="F17">
            <v>0</v>
          </cell>
          <cell r="G17">
            <v>337.36904000000004</v>
          </cell>
        </row>
        <row r="18">
          <cell r="A18">
            <v>32</v>
          </cell>
          <cell r="B18" t="str">
            <v>Argentina</v>
          </cell>
          <cell r="C18">
            <v>327.02505000000002</v>
          </cell>
          <cell r="D18">
            <v>0</v>
          </cell>
          <cell r="E18">
            <v>0</v>
          </cell>
          <cell r="F18">
            <v>0</v>
          </cell>
          <cell r="G18">
            <v>327.02505000000002</v>
          </cell>
        </row>
        <row r="19">
          <cell r="A19">
            <v>51</v>
          </cell>
          <cell r="B19" t="str">
            <v>Armenia</v>
          </cell>
          <cell r="C19">
            <v>871.96885999999995</v>
          </cell>
          <cell r="D19">
            <v>496.55788000000001</v>
          </cell>
          <cell r="E19">
            <v>0</v>
          </cell>
          <cell r="F19">
            <v>496.55788000000001</v>
          </cell>
          <cell r="G19">
            <v>1368.52674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106.73607</v>
          </cell>
          <cell r="D22">
            <v>317.56390000000005</v>
          </cell>
          <cell r="E22">
            <v>0</v>
          </cell>
          <cell r="F22">
            <v>317.56390000000005</v>
          </cell>
          <cell r="G22">
            <v>424.29997000000003</v>
          </cell>
        </row>
        <row r="23">
          <cell r="A23">
            <v>44</v>
          </cell>
          <cell r="B23" t="str">
            <v>Bahamas</v>
          </cell>
          <cell r="C23">
            <v>26.817450000000001</v>
          </cell>
          <cell r="D23">
            <v>18.177</v>
          </cell>
          <cell r="E23">
            <v>0</v>
          </cell>
          <cell r="F23">
            <v>18.177</v>
          </cell>
          <cell r="G23">
            <v>44.994450000000001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1031.25926</v>
          </cell>
          <cell r="D25">
            <v>8244.0374517</v>
          </cell>
          <cell r="E25">
            <v>0</v>
          </cell>
          <cell r="F25">
            <v>8244.0374517</v>
          </cell>
          <cell r="G25">
            <v>9275.2967117000007</v>
          </cell>
        </row>
        <row r="26">
          <cell r="A26">
            <v>52</v>
          </cell>
          <cell r="B26" t="str">
            <v>Barbados</v>
          </cell>
          <cell r="C26">
            <v>545.21584000000007</v>
          </cell>
          <cell r="D26">
            <v>0</v>
          </cell>
          <cell r="E26">
            <v>0</v>
          </cell>
          <cell r="F26">
            <v>0</v>
          </cell>
          <cell r="G26">
            <v>545.21584000000007</v>
          </cell>
        </row>
        <row r="27">
          <cell r="A27">
            <v>112</v>
          </cell>
          <cell r="B27" t="str">
            <v>Belarus</v>
          </cell>
          <cell r="C27">
            <v>0.31063999999999997</v>
          </cell>
          <cell r="D27">
            <v>0</v>
          </cell>
          <cell r="E27">
            <v>0</v>
          </cell>
          <cell r="F27">
            <v>0</v>
          </cell>
          <cell r="G27">
            <v>0.31063999999999997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293.49088</v>
          </cell>
          <cell r="D29">
            <v>23.013740000000002</v>
          </cell>
          <cell r="E29">
            <v>0</v>
          </cell>
          <cell r="F29">
            <v>23.013740000000002</v>
          </cell>
          <cell r="G29">
            <v>316.50461999999999</v>
          </cell>
        </row>
        <row r="30">
          <cell r="A30">
            <v>204</v>
          </cell>
          <cell r="B30" t="str">
            <v>Benin</v>
          </cell>
          <cell r="C30">
            <v>1247.6967199999999</v>
          </cell>
          <cell r="D30">
            <v>16.482340000000001</v>
          </cell>
          <cell r="E30">
            <v>0</v>
          </cell>
          <cell r="F30">
            <v>16.482340000000001</v>
          </cell>
          <cell r="G30">
            <v>1264.1790599999999</v>
          </cell>
        </row>
        <row r="31">
          <cell r="A31">
            <v>64</v>
          </cell>
          <cell r="B31" t="str">
            <v>Bhutan</v>
          </cell>
          <cell r="C31">
            <v>189.12544999999997</v>
          </cell>
          <cell r="D31">
            <v>0</v>
          </cell>
          <cell r="E31">
            <v>0</v>
          </cell>
          <cell r="F31">
            <v>0</v>
          </cell>
          <cell r="G31">
            <v>189.12544999999997</v>
          </cell>
        </row>
        <row r="32">
          <cell r="A32">
            <v>68</v>
          </cell>
          <cell r="B32" t="str">
            <v>Bolivia</v>
          </cell>
          <cell r="C32">
            <v>878.35303999999996</v>
          </cell>
          <cell r="D32">
            <v>2246.0714700000003</v>
          </cell>
          <cell r="E32">
            <v>0</v>
          </cell>
          <cell r="F32">
            <v>2246.0714700000003</v>
          </cell>
          <cell r="G32">
            <v>3124.4245100000003</v>
          </cell>
        </row>
        <row r="33">
          <cell r="A33">
            <v>70</v>
          </cell>
          <cell r="B33" t="str">
            <v>Bosnia and Herzegovina</v>
          </cell>
          <cell r="C33">
            <v>231.00533999999999</v>
          </cell>
          <cell r="D33">
            <v>48.891984999999991</v>
          </cell>
          <cell r="E33">
            <v>0</v>
          </cell>
          <cell r="F33">
            <v>48.891984999999991</v>
          </cell>
          <cell r="G33">
            <v>279.89732499999997</v>
          </cell>
        </row>
        <row r="34">
          <cell r="A34">
            <v>72</v>
          </cell>
          <cell r="B34" t="str">
            <v>Botswana</v>
          </cell>
          <cell r="C34">
            <v>239.42609999999996</v>
          </cell>
          <cell r="D34">
            <v>0</v>
          </cell>
          <cell r="E34">
            <v>25.410360000000001</v>
          </cell>
          <cell r="F34">
            <v>25.410360000000001</v>
          </cell>
          <cell r="G34">
            <v>264.83645999999999</v>
          </cell>
        </row>
        <row r="35">
          <cell r="A35">
            <v>76</v>
          </cell>
          <cell r="B35" t="str">
            <v>Brazil</v>
          </cell>
          <cell r="C35">
            <v>1277.6352099999999</v>
          </cell>
          <cell r="D35">
            <v>208.00047000000001</v>
          </cell>
          <cell r="E35">
            <v>6026.9640600000002</v>
          </cell>
          <cell r="F35">
            <v>6234.9645300000002</v>
          </cell>
          <cell r="G35">
            <v>7512.5997399999997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C38">
            <v>1218.2491400000001</v>
          </cell>
          <cell r="D38">
            <v>4188.8972199999998</v>
          </cell>
          <cell r="E38">
            <v>-0.4572</v>
          </cell>
          <cell r="F38">
            <v>4188.44002</v>
          </cell>
          <cell r="G38">
            <v>5406.6891599999999</v>
          </cell>
        </row>
        <row r="39">
          <cell r="A39">
            <v>108</v>
          </cell>
          <cell r="B39" t="str">
            <v>Burundi</v>
          </cell>
          <cell r="C39">
            <v>1152.8463999999999</v>
          </cell>
          <cell r="D39">
            <v>7102.8737610000007</v>
          </cell>
          <cell r="E39">
            <v>26.791599999999999</v>
          </cell>
          <cell r="F39">
            <v>7129.6653610000003</v>
          </cell>
          <cell r="G39">
            <v>8282.5117609999998</v>
          </cell>
        </row>
        <row r="40">
          <cell r="A40">
            <v>116</v>
          </cell>
          <cell r="B40" t="str">
            <v>Cambodia</v>
          </cell>
          <cell r="C40">
            <v>1786.8918500000002</v>
          </cell>
          <cell r="D40">
            <v>1633.68147</v>
          </cell>
          <cell r="E40">
            <v>1021.78008</v>
          </cell>
          <cell r="F40">
            <v>2655.46155</v>
          </cell>
          <cell r="G40">
            <v>4442.3534</v>
          </cell>
        </row>
        <row r="41">
          <cell r="A41">
            <v>120</v>
          </cell>
          <cell r="B41" t="str">
            <v>Cameroon</v>
          </cell>
          <cell r="C41">
            <v>1211.9643899999999</v>
          </cell>
          <cell r="D41">
            <v>193.57621</v>
          </cell>
          <cell r="E41">
            <v>28.637160000000002</v>
          </cell>
          <cell r="F41">
            <v>222.21337</v>
          </cell>
          <cell r="G41">
            <v>1434.1777599999998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850.31095999999991</v>
          </cell>
          <cell r="D43">
            <v>456.78017999999997</v>
          </cell>
          <cell r="E43">
            <v>5.9240000000000001E-2</v>
          </cell>
          <cell r="F43">
            <v>456.83941999999996</v>
          </cell>
          <cell r="G43">
            <v>1307.1503799999998</v>
          </cell>
        </row>
        <row r="44">
          <cell r="A44">
            <v>140</v>
          </cell>
          <cell r="B44" t="str">
            <v>Central African Rep.</v>
          </cell>
          <cell r="C44">
            <v>669.63519999999994</v>
          </cell>
          <cell r="D44">
            <v>2843.1061099999997</v>
          </cell>
          <cell r="E44">
            <v>0</v>
          </cell>
          <cell r="F44">
            <v>2843.1061099999997</v>
          </cell>
          <cell r="G44">
            <v>3512.7413099999994</v>
          </cell>
        </row>
        <row r="45">
          <cell r="A45">
            <v>148</v>
          </cell>
          <cell r="B45" t="str">
            <v>Chad</v>
          </cell>
          <cell r="C45">
            <v>1399.6226000000001</v>
          </cell>
          <cell r="D45">
            <v>4961.2366059999995</v>
          </cell>
          <cell r="E45">
            <v>0</v>
          </cell>
          <cell r="F45">
            <v>4961.2366059999995</v>
          </cell>
          <cell r="G45">
            <v>6360.8592059999992</v>
          </cell>
        </row>
        <row r="46">
          <cell r="A46">
            <v>152</v>
          </cell>
          <cell r="B46" t="str">
            <v>Chile</v>
          </cell>
          <cell r="C46">
            <v>433.90445999999997</v>
          </cell>
          <cell r="D46">
            <v>17.709810000000001</v>
          </cell>
          <cell r="E46">
            <v>199.75335000000001</v>
          </cell>
          <cell r="F46">
            <v>217.46316000000002</v>
          </cell>
          <cell r="G46">
            <v>651.36761999999999</v>
          </cell>
        </row>
        <row r="47">
          <cell r="A47">
            <v>156</v>
          </cell>
          <cell r="B47" t="str">
            <v>China</v>
          </cell>
          <cell r="C47">
            <v>1452.92031</v>
          </cell>
          <cell r="D47">
            <v>700.42145999999991</v>
          </cell>
          <cell r="E47">
            <v>0</v>
          </cell>
          <cell r="F47">
            <v>700.42145999999991</v>
          </cell>
          <cell r="G47">
            <v>2153.34177</v>
          </cell>
        </row>
        <row r="48">
          <cell r="A48">
            <v>170</v>
          </cell>
          <cell r="B48" t="str">
            <v>Colombia</v>
          </cell>
          <cell r="C48">
            <v>823.75452000000007</v>
          </cell>
          <cell r="D48">
            <v>1003.2745329999998</v>
          </cell>
          <cell r="E48">
            <v>4620.98891</v>
          </cell>
          <cell r="F48">
            <v>5624.2634429999998</v>
          </cell>
          <cell r="G48">
            <v>6448.0179630000002</v>
          </cell>
        </row>
        <row r="49">
          <cell r="A49">
            <v>174</v>
          </cell>
          <cell r="B49" t="str">
            <v>Comoros</v>
          </cell>
          <cell r="C49">
            <v>179.31349</v>
          </cell>
          <cell r="D49">
            <v>0</v>
          </cell>
          <cell r="E49">
            <v>0</v>
          </cell>
          <cell r="F49">
            <v>0</v>
          </cell>
          <cell r="G49">
            <v>179.31349</v>
          </cell>
        </row>
        <row r="50">
          <cell r="A50">
            <v>178</v>
          </cell>
          <cell r="B50" t="str">
            <v>Congo</v>
          </cell>
          <cell r="C50">
            <v>653.69564000000003</v>
          </cell>
          <cell r="D50">
            <v>415.51832000000002</v>
          </cell>
          <cell r="E50">
            <v>114.51336000000001</v>
          </cell>
          <cell r="F50">
            <v>530.03168000000005</v>
          </cell>
          <cell r="G50">
            <v>1183.72732</v>
          </cell>
        </row>
        <row r="51">
          <cell r="A51">
            <v>188</v>
          </cell>
          <cell r="B51" t="str">
            <v>Costa Rica</v>
          </cell>
          <cell r="C51">
            <v>714.12141999999994</v>
          </cell>
          <cell r="D51">
            <v>0</v>
          </cell>
          <cell r="E51">
            <v>0</v>
          </cell>
          <cell r="F51">
            <v>0</v>
          </cell>
          <cell r="G51">
            <v>714.12141999999994</v>
          </cell>
        </row>
        <row r="52">
          <cell r="A52">
            <v>384</v>
          </cell>
          <cell r="B52" t="str">
            <v>Cote d'Ivoire</v>
          </cell>
          <cell r="C52">
            <v>1233.53206</v>
          </cell>
          <cell r="D52">
            <v>3255.9506800000004</v>
          </cell>
          <cell r="E52">
            <v>143.28457999999998</v>
          </cell>
          <cell r="F52">
            <v>3399.2352600000004</v>
          </cell>
          <cell r="G52">
            <v>4632.7673200000008</v>
          </cell>
        </row>
        <row r="53">
          <cell r="A53">
            <v>191</v>
          </cell>
          <cell r="B53" t="str">
            <v>Croatia</v>
          </cell>
          <cell r="C53">
            <v>299.22040000000004</v>
          </cell>
          <cell r="D53">
            <v>0</v>
          </cell>
          <cell r="E53">
            <v>0</v>
          </cell>
          <cell r="F53">
            <v>0</v>
          </cell>
          <cell r="G53">
            <v>299.22040000000004</v>
          </cell>
        </row>
        <row r="54">
          <cell r="A54">
            <v>192</v>
          </cell>
          <cell r="B54" t="str">
            <v>Cuba</v>
          </cell>
          <cell r="C54">
            <v>812.50323000000003</v>
          </cell>
          <cell r="D54">
            <v>37.290330000000004</v>
          </cell>
          <cell r="E54">
            <v>0</v>
          </cell>
          <cell r="F54">
            <v>37.290330000000004</v>
          </cell>
          <cell r="G54">
            <v>849.79356000000007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1569.7106600000002</v>
          </cell>
          <cell r="D57">
            <v>1367.58168</v>
          </cell>
          <cell r="E57">
            <v>0</v>
          </cell>
          <cell r="F57">
            <v>1367.58168</v>
          </cell>
          <cell r="G57">
            <v>2937.29234</v>
          </cell>
        </row>
        <row r="58">
          <cell r="A58">
            <v>180</v>
          </cell>
          <cell r="B58" t="str">
            <v>Dem Rep of the Congo</v>
          </cell>
          <cell r="C58">
            <v>1646.9878999999999</v>
          </cell>
          <cell r="D58">
            <v>28631.985548000004</v>
          </cell>
          <cell r="E58">
            <v>143.01901999999998</v>
          </cell>
          <cell r="F58">
            <v>28775.004568000004</v>
          </cell>
          <cell r="G58">
            <v>30421.992468000004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157.46290000000002</v>
          </cell>
          <cell r="D60">
            <v>361.66434999999996</v>
          </cell>
          <cell r="E60">
            <v>0</v>
          </cell>
          <cell r="F60">
            <v>361.66434999999996</v>
          </cell>
          <cell r="G60">
            <v>519.12725</v>
          </cell>
        </row>
        <row r="61">
          <cell r="A61">
            <v>212</v>
          </cell>
          <cell r="B61" t="str">
            <v>Dominica</v>
          </cell>
          <cell r="C61">
            <v>309.60373000000004</v>
          </cell>
          <cell r="D61">
            <v>0</v>
          </cell>
          <cell r="E61">
            <v>0</v>
          </cell>
          <cell r="F61">
            <v>0</v>
          </cell>
          <cell r="G61">
            <v>309.60373000000004</v>
          </cell>
        </row>
        <row r="62">
          <cell r="A62">
            <v>214</v>
          </cell>
          <cell r="B62" t="str">
            <v>Dominican Republic</v>
          </cell>
          <cell r="C62">
            <v>1264.35823</v>
          </cell>
          <cell r="D62">
            <v>1116.3493600000002</v>
          </cell>
          <cell r="E62">
            <v>105.71991</v>
          </cell>
          <cell r="F62">
            <v>1222.0692700000002</v>
          </cell>
          <cell r="G62">
            <v>2486.4275000000002</v>
          </cell>
        </row>
        <row r="63">
          <cell r="A63">
            <v>218</v>
          </cell>
          <cell r="B63" t="str">
            <v>Ecuador</v>
          </cell>
          <cell r="C63">
            <v>699.12722999999994</v>
          </cell>
          <cell r="D63">
            <v>431.16107</v>
          </cell>
          <cell r="E63">
            <v>0</v>
          </cell>
          <cell r="F63">
            <v>431.16107</v>
          </cell>
          <cell r="G63">
            <v>1130.2882999999999</v>
          </cell>
        </row>
        <row r="64">
          <cell r="A64">
            <v>818</v>
          </cell>
          <cell r="B64" t="str">
            <v>Egypt</v>
          </cell>
          <cell r="C64">
            <v>769.16425000000004</v>
          </cell>
          <cell r="D64">
            <v>2561.1612700000001</v>
          </cell>
          <cell r="E64">
            <v>17.76643</v>
          </cell>
          <cell r="F64">
            <v>2578.9277000000002</v>
          </cell>
          <cell r="G64">
            <v>3348.09195</v>
          </cell>
        </row>
        <row r="65">
          <cell r="A65">
            <v>222</v>
          </cell>
          <cell r="B65" t="str">
            <v>El Salvador</v>
          </cell>
          <cell r="C65">
            <v>714.33059000000003</v>
          </cell>
          <cell r="D65">
            <v>1675.6748600000001</v>
          </cell>
          <cell r="E65">
            <v>0</v>
          </cell>
          <cell r="F65">
            <v>1675.6748600000001</v>
          </cell>
          <cell r="G65">
            <v>2390.0054500000001</v>
          </cell>
        </row>
        <row r="66">
          <cell r="A66">
            <v>226</v>
          </cell>
          <cell r="B66" t="str">
            <v>Equatorial Guinea</v>
          </cell>
          <cell r="C66">
            <v>287.80162000000001</v>
          </cell>
          <cell r="D66">
            <v>0</v>
          </cell>
          <cell r="E66">
            <v>0</v>
          </cell>
          <cell r="F66">
            <v>0</v>
          </cell>
          <cell r="G66">
            <v>287.80162000000001</v>
          </cell>
        </row>
        <row r="67">
          <cell r="A67">
            <v>232</v>
          </cell>
          <cell r="B67" t="str">
            <v>Eritrea</v>
          </cell>
          <cell r="C67">
            <v>1300.0458999999998</v>
          </cell>
          <cell r="D67">
            <v>396.16043999999999</v>
          </cell>
          <cell r="E67">
            <v>0</v>
          </cell>
          <cell r="F67">
            <v>396.16043999999999</v>
          </cell>
          <cell r="G67">
            <v>1696.2063399999997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912.82942000000003</v>
          </cell>
          <cell r="D69">
            <v>10666.192784999999</v>
          </cell>
          <cell r="E69">
            <v>157.83923999999999</v>
          </cell>
          <cell r="F69">
            <v>10824.032024999999</v>
          </cell>
          <cell r="G69">
            <v>11736.861444999999</v>
          </cell>
        </row>
        <row r="70">
          <cell r="A70">
            <v>583</v>
          </cell>
          <cell r="B70" t="str">
            <v>Micronesia, Federated States of</v>
          </cell>
          <cell r="C70">
            <v>40.310279999999999</v>
          </cell>
          <cell r="D70">
            <v>0</v>
          </cell>
          <cell r="E70">
            <v>0</v>
          </cell>
          <cell r="F70">
            <v>0</v>
          </cell>
          <cell r="G70">
            <v>40.310279999999999</v>
          </cell>
        </row>
        <row r="71">
          <cell r="A71">
            <v>242</v>
          </cell>
          <cell r="B71" t="str">
            <v>Fiji</v>
          </cell>
          <cell r="C71">
            <v>107.45765</v>
          </cell>
          <cell r="D71">
            <v>3.7858700000000001</v>
          </cell>
          <cell r="E71">
            <v>0</v>
          </cell>
          <cell r="F71">
            <v>3.7858700000000001</v>
          </cell>
          <cell r="G71">
            <v>111.24352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380.57249999999999</v>
          </cell>
          <cell r="D74">
            <v>0</v>
          </cell>
          <cell r="E74">
            <v>2204.0944</v>
          </cell>
          <cell r="F74">
            <v>2204.0944</v>
          </cell>
          <cell r="G74">
            <v>2584.6669000000002</v>
          </cell>
        </row>
        <row r="75">
          <cell r="A75">
            <v>270</v>
          </cell>
          <cell r="B75" t="str">
            <v>Gambia</v>
          </cell>
          <cell r="C75">
            <v>865.28643999999997</v>
          </cell>
          <cell r="D75">
            <v>28.763900000000003</v>
          </cell>
          <cell r="E75">
            <v>0</v>
          </cell>
          <cell r="F75">
            <v>28.763900000000003</v>
          </cell>
          <cell r="G75">
            <v>894.05034000000001</v>
          </cell>
        </row>
        <row r="76">
          <cell r="A76">
            <v>268</v>
          </cell>
          <cell r="B76" t="str">
            <v>Georgia</v>
          </cell>
          <cell r="C76">
            <v>370.04891000000003</v>
          </cell>
          <cell r="D76">
            <v>608.35947999999996</v>
          </cell>
          <cell r="E76">
            <v>0</v>
          </cell>
          <cell r="F76">
            <v>608.35947999999996</v>
          </cell>
          <cell r="G76">
            <v>978.40839000000005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668.69235000000003</v>
          </cell>
          <cell r="D78">
            <v>611.84123099999999</v>
          </cell>
          <cell r="E78">
            <v>7.6068800000000003</v>
          </cell>
          <cell r="F78">
            <v>619.44811100000004</v>
          </cell>
          <cell r="G78">
            <v>1288.140461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368.80811999999997</v>
          </cell>
          <cell r="D80">
            <v>-44.757419999999996</v>
          </cell>
          <cell r="E80">
            <v>0</v>
          </cell>
          <cell r="F80">
            <v>-44.757419999999996</v>
          </cell>
          <cell r="G80">
            <v>324.05070000000001</v>
          </cell>
        </row>
        <row r="81">
          <cell r="A81">
            <v>320</v>
          </cell>
          <cell r="B81" t="str">
            <v>Guatemala</v>
          </cell>
          <cell r="C81">
            <v>250.07803000000004</v>
          </cell>
          <cell r="D81">
            <v>2736.6199300000003</v>
          </cell>
          <cell r="E81">
            <v>0</v>
          </cell>
          <cell r="F81">
            <v>2736.6199300000003</v>
          </cell>
          <cell r="G81">
            <v>2986.6979600000004</v>
          </cell>
        </row>
        <row r="82">
          <cell r="A82">
            <v>324</v>
          </cell>
          <cell r="B82" t="str">
            <v>Guinea</v>
          </cell>
          <cell r="C82">
            <v>1231.4201</v>
          </cell>
          <cell r="D82">
            <v>937.30627000000004</v>
          </cell>
          <cell r="E82">
            <v>-12.926690000000001</v>
          </cell>
          <cell r="F82">
            <v>924.37958000000003</v>
          </cell>
          <cell r="G82">
            <v>2155.7996800000001</v>
          </cell>
        </row>
        <row r="83">
          <cell r="A83">
            <v>624</v>
          </cell>
          <cell r="B83" t="str">
            <v>Guinea-Bissau</v>
          </cell>
          <cell r="C83">
            <v>766.94427000000007</v>
          </cell>
          <cell r="D83">
            <v>737.15210999999999</v>
          </cell>
          <cell r="E83">
            <v>0</v>
          </cell>
          <cell r="F83">
            <v>737.15210999999999</v>
          </cell>
          <cell r="G83">
            <v>1504.09638</v>
          </cell>
        </row>
        <row r="84">
          <cell r="A84">
            <v>328</v>
          </cell>
          <cell r="B84" t="str">
            <v>Guyana</v>
          </cell>
          <cell r="C84">
            <v>144.78762</v>
          </cell>
          <cell r="D84">
            <v>0</v>
          </cell>
          <cell r="E84">
            <v>0</v>
          </cell>
          <cell r="F84">
            <v>0</v>
          </cell>
          <cell r="G84">
            <v>144.78762</v>
          </cell>
        </row>
        <row r="85">
          <cell r="A85">
            <v>332</v>
          </cell>
          <cell r="B85" t="str">
            <v>Haiti</v>
          </cell>
          <cell r="C85">
            <v>1204.64066</v>
          </cell>
          <cell r="D85">
            <v>8360.7914699999983</v>
          </cell>
          <cell r="E85">
            <v>0</v>
          </cell>
          <cell r="F85">
            <v>8360.7914699999983</v>
          </cell>
          <cell r="G85">
            <v>9565.4321299999974</v>
          </cell>
        </row>
        <row r="86">
          <cell r="A86">
            <v>340</v>
          </cell>
          <cell r="B86" t="str">
            <v>Honduras</v>
          </cell>
          <cell r="C86">
            <v>1253.0071799999998</v>
          </cell>
          <cell r="D86">
            <v>868.44709</v>
          </cell>
          <cell r="E86">
            <v>1316.86248</v>
          </cell>
          <cell r="F86">
            <v>2185.3095699999999</v>
          </cell>
          <cell r="G86">
            <v>3438.31675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941.89193999999998</v>
          </cell>
          <cell r="D89">
            <v>1841.2888700000001</v>
          </cell>
          <cell r="E89">
            <v>0</v>
          </cell>
          <cell r="F89">
            <v>1841.2888700000001</v>
          </cell>
          <cell r="G89">
            <v>2783.1808099999998</v>
          </cell>
        </row>
        <row r="90">
          <cell r="A90">
            <v>360</v>
          </cell>
          <cell r="B90" t="str">
            <v>Indonesia</v>
          </cell>
          <cell r="C90">
            <v>913.52575999999999</v>
          </cell>
          <cell r="D90">
            <v>18307.926820000001</v>
          </cell>
          <cell r="E90">
            <v>0</v>
          </cell>
          <cell r="F90">
            <v>18307.926820000001</v>
          </cell>
          <cell r="G90">
            <v>19221.452580000001</v>
          </cell>
        </row>
        <row r="91">
          <cell r="A91">
            <v>364</v>
          </cell>
          <cell r="B91" t="str">
            <v>Iran, Islamic Republic</v>
          </cell>
          <cell r="C91">
            <v>760.34954000000005</v>
          </cell>
          <cell r="D91">
            <v>4.8511999999999995</v>
          </cell>
          <cell r="E91">
            <v>12.32892</v>
          </cell>
          <cell r="F91">
            <v>17.180119999999999</v>
          </cell>
          <cell r="G91">
            <v>777.52966000000004</v>
          </cell>
        </row>
        <row r="92">
          <cell r="A92">
            <v>368</v>
          </cell>
          <cell r="B92" t="str">
            <v>Iraq</v>
          </cell>
          <cell r="C92">
            <v>76.17564999999999</v>
          </cell>
          <cell r="D92">
            <v>16497.863570000001</v>
          </cell>
          <cell r="E92">
            <v>0</v>
          </cell>
          <cell r="F92">
            <v>16497.863570000001</v>
          </cell>
          <cell r="G92">
            <v>16574.039220000002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798.52467999999999</v>
          </cell>
          <cell r="D96">
            <v>46.033790000000003</v>
          </cell>
          <cell r="E96">
            <v>0</v>
          </cell>
          <cell r="F96">
            <v>46.033790000000003</v>
          </cell>
          <cell r="G96">
            <v>844.55846999999994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60.661979999999993</v>
          </cell>
          <cell r="D98">
            <v>0</v>
          </cell>
          <cell r="E98">
            <v>0</v>
          </cell>
          <cell r="F98">
            <v>0</v>
          </cell>
          <cell r="G98">
            <v>60.661979999999993</v>
          </cell>
        </row>
        <row r="99">
          <cell r="A99">
            <v>398</v>
          </cell>
          <cell r="B99" t="str">
            <v>Kazakhstan</v>
          </cell>
          <cell r="C99">
            <v>27.04814</v>
          </cell>
          <cell r="D99">
            <v>0</v>
          </cell>
          <cell r="E99">
            <v>0</v>
          </cell>
          <cell r="F99">
            <v>0</v>
          </cell>
          <cell r="G99">
            <v>27.04814</v>
          </cell>
        </row>
        <row r="100">
          <cell r="A100">
            <v>404</v>
          </cell>
          <cell r="B100" t="str">
            <v>Kenya</v>
          </cell>
          <cell r="C100">
            <v>1627.0636099999999</v>
          </cell>
          <cell r="D100">
            <v>1213.6618000000001</v>
          </cell>
          <cell r="E100">
            <v>0</v>
          </cell>
          <cell r="F100">
            <v>1213.6618000000001</v>
          </cell>
          <cell r="G100">
            <v>2840.72541</v>
          </cell>
        </row>
        <row r="101">
          <cell r="A101">
            <v>296</v>
          </cell>
          <cell r="B101" t="str">
            <v>Kiribati</v>
          </cell>
          <cell r="C101">
            <v>45.910580000000003</v>
          </cell>
          <cell r="D101">
            <v>0</v>
          </cell>
          <cell r="E101">
            <v>0</v>
          </cell>
          <cell r="F101">
            <v>0</v>
          </cell>
          <cell r="G101">
            <v>45.910580000000003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C103">
            <v>763.67845</v>
          </cell>
          <cell r="D103">
            <v>0</v>
          </cell>
          <cell r="E103">
            <v>0</v>
          </cell>
          <cell r="F103">
            <v>0</v>
          </cell>
          <cell r="G103">
            <v>763.67845</v>
          </cell>
        </row>
        <row r="104">
          <cell r="A104">
            <v>418</v>
          </cell>
          <cell r="B104" t="str">
            <v>Lao People's Dem Republic</v>
          </cell>
          <cell r="C104">
            <v>1140.4277299999999</v>
          </cell>
          <cell r="D104">
            <v>1416.12544</v>
          </cell>
          <cell r="E104">
            <v>0</v>
          </cell>
          <cell r="F104">
            <v>1416.12544</v>
          </cell>
          <cell r="G104">
            <v>2556.5531700000001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682.72023999999999</v>
          </cell>
          <cell r="D106">
            <v>4131.7921400000005</v>
          </cell>
          <cell r="E106">
            <v>0.84298000000000006</v>
          </cell>
          <cell r="F106">
            <v>4132.6351200000008</v>
          </cell>
          <cell r="G106">
            <v>4815.3553600000005</v>
          </cell>
        </row>
        <row r="107">
          <cell r="A107">
            <v>426</v>
          </cell>
          <cell r="B107" t="str">
            <v>Lesotho</v>
          </cell>
          <cell r="C107">
            <v>928.9176799999999</v>
          </cell>
          <cell r="D107">
            <v>2291.8181300000001</v>
          </cell>
          <cell r="E107">
            <v>1.8656900000000001</v>
          </cell>
          <cell r="F107">
            <v>2293.6838200000002</v>
          </cell>
          <cell r="G107">
            <v>3222.6015000000002</v>
          </cell>
        </row>
        <row r="108">
          <cell r="A108">
            <v>430</v>
          </cell>
          <cell r="B108" t="str">
            <v>Liberia</v>
          </cell>
          <cell r="C108">
            <v>717.61758000000009</v>
          </cell>
          <cell r="D108">
            <v>5067.1812399999999</v>
          </cell>
          <cell r="E108">
            <v>0</v>
          </cell>
          <cell r="F108">
            <v>5067.1812399999999</v>
          </cell>
          <cell r="G108">
            <v>5784.79882</v>
          </cell>
        </row>
        <row r="109">
          <cell r="A109">
            <v>434</v>
          </cell>
          <cell r="B109" t="str">
            <v>Libyan Arab Jamahiriya</v>
          </cell>
          <cell r="C109">
            <v>189.42984999999999</v>
          </cell>
          <cell r="D109">
            <v>55.037300999999999</v>
          </cell>
          <cell r="E109">
            <v>540.88368000000003</v>
          </cell>
          <cell r="F109">
            <v>595.92098099999998</v>
          </cell>
          <cell r="G109">
            <v>785.35083099999997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1312.9067500000001</v>
          </cell>
          <cell r="D113">
            <v>1422.063909</v>
          </cell>
          <cell r="E113">
            <v>157.21556000000001</v>
          </cell>
          <cell r="F113">
            <v>1579.2794690000001</v>
          </cell>
          <cell r="G113">
            <v>2892.1862190000002</v>
          </cell>
        </row>
        <row r="114">
          <cell r="A114">
            <v>454</v>
          </cell>
          <cell r="B114" t="str">
            <v>Malawi</v>
          </cell>
          <cell r="C114">
            <v>1797.2685899999999</v>
          </cell>
          <cell r="D114">
            <v>3876.9436299999998</v>
          </cell>
          <cell r="E114">
            <v>0</v>
          </cell>
          <cell r="F114">
            <v>3876.9436299999998</v>
          </cell>
          <cell r="G114">
            <v>5674.2122199999994</v>
          </cell>
        </row>
        <row r="115">
          <cell r="A115">
            <v>458</v>
          </cell>
          <cell r="B115" t="str">
            <v>Malaysia</v>
          </cell>
          <cell r="C115">
            <v>26.424479999999999</v>
          </cell>
          <cell r="D115">
            <v>0</v>
          </cell>
          <cell r="E115">
            <v>0</v>
          </cell>
          <cell r="F115">
            <v>0</v>
          </cell>
          <cell r="G115">
            <v>26.424479999999999</v>
          </cell>
        </row>
        <row r="116">
          <cell r="A116">
            <v>462</v>
          </cell>
          <cell r="B116" t="str">
            <v>Maldives</v>
          </cell>
          <cell r="C116">
            <v>58.397620000000003</v>
          </cell>
          <cell r="D116">
            <v>0</v>
          </cell>
          <cell r="E116">
            <v>0</v>
          </cell>
          <cell r="F116">
            <v>0</v>
          </cell>
          <cell r="G116">
            <v>58.397620000000003</v>
          </cell>
        </row>
        <row r="117">
          <cell r="A117">
            <v>466</v>
          </cell>
          <cell r="B117" t="str">
            <v>Mali</v>
          </cell>
          <cell r="C117">
            <v>922.74331000000006</v>
          </cell>
          <cell r="D117">
            <v>954.01294999999993</v>
          </cell>
          <cell r="E117">
            <v>-10.918379999999999</v>
          </cell>
          <cell r="F117">
            <v>943.09456999999998</v>
          </cell>
          <cell r="G117">
            <v>1865.83788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93.185949999999991</v>
          </cell>
          <cell r="D119">
            <v>0</v>
          </cell>
          <cell r="E119">
            <v>0</v>
          </cell>
          <cell r="F119">
            <v>0</v>
          </cell>
          <cell r="G119">
            <v>93.185949999999991</v>
          </cell>
        </row>
        <row r="120">
          <cell r="A120">
            <v>478</v>
          </cell>
          <cell r="B120" t="str">
            <v>Mauritania</v>
          </cell>
          <cell r="C120">
            <v>1191.36628</v>
          </cell>
          <cell r="D120">
            <v>1459.1199199999999</v>
          </cell>
          <cell r="E120">
            <v>4.4800600000000008</v>
          </cell>
          <cell r="F120">
            <v>1463.59998</v>
          </cell>
          <cell r="G120">
            <v>2654.9662600000001</v>
          </cell>
        </row>
        <row r="121">
          <cell r="A121">
            <v>480</v>
          </cell>
          <cell r="B121" t="str">
            <v>Mauritius</v>
          </cell>
          <cell r="C121">
            <v>30.27646</v>
          </cell>
          <cell r="D121">
            <v>-2.8340399999999999</v>
          </cell>
          <cell r="E121">
            <v>0</v>
          </cell>
          <cell r="F121">
            <v>-2.8340399999999999</v>
          </cell>
          <cell r="G121">
            <v>27.442419999999998</v>
          </cell>
        </row>
        <row r="122">
          <cell r="A122">
            <v>484</v>
          </cell>
          <cell r="B122" t="str">
            <v>Mexico</v>
          </cell>
          <cell r="C122">
            <v>1148.83269</v>
          </cell>
          <cell r="D122">
            <v>141.16164999999998</v>
          </cell>
          <cell r="E122">
            <v>3729.248</v>
          </cell>
          <cell r="F122">
            <v>3870.4096500000001</v>
          </cell>
          <cell r="G122">
            <v>5019.2423399999998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483.69898999999998</v>
          </cell>
          <cell r="D124">
            <v>603.26436000000001</v>
          </cell>
          <cell r="E124">
            <v>0</v>
          </cell>
          <cell r="F124">
            <v>603.26436000000001</v>
          </cell>
          <cell r="G124">
            <v>1086.96335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C126">
            <v>1073.51043</v>
          </cell>
          <cell r="D126">
            <v>197.71298999999999</v>
          </cell>
          <cell r="E126">
            <v>236.11678000000001</v>
          </cell>
          <cell r="F126">
            <v>433.82977</v>
          </cell>
          <cell r="G126">
            <v>1507.3402000000001</v>
          </cell>
        </row>
        <row r="127">
          <cell r="A127">
            <v>508</v>
          </cell>
          <cell r="B127" t="str">
            <v>Mozambique</v>
          </cell>
          <cell r="C127">
            <v>2018.27379</v>
          </cell>
          <cell r="D127">
            <v>4834.4222900000004</v>
          </cell>
          <cell r="E127">
            <v>179.61736999999999</v>
          </cell>
          <cell r="F127">
            <v>5014.0396600000004</v>
          </cell>
          <cell r="G127">
            <v>7032.3134500000006</v>
          </cell>
        </row>
        <row r="128">
          <cell r="A128">
            <v>104</v>
          </cell>
          <cell r="B128" t="str">
            <v>Myanmar</v>
          </cell>
          <cell r="C128">
            <v>1236.5853</v>
          </cell>
          <cell r="D128">
            <v>8238.4407499999998</v>
          </cell>
          <cell r="E128">
            <v>933.19118999999989</v>
          </cell>
          <cell r="F128">
            <v>9171.6319399999993</v>
          </cell>
          <cell r="G128">
            <v>10408.21724</v>
          </cell>
        </row>
        <row r="129">
          <cell r="A129">
            <v>516</v>
          </cell>
          <cell r="B129" t="str">
            <v>Namibia</v>
          </cell>
          <cell r="C129">
            <v>785.42283000000009</v>
          </cell>
          <cell r="D129">
            <v>0.12456999999999999</v>
          </cell>
          <cell r="E129">
            <v>47.45917</v>
          </cell>
          <cell r="F129">
            <v>47.583739999999999</v>
          </cell>
          <cell r="G129">
            <v>833.00657000000012</v>
          </cell>
        </row>
        <row r="130">
          <cell r="A130">
            <v>520</v>
          </cell>
          <cell r="B130" t="str">
            <v>Nauru</v>
          </cell>
          <cell r="C130">
            <v>60.639510000000001</v>
          </cell>
          <cell r="D130">
            <v>0</v>
          </cell>
          <cell r="E130">
            <v>0</v>
          </cell>
          <cell r="F130">
            <v>0</v>
          </cell>
          <cell r="G130">
            <v>60.639510000000001</v>
          </cell>
        </row>
        <row r="131">
          <cell r="A131">
            <v>524</v>
          </cell>
          <cell r="B131" t="str">
            <v>Nepal</v>
          </cell>
          <cell r="C131">
            <v>1783.7107900000001</v>
          </cell>
          <cell r="D131">
            <v>637.19479000000001</v>
          </cell>
          <cell r="E131">
            <v>644.08388000000002</v>
          </cell>
          <cell r="F131">
            <v>1281.2786700000001</v>
          </cell>
          <cell r="G131">
            <v>3064.9894600000002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1561.4097300000001</v>
          </cell>
          <cell r="D134">
            <v>3163.4990699999998</v>
          </cell>
          <cell r="E134">
            <v>496.75041999999996</v>
          </cell>
          <cell r="F134">
            <v>3660.2494899999997</v>
          </cell>
          <cell r="G134">
            <v>5221.6592199999996</v>
          </cell>
        </row>
        <row r="135">
          <cell r="A135">
            <v>562</v>
          </cell>
          <cell r="B135" t="str">
            <v>Niger</v>
          </cell>
          <cell r="C135">
            <v>1265.75692</v>
          </cell>
          <cell r="D135">
            <v>4685.42839</v>
          </cell>
          <cell r="E135">
            <v>0</v>
          </cell>
          <cell r="F135">
            <v>4685.42839</v>
          </cell>
          <cell r="G135">
            <v>5951.1853099999998</v>
          </cell>
        </row>
        <row r="136">
          <cell r="A136">
            <v>566</v>
          </cell>
          <cell r="B136" t="str">
            <v>Nigeria</v>
          </cell>
          <cell r="C136">
            <v>1224.21858</v>
          </cell>
          <cell r="D136">
            <v>959.25954000000002</v>
          </cell>
          <cell r="E136">
            <v>768.69233999999994</v>
          </cell>
          <cell r="F136">
            <v>1727.9518800000001</v>
          </cell>
          <cell r="G136">
            <v>2952.1704600000003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53.807929999999999</v>
          </cell>
          <cell r="D138">
            <v>9.9710000000000001</v>
          </cell>
          <cell r="E138">
            <v>18.15427</v>
          </cell>
          <cell r="F138">
            <v>28.12527</v>
          </cell>
          <cell r="G138">
            <v>81.933199999999999</v>
          </cell>
        </row>
        <row r="139">
          <cell r="A139">
            <v>586</v>
          </cell>
          <cell r="B139" t="str">
            <v>Pakistan</v>
          </cell>
          <cell r="C139">
            <v>1572.06006</v>
          </cell>
          <cell r="D139">
            <v>6350.2766531999996</v>
          </cell>
          <cell r="E139">
            <v>1732.54168</v>
          </cell>
          <cell r="F139">
            <v>8082.8183331999999</v>
          </cell>
          <cell r="G139">
            <v>9654.8783932000006</v>
          </cell>
        </row>
        <row r="140">
          <cell r="A140">
            <v>585</v>
          </cell>
          <cell r="B140" t="str">
            <v xml:space="preserve">Palau </v>
          </cell>
          <cell r="C140">
            <v>9.6624300000000005</v>
          </cell>
          <cell r="D140">
            <v>0</v>
          </cell>
          <cell r="E140">
            <v>0</v>
          </cell>
          <cell r="F140">
            <v>0</v>
          </cell>
          <cell r="G140">
            <v>9.6624300000000005</v>
          </cell>
        </row>
        <row r="141">
          <cell r="A141">
            <v>591</v>
          </cell>
          <cell r="B141" t="str">
            <v>Panama</v>
          </cell>
          <cell r="C141">
            <v>229.28944000000001</v>
          </cell>
          <cell r="D141">
            <v>43.581870000000002</v>
          </cell>
          <cell r="E141">
            <v>0</v>
          </cell>
          <cell r="F141">
            <v>43.581870000000002</v>
          </cell>
          <cell r="G141">
            <v>272.87130999999999</v>
          </cell>
        </row>
        <row r="142">
          <cell r="A142">
            <v>598</v>
          </cell>
          <cell r="B142" t="str">
            <v>Papua New Guinea</v>
          </cell>
          <cell r="C142">
            <v>28.962389999999999</v>
          </cell>
          <cell r="D142">
            <v>0</v>
          </cell>
          <cell r="E142">
            <v>0</v>
          </cell>
          <cell r="F142">
            <v>0</v>
          </cell>
          <cell r="G142">
            <v>28.962389999999999</v>
          </cell>
        </row>
        <row r="143">
          <cell r="A143">
            <v>600</v>
          </cell>
          <cell r="B143" t="str">
            <v>Paraguay</v>
          </cell>
          <cell r="C143">
            <v>318.59474999999998</v>
          </cell>
          <cell r="D143">
            <v>25.229200000000002</v>
          </cell>
          <cell r="E143">
            <v>6.0986199999999995</v>
          </cell>
          <cell r="F143">
            <v>31.327820000000003</v>
          </cell>
          <cell r="G143">
            <v>349.92256999999995</v>
          </cell>
        </row>
        <row r="144">
          <cell r="A144">
            <v>604</v>
          </cell>
          <cell r="B144" t="str">
            <v>Peru</v>
          </cell>
          <cell r="C144">
            <v>1017.65917</v>
          </cell>
          <cell r="D144">
            <v>2626.5260899999998</v>
          </cell>
          <cell r="E144">
            <v>0</v>
          </cell>
          <cell r="F144">
            <v>2626.5260899999998</v>
          </cell>
          <cell r="G144">
            <v>3644.1852599999997</v>
          </cell>
        </row>
        <row r="145">
          <cell r="A145">
            <v>608</v>
          </cell>
          <cell r="B145" t="str">
            <v>Philippines</v>
          </cell>
          <cell r="C145">
            <v>955.15210000000002</v>
          </cell>
          <cell r="D145">
            <v>829.20654000000002</v>
          </cell>
          <cell r="E145">
            <v>0</v>
          </cell>
          <cell r="F145">
            <v>829.20654000000002</v>
          </cell>
          <cell r="G145">
            <v>1784.3586399999999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C150">
            <v>182.09892000000002</v>
          </cell>
          <cell r="D150">
            <v>671.95902069999988</v>
          </cell>
          <cell r="E150">
            <v>0</v>
          </cell>
          <cell r="F150">
            <v>671.95902069999988</v>
          </cell>
          <cell r="G150">
            <v>854.0579406999999</v>
          </cell>
        </row>
        <row r="151">
          <cell r="A151">
            <v>642</v>
          </cell>
          <cell r="B151" t="str">
            <v>Romania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C152">
            <v>23.135259999999999</v>
          </cell>
          <cell r="D152">
            <v>1288.7268300000001</v>
          </cell>
          <cell r="E152">
            <v>0</v>
          </cell>
          <cell r="F152">
            <v>1288.7268300000001</v>
          </cell>
          <cell r="G152">
            <v>1311.8620900000001</v>
          </cell>
        </row>
        <row r="153">
          <cell r="A153">
            <v>646</v>
          </cell>
          <cell r="B153" t="str">
            <v>Rwanda</v>
          </cell>
          <cell r="C153">
            <v>1363.7073300000002</v>
          </cell>
          <cell r="D153">
            <v>621.22703000000001</v>
          </cell>
          <cell r="E153">
            <v>0</v>
          </cell>
          <cell r="F153">
            <v>621.22703000000001</v>
          </cell>
          <cell r="G153">
            <v>1984.9343600000002</v>
          </cell>
        </row>
        <row r="154">
          <cell r="A154">
            <v>882</v>
          </cell>
          <cell r="B154" t="str">
            <v>Samoa</v>
          </cell>
          <cell r="C154">
            <v>218.06129999999999</v>
          </cell>
          <cell r="D154">
            <v>34.601379999999999</v>
          </cell>
          <cell r="E154">
            <v>0</v>
          </cell>
          <cell r="F154">
            <v>34.601379999999999</v>
          </cell>
          <cell r="G154">
            <v>252.66267999999999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230.35878</v>
          </cell>
          <cell r="D156">
            <v>0</v>
          </cell>
          <cell r="E156">
            <v>0</v>
          </cell>
          <cell r="F156">
            <v>0</v>
          </cell>
          <cell r="G156">
            <v>230.35878</v>
          </cell>
        </row>
        <row r="157">
          <cell r="A157">
            <v>682</v>
          </cell>
          <cell r="B157" t="str">
            <v>Saudi Arabia</v>
          </cell>
          <cell r="C157">
            <v>0</v>
          </cell>
          <cell r="D157">
            <v>0</v>
          </cell>
          <cell r="E157">
            <v>10805.41035</v>
          </cell>
          <cell r="F157">
            <v>10805.41035</v>
          </cell>
          <cell r="G157">
            <v>10805.41035</v>
          </cell>
        </row>
        <row r="158">
          <cell r="A158">
            <v>686</v>
          </cell>
          <cell r="B158" t="str">
            <v>Senegal</v>
          </cell>
          <cell r="C158">
            <v>1683.2707499999999</v>
          </cell>
          <cell r="D158">
            <v>1275.2664</v>
          </cell>
          <cell r="E158">
            <v>0</v>
          </cell>
          <cell r="F158">
            <v>1275.2664</v>
          </cell>
          <cell r="G158">
            <v>2958.5371500000001</v>
          </cell>
        </row>
        <row r="159">
          <cell r="A159">
            <v>688</v>
          </cell>
          <cell r="B159" t="str">
            <v>Serbia</v>
          </cell>
          <cell r="C159">
            <v>3.0283800000000003</v>
          </cell>
          <cell r="D159">
            <v>495.56167999999997</v>
          </cell>
          <cell r="E159">
            <v>0</v>
          </cell>
          <cell r="F159">
            <v>495.56167999999997</v>
          </cell>
          <cell r="G159">
            <v>498.59005999999999</v>
          </cell>
        </row>
        <row r="160">
          <cell r="A160">
            <v>690</v>
          </cell>
          <cell r="B160" t="str">
            <v>Seychelles</v>
          </cell>
          <cell r="C160">
            <v>300.39330999999999</v>
          </cell>
          <cell r="D160">
            <v>0</v>
          </cell>
          <cell r="E160">
            <v>0</v>
          </cell>
          <cell r="F160">
            <v>0</v>
          </cell>
          <cell r="G160">
            <v>300.39330999999999</v>
          </cell>
        </row>
        <row r="161">
          <cell r="A161">
            <v>694</v>
          </cell>
          <cell r="B161" t="str">
            <v>Sierra Leone</v>
          </cell>
          <cell r="C161">
            <v>1442.5206000000001</v>
          </cell>
          <cell r="D161">
            <v>164.07935999999998</v>
          </cell>
          <cell r="E161">
            <v>0</v>
          </cell>
          <cell r="F161">
            <v>164.07935999999998</v>
          </cell>
          <cell r="G161">
            <v>1606.59996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53.358150000000002</v>
          </cell>
          <cell r="D165">
            <v>2.07606</v>
          </cell>
          <cell r="E165">
            <v>0</v>
          </cell>
          <cell r="F165">
            <v>2.07606</v>
          </cell>
          <cell r="G165">
            <v>55.43421</v>
          </cell>
        </row>
        <row r="166">
          <cell r="A166">
            <v>706</v>
          </cell>
          <cell r="B166" t="str">
            <v>Somalia</v>
          </cell>
          <cell r="C166">
            <v>41.023870000000002</v>
          </cell>
          <cell r="D166">
            <v>20352.291033100002</v>
          </cell>
          <cell r="E166">
            <v>2.8250000000000002</v>
          </cell>
          <cell r="F166">
            <v>20355.116033100003</v>
          </cell>
          <cell r="G166">
            <v>20396.139903100004</v>
          </cell>
        </row>
        <row r="167">
          <cell r="A167">
            <v>710</v>
          </cell>
          <cell r="B167" t="str">
            <v>South Africa</v>
          </cell>
          <cell r="C167">
            <v>787.25853000000006</v>
          </cell>
          <cell r="D167">
            <v>8.5933500000000009</v>
          </cell>
          <cell r="E167">
            <v>319.94989000000004</v>
          </cell>
          <cell r="F167">
            <v>328.54324000000003</v>
          </cell>
          <cell r="G167">
            <v>1115.80177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-1.9434400000000001</v>
          </cell>
          <cell r="F168">
            <v>-1.9434400000000001</v>
          </cell>
          <cell r="G168">
            <v>-1.9434400000000001</v>
          </cell>
        </row>
        <row r="169">
          <cell r="A169">
            <v>144</v>
          </cell>
          <cell r="B169" t="str">
            <v>Sri Lanka</v>
          </cell>
          <cell r="C169">
            <v>1226.27512</v>
          </cell>
          <cell r="D169">
            <v>3088.67139</v>
          </cell>
          <cell r="E169">
            <v>0</v>
          </cell>
          <cell r="F169">
            <v>3088.67139</v>
          </cell>
          <cell r="G169">
            <v>4314.9465099999998</v>
          </cell>
        </row>
        <row r="170">
          <cell r="A170">
            <v>659</v>
          </cell>
          <cell r="B170" t="str">
            <v>St. Kitts and Nevis</v>
          </cell>
          <cell r="C170">
            <v>415.12511999999998</v>
          </cell>
          <cell r="D170">
            <v>0</v>
          </cell>
          <cell r="E170">
            <v>0</v>
          </cell>
          <cell r="F170">
            <v>0</v>
          </cell>
          <cell r="G170">
            <v>415.12511999999998</v>
          </cell>
        </row>
        <row r="171">
          <cell r="A171">
            <v>662</v>
          </cell>
          <cell r="B171" t="str">
            <v>St. Lucia</v>
          </cell>
          <cell r="C171">
            <v>116.38861</v>
          </cell>
          <cell r="D171">
            <v>0</v>
          </cell>
          <cell r="E171">
            <v>0</v>
          </cell>
          <cell r="F171">
            <v>0</v>
          </cell>
          <cell r="G171">
            <v>116.38861</v>
          </cell>
        </row>
        <row r="172">
          <cell r="A172">
            <v>670</v>
          </cell>
          <cell r="B172" t="str">
            <v>St. Vincent and the Grenadines</v>
          </cell>
          <cell r="C172">
            <v>410.62577999999996</v>
          </cell>
          <cell r="D172">
            <v>0</v>
          </cell>
          <cell r="E172">
            <v>0</v>
          </cell>
          <cell r="F172">
            <v>0</v>
          </cell>
          <cell r="G172">
            <v>410.62577999999996</v>
          </cell>
        </row>
        <row r="173">
          <cell r="A173">
            <v>736</v>
          </cell>
          <cell r="B173" t="str">
            <v>Sudan</v>
          </cell>
          <cell r="C173">
            <v>1157.4091000000001</v>
          </cell>
          <cell r="D173">
            <v>39691.60636999998</v>
          </cell>
          <cell r="E173">
            <v>0</v>
          </cell>
          <cell r="F173">
            <v>39691.60636999998</v>
          </cell>
          <cell r="G173">
            <v>40849.015469999977</v>
          </cell>
        </row>
        <row r="174">
          <cell r="A174">
            <v>740</v>
          </cell>
          <cell r="B174" t="str">
            <v>Suriname</v>
          </cell>
          <cell r="C174">
            <v>68.262590000000003</v>
          </cell>
          <cell r="D174">
            <v>0</v>
          </cell>
          <cell r="E174">
            <v>22.587759999999999</v>
          </cell>
          <cell r="F174">
            <v>22.587759999999999</v>
          </cell>
          <cell r="G174">
            <v>90.850350000000006</v>
          </cell>
        </row>
        <row r="175">
          <cell r="A175">
            <v>748</v>
          </cell>
          <cell r="B175" t="str">
            <v>Swaziland</v>
          </cell>
          <cell r="C175">
            <v>688.31823999999995</v>
          </cell>
          <cell r="D175">
            <v>777.49459999999999</v>
          </cell>
          <cell r="E175">
            <v>0</v>
          </cell>
          <cell r="F175">
            <v>777.49459999999999</v>
          </cell>
          <cell r="G175">
            <v>1465.8128400000001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1245.99605</v>
          </cell>
          <cell r="D178">
            <v>1856.9735000000001</v>
          </cell>
          <cell r="E178">
            <v>0</v>
          </cell>
          <cell r="F178">
            <v>1856.9735000000001</v>
          </cell>
          <cell r="G178">
            <v>3102.9695499999998</v>
          </cell>
        </row>
        <row r="179">
          <cell r="A179">
            <v>762</v>
          </cell>
          <cell r="B179" t="str">
            <v>Tajikstan</v>
          </cell>
          <cell r="C179">
            <v>444.66358000000002</v>
          </cell>
          <cell r="D179">
            <v>7892.9135199999992</v>
          </cell>
          <cell r="E179">
            <v>0</v>
          </cell>
          <cell r="F179">
            <v>7892.9135199999992</v>
          </cell>
          <cell r="G179">
            <v>8337.5770999999986</v>
          </cell>
        </row>
        <row r="180">
          <cell r="A180">
            <v>764</v>
          </cell>
          <cell r="B180" t="str">
            <v>Thailand</v>
          </cell>
          <cell r="C180">
            <v>349.14995999999996</v>
          </cell>
          <cell r="D180">
            <v>-0.11312</v>
          </cell>
          <cell r="E180">
            <v>0</v>
          </cell>
          <cell r="F180">
            <v>-0.11312</v>
          </cell>
          <cell r="G180">
            <v>349.03683999999998</v>
          </cell>
        </row>
        <row r="181">
          <cell r="A181">
            <v>807</v>
          </cell>
          <cell r="B181" t="str">
            <v>The Former YR of Macedonia</v>
          </cell>
          <cell r="C181">
            <v>17.074490000000001</v>
          </cell>
          <cell r="D181">
            <v>-3.771E-2</v>
          </cell>
          <cell r="E181">
            <v>0</v>
          </cell>
          <cell r="F181">
            <v>-3.771E-2</v>
          </cell>
          <cell r="G181">
            <v>17.03678</v>
          </cell>
        </row>
        <row r="182">
          <cell r="A182">
            <v>626</v>
          </cell>
          <cell r="B182" t="str">
            <v>Timor-Leste</v>
          </cell>
          <cell r="C182">
            <v>413.41725000000002</v>
          </cell>
          <cell r="D182">
            <v>2352.8139799999999</v>
          </cell>
          <cell r="E182">
            <v>0</v>
          </cell>
          <cell r="F182">
            <v>2352.8139799999999</v>
          </cell>
          <cell r="G182">
            <v>2766.2312299999999</v>
          </cell>
        </row>
        <row r="183">
          <cell r="A183">
            <v>768</v>
          </cell>
          <cell r="B183" t="str">
            <v>Togo</v>
          </cell>
          <cell r="C183">
            <v>1002.9183999999999</v>
          </cell>
          <cell r="D183">
            <v>610.95050000000003</v>
          </cell>
          <cell r="E183">
            <v>0</v>
          </cell>
          <cell r="F183">
            <v>610.95050000000003</v>
          </cell>
          <cell r="G183">
            <v>1613.8688999999999</v>
          </cell>
        </row>
        <row r="184">
          <cell r="A184">
            <v>776</v>
          </cell>
          <cell r="B184" t="str">
            <v>Tonga</v>
          </cell>
          <cell r="C184">
            <v>263.06523000000004</v>
          </cell>
          <cell r="D184">
            <v>32.679209999999998</v>
          </cell>
          <cell r="E184">
            <v>0</v>
          </cell>
          <cell r="F184">
            <v>32.679209999999998</v>
          </cell>
          <cell r="G184">
            <v>295.74444000000005</v>
          </cell>
        </row>
        <row r="185">
          <cell r="A185">
            <v>780</v>
          </cell>
          <cell r="B185" t="str">
            <v>Trinidad and Tobago</v>
          </cell>
          <cell r="C185">
            <v>667.78223000000003</v>
          </cell>
          <cell r="D185">
            <v>2.1445700000000003</v>
          </cell>
          <cell r="E185">
            <v>26.731030000000001</v>
          </cell>
          <cell r="F185">
            <v>28.875600000000002</v>
          </cell>
          <cell r="G185">
            <v>696.65782999999999</v>
          </cell>
        </row>
        <row r="186">
          <cell r="A186">
            <v>788</v>
          </cell>
          <cell r="B186" t="str">
            <v>Tunisia</v>
          </cell>
          <cell r="C186">
            <v>290.84370000000001</v>
          </cell>
          <cell r="D186">
            <v>86.973860000000002</v>
          </cell>
          <cell r="E186">
            <v>39.554349999999999</v>
          </cell>
          <cell r="F186">
            <v>126.52821</v>
          </cell>
          <cell r="G186">
            <v>417.37191000000001</v>
          </cell>
        </row>
        <row r="187">
          <cell r="A187">
            <v>792</v>
          </cell>
          <cell r="B187" t="str">
            <v>Turkey</v>
          </cell>
          <cell r="C187">
            <v>518.98946999999998</v>
          </cell>
          <cell r="D187">
            <v>13.365110000000001</v>
          </cell>
          <cell r="E187">
            <v>0</v>
          </cell>
          <cell r="F187">
            <v>13.365110000000001</v>
          </cell>
          <cell r="G187">
            <v>532.35457999999994</v>
          </cell>
        </row>
        <row r="188">
          <cell r="A188">
            <v>795</v>
          </cell>
          <cell r="B188" t="str">
            <v>Turkmenistan</v>
          </cell>
          <cell r="C188">
            <v>19.06475</v>
          </cell>
          <cell r="D188">
            <v>0</v>
          </cell>
          <cell r="E188">
            <v>0</v>
          </cell>
          <cell r="F188">
            <v>0</v>
          </cell>
          <cell r="G188">
            <v>19.06475</v>
          </cell>
        </row>
        <row r="189">
          <cell r="A189">
            <v>798</v>
          </cell>
          <cell r="B189" t="str">
            <v>Tuvalu</v>
          </cell>
          <cell r="C189">
            <v>32.244909999999997</v>
          </cell>
          <cell r="D189">
            <v>0</v>
          </cell>
          <cell r="E189">
            <v>0</v>
          </cell>
          <cell r="F189">
            <v>0</v>
          </cell>
          <cell r="G189">
            <v>32.244909999999997</v>
          </cell>
        </row>
        <row r="190">
          <cell r="A190">
            <v>800</v>
          </cell>
          <cell r="B190" t="str">
            <v>Uganda</v>
          </cell>
          <cell r="C190">
            <v>1253.0375699999997</v>
          </cell>
          <cell r="D190">
            <v>11138.138610000002</v>
          </cell>
          <cell r="E190">
            <v>0</v>
          </cell>
          <cell r="F190">
            <v>11138.138610000002</v>
          </cell>
          <cell r="G190">
            <v>12391.176180000002</v>
          </cell>
        </row>
        <row r="191">
          <cell r="A191">
            <v>804</v>
          </cell>
          <cell r="B191" t="str">
            <v>Ukraine</v>
          </cell>
          <cell r="C191">
            <v>12.63386</v>
          </cell>
          <cell r="D191">
            <v>0</v>
          </cell>
          <cell r="E191">
            <v>0</v>
          </cell>
          <cell r="F191">
            <v>0</v>
          </cell>
          <cell r="G191">
            <v>12.63386</v>
          </cell>
        </row>
        <row r="192">
          <cell r="A192">
            <v>784</v>
          </cell>
          <cell r="B192" t="str">
            <v>United Arab Emirates</v>
          </cell>
          <cell r="C192">
            <v>8.1558399999999995</v>
          </cell>
          <cell r="D192">
            <v>0</v>
          </cell>
          <cell r="E192">
            <v>0</v>
          </cell>
          <cell r="F192">
            <v>0</v>
          </cell>
          <cell r="G192">
            <v>8.1558399999999995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1145.3799799999999</v>
          </cell>
          <cell r="D194">
            <v>2946.1652899999999</v>
          </cell>
          <cell r="E194">
            <v>0</v>
          </cell>
          <cell r="F194">
            <v>2946.1652899999999</v>
          </cell>
          <cell r="G194">
            <v>4091.5452699999996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764.28753000000006</v>
          </cell>
          <cell r="D196">
            <v>228.75868</v>
          </cell>
          <cell r="E196">
            <v>1567.4137000000001</v>
          </cell>
          <cell r="F196">
            <v>1796.17238</v>
          </cell>
          <cell r="G196">
            <v>2560.45991</v>
          </cell>
        </row>
        <row r="197">
          <cell r="A197">
            <v>860</v>
          </cell>
          <cell r="B197" t="str">
            <v>Uzbekistan</v>
          </cell>
          <cell r="C197">
            <v>145.85541000000001</v>
          </cell>
          <cell r="D197">
            <v>20.38729</v>
          </cell>
          <cell r="E197">
            <v>0</v>
          </cell>
          <cell r="F197">
            <v>20.38729</v>
          </cell>
          <cell r="G197">
            <v>166.24270000000001</v>
          </cell>
        </row>
        <row r="198">
          <cell r="A198">
            <v>548</v>
          </cell>
          <cell r="B198" t="str">
            <v>Vanuatu</v>
          </cell>
          <cell r="C198">
            <v>99.730800000000002</v>
          </cell>
          <cell r="D198">
            <v>0</v>
          </cell>
          <cell r="E198">
            <v>0</v>
          </cell>
          <cell r="F198">
            <v>0</v>
          </cell>
          <cell r="G198">
            <v>99.730800000000002</v>
          </cell>
        </row>
        <row r="199">
          <cell r="A199">
            <v>862</v>
          </cell>
          <cell r="B199" t="str">
            <v>Venezuela</v>
          </cell>
          <cell r="C199">
            <v>561.21299999999997</v>
          </cell>
          <cell r="D199">
            <v>17.862220000000001</v>
          </cell>
          <cell r="E199">
            <v>-40.323149999999998</v>
          </cell>
          <cell r="F199">
            <v>-22.460929999999998</v>
          </cell>
          <cell r="G199">
            <v>538.75207</v>
          </cell>
        </row>
        <row r="200">
          <cell r="A200">
            <v>704</v>
          </cell>
          <cell r="B200" t="str">
            <v>Vietnam</v>
          </cell>
          <cell r="C200">
            <v>977.52297999999996</v>
          </cell>
          <cell r="D200">
            <v>754.38441</v>
          </cell>
          <cell r="E200">
            <v>151.81114000000002</v>
          </cell>
          <cell r="F200">
            <v>906.19555000000003</v>
          </cell>
          <cell r="G200">
            <v>1883.7185300000001</v>
          </cell>
        </row>
        <row r="201">
          <cell r="A201">
            <v>887</v>
          </cell>
          <cell r="B201" t="str">
            <v>Yemen</v>
          </cell>
          <cell r="C201">
            <v>1041.8213900000001</v>
          </cell>
          <cell r="D201">
            <v>76.794440000000009</v>
          </cell>
          <cell r="E201">
            <v>0</v>
          </cell>
          <cell r="F201">
            <v>76.794440000000009</v>
          </cell>
          <cell r="G201">
            <v>1118.6158300000002</v>
          </cell>
        </row>
        <row r="202">
          <cell r="A202">
            <v>894</v>
          </cell>
          <cell r="B202" t="str">
            <v>Zambia</v>
          </cell>
          <cell r="C202">
            <v>1526.7547299999999</v>
          </cell>
          <cell r="D202">
            <v>992.39873999999998</v>
          </cell>
          <cell r="E202">
            <v>0</v>
          </cell>
          <cell r="F202">
            <v>992.39873999999998</v>
          </cell>
          <cell r="G202">
            <v>2519.1534699999997</v>
          </cell>
        </row>
        <row r="203">
          <cell r="A203">
            <v>716</v>
          </cell>
          <cell r="B203" t="str">
            <v>Zimbabwe</v>
          </cell>
          <cell r="C203">
            <v>347.69928000000004</v>
          </cell>
          <cell r="D203">
            <v>10747.321979999999</v>
          </cell>
          <cell r="E203">
            <v>0</v>
          </cell>
          <cell r="F203">
            <v>10747.321979999999</v>
          </cell>
          <cell r="G203">
            <v>11095.02126</v>
          </cell>
        </row>
        <row r="205">
          <cell r="B205" t="str">
            <v>Total Member States</v>
          </cell>
          <cell r="C205">
            <v>99142.774189999982</v>
          </cell>
          <cell r="D205">
            <v>327733.84098830004</v>
          </cell>
          <cell r="E205">
            <v>42365.749840000004</v>
          </cell>
          <cell r="F205">
            <v>370099.59082829999</v>
          </cell>
          <cell r="G205">
            <v>469242.36501830013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C214">
            <v>249.22660000000002</v>
          </cell>
          <cell r="D214">
            <v>0</v>
          </cell>
          <cell r="E214">
            <v>0</v>
          </cell>
          <cell r="F214">
            <v>0</v>
          </cell>
          <cell r="G214">
            <v>249.22660000000002</v>
          </cell>
        </row>
        <row r="215">
          <cell r="A215">
            <v>234</v>
          </cell>
          <cell r="B215" t="str">
            <v>Faroe Islands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C222">
            <v>45.689269999999993</v>
          </cell>
          <cell r="D222">
            <v>95.205979999999997</v>
          </cell>
          <cell r="E222">
            <v>0</v>
          </cell>
          <cell r="F222">
            <v>95.205979999999997</v>
          </cell>
          <cell r="G222">
            <v>140.89524999999998</v>
          </cell>
        </row>
        <row r="223">
          <cell r="A223">
            <v>446</v>
          </cell>
          <cell r="B223" t="str">
            <v>Macau, China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C227">
            <v>44.626719999999999</v>
          </cell>
          <cell r="D227">
            <v>0</v>
          </cell>
          <cell r="E227">
            <v>0</v>
          </cell>
          <cell r="F227">
            <v>0</v>
          </cell>
          <cell r="G227">
            <v>44.626719999999999</v>
          </cell>
        </row>
        <row r="228">
          <cell r="A228">
            <v>895</v>
          </cell>
          <cell r="B228" t="str">
            <v>Occupied Palestinian Territory</v>
          </cell>
          <cell r="C228">
            <v>0</v>
          </cell>
          <cell r="D228">
            <v>6276.67</v>
          </cell>
          <cell r="E228">
            <v>0</v>
          </cell>
          <cell r="F228">
            <v>6276.67</v>
          </cell>
          <cell r="G228">
            <v>6276.67</v>
          </cell>
        </row>
        <row r="229">
          <cell r="A229">
            <v>638</v>
          </cell>
          <cell r="B229" t="str">
            <v>Reunion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West Bank and Gaza Strip</v>
          </cell>
          <cell r="C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F235">
            <v>0</v>
          </cell>
          <cell r="G235">
            <v>0</v>
          </cell>
        </row>
        <row r="237">
          <cell r="B237" t="str">
            <v>Total non-members</v>
          </cell>
          <cell r="C237">
            <v>339.54259000000002</v>
          </cell>
          <cell r="D237">
            <v>6371.8759799999998</v>
          </cell>
          <cell r="E237">
            <v>0</v>
          </cell>
          <cell r="F237">
            <v>6371.8759799999998</v>
          </cell>
          <cell r="G237">
            <v>6711.4185699999998</v>
          </cell>
        </row>
        <row r="239">
          <cell r="B239" t="str">
            <v>Total countries/areas</v>
          </cell>
          <cell r="C239">
            <v>99482.316779999979</v>
          </cell>
          <cell r="D239">
            <v>334105.71696830005</v>
          </cell>
          <cell r="E239">
            <v>42365.749840000004</v>
          </cell>
          <cell r="F239">
            <v>376471.4668083</v>
          </cell>
          <cell r="G239">
            <v>475953.78358830011</v>
          </cell>
        </row>
        <row r="241">
          <cell r="A241">
            <v>711</v>
          </cell>
          <cell r="B241" t="str">
            <v>Sub-Saharan Africa  2/</v>
          </cell>
          <cell r="C241">
            <v>8729.2806899999996</v>
          </cell>
          <cell r="D241">
            <v>32890.362749999993</v>
          </cell>
          <cell r="E241" t="e">
            <v>#VALUE!</v>
          </cell>
          <cell r="F241" t="e">
            <v>#VALUE!</v>
          </cell>
          <cell r="G241" t="e">
            <v>#VALUE!</v>
          </cell>
        </row>
        <row r="242">
          <cell r="A242">
            <v>15</v>
          </cell>
          <cell r="B242" t="str">
            <v>Northern Africa  3/</v>
          </cell>
          <cell r="C242">
            <v>7267.6849199999997</v>
          </cell>
          <cell r="D242">
            <v>3304.92875</v>
          </cell>
          <cell r="E242" t="e">
            <v>#VALUE!</v>
          </cell>
          <cell r="F242" t="e">
            <v>#VALUE!</v>
          </cell>
          <cell r="G242" t="e">
            <v>#VALUE!</v>
          </cell>
        </row>
        <row r="243">
          <cell r="A243">
            <v>141</v>
          </cell>
          <cell r="B243" t="str">
            <v>Asia and the Pacific</v>
          </cell>
          <cell r="C243">
            <v>12979.819609999999</v>
          </cell>
          <cell r="D243">
            <v>23956.437140000002</v>
          </cell>
          <cell r="E243" t="e">
            <v>#VALUE!</v>
          </cell>
          <cell r="F243" t="e">
            <v>#VALUE!</v>
          </cell>
          <cell r="G243" t="e">
            <v>#VALUE!</v>
          </cell>
        </row>
        <row r="244">
          <cell r="A244">
            <v>19</v>
          </cell>
          <cell r="B244" t="str">
            <v>Americas</v>
          </cell>
          <cell r="C244">
            <v>10670.822310000001</v>
          </cell>
          <cell r="D244">
            <v>3682.9864700000003</v>
          </cell>
          <cell r="E244" t="e">
            <v>#VALUE!</v>
          </cell>
          <cell r="F244" t="e">
            <v>#VALUE!</v>
          </cell>
          <cell r="G244" t="e">
            <v>#VALUE!</v>
          </cell>
        </row>
        <row r="245">
          <cell r="A245">
            <v>146</v>
          </cell>
          <cell r="B245" t="str">
            <v>Western Asia  4/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 t="e">
            <v>#VALUE!</v>
          </cell>
        </row>
        <row r="246">
          <cell r="A246">
            <v>150</v>
          </cell>
          <cell r="B246" t="str">
            <v>Europe</v>
          </cell>
          <cell r="C246">
            <v>2983.1165099999998</v>
          </cell>
          <cell r="D246">
            <v>2080.6968700000002</v>
          </cell>
          <cell r="E246" t="e">
            <v>#VALUE!</v>
          </cell>
          <cell r="F246" t="e">
            <v>#VALUE!</v>
          </cell>
          <cell r="G246" t="e">
            <v>#VALUE!</v>
          </cell>
        </row>
        <row r="247">
          <cell r="A247">
            <v>1020</v>
          </cell>
          <cell r="B247" t="str">
            <v>Global/interregional</v>
          </cell>
          <cell r="C247">
            <v>269.27427</v>
          </cell>
          <cell r="D247">
            <v>105846.60178000003</v>
          </cell>
          <cell r="E247" t="e">
            <v>#VALUE!</v>
          </cell>
          <cell r="F247" t="e">
            <v>#VALUE!</v>
          </cell>
          <cell r="G247" t="e">
            <v>#VALUE!</v>
          </cell>
        </row>
        <row r="248">
          <cell r="A248">
            <v>1021</v>
          </cell>
          <cell r="B248" t="str">
            <v>Other (please specify, using Excel's Insert Row commany if necessary)</v>
          </cell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B250" t="str">
            <v>Total, Regional</v>
          </cell>
          <cell r="C250">
            <v>42899.998310000003</v>
          </cell>
          <cell r="D250">
            <v>171762.01376000003</v>
          </cell>
          <cell r="E250" t="e">
            <v>#VALUE!</v>
          </cell>
          <cell r="F250" t="e">
            <v>#VALUE!</v>
          </cell>
          <cell r="G250" t="e">
            <v>#VALUE!</v>
          </cell>
        </row>
        <row r="252">
          <cell r="A252">
            <v>2401</v>
          </cell>
          <cell r="B252" t="str">
            <v>Not elsewhere classified (from table 3c)</v>
          </cell>
          <cell r="C252">
            <v>0</v>
          </cell>
          <cell r="D252">
            <v>0</v>
          </cell>
          <cell r="E252">
            <v>174.35417000000001</v>
          </cell>
          <cell r="F252">
            <v>174.35417000000001</v>
          </cell>
          <cell r="G252">
            <v>174.35417000000001</v>
          </cell>
        </row>
        <row r="254">
          <cell r="B254" t="str">
            <v>Total</v>
          </cell>
          <cell r="C254">
            <v>142382.31508999999</v>
          </cell>
          <cell r="D254">
            <v>505867.73072830006</v>
          </cell>
          <cell r="E254" t="e">
            <v>#VALUE!</v>
          </cell>
          <cell r="F254" t="e">
            <v>#VALUE!</v>
          </cell>
          <cell r="G254" t="e">
            <v>#VALUE!</v>
          </cell>
        </row>
        <row r="255">
          <cell r="B255" t="str">
            <v>Control</v>
          </cell>
          <cell r="C255">
            <v>142382.31508999999</v>
          </cell>
        </row>
        <row r="256">
          <cell r="G256" t="e">
            <v>#VALUE!</v>
          </cell>
        </row>
        <row r="257">
          <cell r="G257" t="e">
            <v>#VALUE!</v>
          </cell>
        </row>
        <row r="258">
          <cell r="G258">
            <v>0</v>
          </cell>
        </row>
        <row r="259">
          <cell r="F259">
            <v>37687611</v>
          </cell>
          <cell r="G259">
            <v>37687611</v>
          </cell>
        </row>
        <row r="260">
          <cell r="G260" t="e">
            <v>#VALUE!</v>
          </cell>
        </row>
        <row r="263">
          <cell r="G263" t="str">
            <v>ROs delivery in 2007 - Source: Regular programme Financial Statement (DWH)</v>
          </cell>
        </row>
        <row r="264">
          <cell r="G264">
            <v>6472966</v>
          </cell>
        </row>
        <row r="265">
          <cell r="G265">
            <v>12069349</v>
          </cell>
        </row>
        <row r="266">
          <cell r="G266">
            <v>2784571</v>
          </cell>
        </row>
        <row r="267">
          <cell r="G267">
            <v>9326319</v>
          </cell>
        </row>
        <row r="268">
          <cell r="G268">
            <v>7034406</v>
          </cell>
        </row>
        <row r="270">
          <cell r="G270">
            <v>37687611</v>
          </cell>
        </row>
        <row r="280">
          <cell r="D280" t="str">
            <v>Not found</v>
          </cell>
        </row>
        <row r="281">
          <cell r="D281" t="str">
            <v>FCDDD FAO Representations (Group) for USD 3,092</v>
          </cell>
        </row>
        <row r="282">
          <cell r="D282" t="str">
            <v>FEOCD FAO Representation in OCD (Group) for USD 3,295,147</v>
          </cell>
        </row>
      </sheetData>
      <sheetData sheetId="32">
        <row r="8">
          <cell r="C8" t="str">
            <v>Final 2008 Data</v>
          </cell>
        </row>
        <row r="9">
          <cell r="A9" t="str">
            <v>Code</v>
          </cell>
          <cell r="B9" t="str">
            <v>Country, Area or Region</v>
          </cell>
          <cell r="C9" t="str">
            <v>Expenditures (financed from core contributions)</v>
          </cell>
          <cell r="D9" t="str">
            <v>Other Expenditures</v>
          </cell>
          <cell r="G9" t="str">
            <v>Total Expenditures</v>
          </cell>
        </row>
        <row r="10">
          <cell r="D10" t="str">
            <v>Expenditures (financed from non-core contributions - excl. unilateral)</v>
          </cell>
          <cell r="E10" t="str">
            <v>Expenditures (financed from self-supporting contributions)</v>
          </cell>
          <cell r="F10" t="str">
            <v>Sub-Total Expenditures financed from non-core contributions</v>
          </cell>
        </row>
        <row r="11">
          <cell r="B11" t="str">
            <v>(list here expenditures by country and region)</v>
          </cell>
        </row>
        <row r="13">
          <cell r="B13" t="str">
            <v xml:space="preserve">Member States </v>
          </cell>
        </row>
        <row r="15">
          <cell r="A15">
            <v>4</v>
          </cell>
          <cell r="B15" t="str">
            <v>Afghanistan</v>
          </cell>
          <cell r="D15">
            <v>2487</v>
          </cell>
          <cell r="F15">
            <v>2487</v>
          </cell>
          <cell r="G15">
            <v>2487</v>
          </cell>
        </row>
        <row r="16">
          <cell r="A16">
            <v>8</v>
          </cell>
          <cell r="B16" t="str">
            <v>Albania</v>
          </cell>
          <cell r="D16">
            <v>83</v>
          </cell>
          <cell r="F16">
            <v>83</v>
          </cell>
          <cell r="G16">
            <v>83</v>
          </cell>
        </row>
        <row r="17">
          <cell r="A17">
            <v>12</v>
          </cell>
          <cell r="B17" t="str">
            <v>Algeria</v>
          </cell>
          <cell r="F17">
            <v>0</v>
          </cell>
          <cell r="G17">
            <v>0</v>
          </cell>
        </row>
        <row r="18">
          <cell r="A18">
            <v>20</v>
          </cell>
          <cell r="B18" t="str">
            <v>Andorra</v>
          </cell>
          <cell r="F18">
            <v>0</v>
          </cell>
          <cell r="G18">
            <v>0</v>
          </cell>
        </row>
        <row r="19">
          <cell r="A19">
            <v>24</v>
          </cell>
          <cell r="B19" t="str">
            <v>Angola</v>
          </cell>
          <cell r="F19">
            <v>0</v>
          </cell>
          <cell r="G19">
            <v>0</v>
          </cell>
        </row>
        <row r="20">
          <cell r="A20">
            <v>28</v>
          </cell>
          <cell r="B20" t="str">
            <v>Antigua and Barbuda</v>
          </cell>
          <cell r="F20">
            <v>0</v>
          </cell>
          <cell r="G20">
            <v>0</v>
          </cell>
        </row>
        <row r="21">
          <cell r="A21">
            <v>32</v>
          </cell>
          <cell r="B21" t="str">
            <v>Argentina</v>
          </cell>
          <cell r="D21">
            <v>3444</v>
          </cell>
          <cell r="E21">
            <v>65</v>
          </cell>
          <cell r="F21">
            <v>3509</v>
          </cell>
          <cell r="G21">
            <v>3509</v>
          </cell>
        </row>
        <row r="22">
          <cell r="A22">
            <v>51</v>
          </cell>
          <cell r="B22" t="str">
            <v>Armenia</v>
          </cell>
          <cell r="F22">
            <v>0</v>
          </cell>
          <cell r="G22">
            <v>0</v>
          </cell>
        </row>
        <row r="23">
          <cell r="A23">
            <v>36</v>
          </cell>
          <cell r="B23" t="str">
            <v>Australia</v>
          </cell>
          <cell r="F23">
            <v>0</v>
          </cell>
          <cell r="G23">
            <v>0</v>
          </cell>
        </row>
        <row r="24">
          <cell r="A24">
            <v>40</v>
          </cell>
          <cell r="B24" t="str">
            <v>Austria</v>
          </cell>
          <cell r="F24">
            <v>0</v>
          </cell>
          <cell r="G24">
            <v>0</v>
          </cell>
        </row>
        <row r="25">
          <cell r="A25">
            <v>31</v>
          </cell>
          <cell r="B25" t="str">
            <v>Azerbaijan</v>
          </cell>
          <cell r="F25">
            <v>0</v>
          </cell>
          <cell r="G25">
            <v>0</v>
          </cell>
        </row>
        <row r="26">
          <cell r="A26">
            <v>44</v>
          </cell>
          <cell r="B26" t="str">
            <v>Bahamas</v>
          </cell>
          <cell r="F26">
            <v>0</v>
          </cell>
          <cell r="G26">
            <v>0</v>
          </cell>
        </row>
        <row r="27">
          <cell r="A27">
            <v>48</v>
          </cell>
          <cell r="B27" t="str">
            <v>Bahrain</v>
          </cell>
          <cell r="F27">
            <v>0</v>
          </cell>
          <cell r="G27">
            <v>0</v>
          </cell>
        </row>
        <row r="28">
          <cell r="A28">
            <v>50</v>
          </cell>
          <cell r="B28" t="str">
            <v>Bangladesh</v>
          </cell>
          <cell r="D28">
            <v>1382</v>
          </cell>
          <cell r="F28">
            <v>1382</v>
          </cell>
          <cell r="G28">
            <v>1382</v>
          </cell>
        </row>
        <row r="29">
          <cell r="A29">
            <v>52</v>
          </cell>
          <cell r="B29" t="str">
            <v>Barbados</v>
          </cell>
          <cell r="F29">
            <v>0</v>
          </cell>
          <cell r="G29">
            <v>0</v>
          </cell>
        </row>
        <row r="30">
          <cell r="A30">
            <v>112</v>
          </cell>
          <cell r="B30" t="str">
            <v>Belarus</v>
          </cell>
          <cell r="D30">
            <v>13</v>
          </cell>
          <cell r="F30">
            <v>13</v>
          </cell>
          <cell r="G30">
            <v>13</v>
          </cell>
        </row>
        <row r="31">
          <cell r="A31">
            <v>56</v>
          </cell>
          <cell r="B31" t="str">
            <v>Belgium</v>
          </cell>
          <cell r="F31">
            <v>0</v>
          </cell>
          <cell r="G31">
            <v>0</v>
          </cell>
        </row>
        <row r="32">
          <cell r="A32">
            <v>84</v>
          </cell>
          <cell r="B32" t="str">
            <v>Belize</v>
          </cell>
          <cell r="F32">
            <v>0</v>
          </cell>
          <cell r="G32">
            <v>0</v>
          </cell>
        </row>
        <row r="33">
          <cell r="A33">
            <v>204</v>
          </cell>
          <cell r="B33" t="str">
            <v>Benin</v>
          </cell>
          <cell r="D33">
            <v>45</v>
          </cell>
          <cell r="F33">
            <v>45</v>
          </cell>
          <cell r="G33">
            <v>45</v>
          </cell>
        </row>
        <row r="34">
          <cell r="A34">
            <v>64</v>
          </cell>
          <cell r="B34" t="str">
            <v>Bhutan</v>
          </cell>
          <cell r="F34">
            <v>0</v>
          </cell>
          <cell r="G34">
            <v>0</v>
          </cell>
        </row>
        <row r="35">
          <cell r="A35">
            <v>68</v>
          </cell>
          <cell r="B35" t="str">
            <v>Bolivia</v>
          </cell>
          <cell r="D35">
            <v>973</v>
          </cell>
          <cell r="F35">
            <v>973</v>
          </cell>
          <cell r="G35">
            <v>973</v>
          </cell>
        </row>
        <row r="36">
          <cell r="A36">
            <v>70</v>
          </cell>
          <cell r="B36" t="str">
            <v>Bosnia and Herzegovina</v>
          </cell>
          <cell r="F36">
            <v>0</v>
          </cell>
          <cell r="G36">
            <v>0</v>
          </cell>
        </row>
        <row r="37">
          <cell r="A37">
            <v>72</v>
          </cell>
          <cell r="B37" t="str">
            <v>Botswana</v>
          </cell>
          <cell r="D37">
            <v>136</v>
          </cell>
          <cell r="F37">
            <v>136</v>
          </cell>
          <cell r="G37">
            <v>136</v>
          </cell>
        </row>
        <row r="38">
          <cell r="A38">
            <v>76</v>
          </cell>
          <cell r="B38" t="str">
            <v>Brazil</v>
          </cell>
          <cell r="D38">
            <v>2595</v>
          </cell>
          <cell r="E38">
            <v>118</v>
          </cell>
          <cell r="F38">
            <v>2713</v>
          </cell>
          <cell r="G38">
            <v>2713</v>
          </cell>
        </row>
        <row r="39">
          <cell r="A39">
            <v>96</v>
          </cell>
          <cell r="B39" t="str">
            <v>Brunei Darussalam</v>
          </cell>
          <cell r="F39">
            <v>0</v>
          </cell>
          <cell r="G39">
            <v>0</v>
          </cell>
        </row>
        <row r="40">
          <cell r="A40">
            <v>100</v>
          </cell>
          <cell r="B40" t="str">
            <v>Bulgaria</v>
          </cell>
          <cell r="F40">
            <v>0</v>
          </cell>
          <cell r="G40">
            <v>0</v>
          </cell>
        </row>
        <row r="41">
          <cell r="A41">
            <v>854</v>
          </cell>
          <cell r="B41" t="str">
            <v>Burkina Faso</v>
          </cell>
          <cell r="D41">
            <v>216</v>
          </cell>
          <cell r="F41">
            <v>216</v>
          </cell>
          <cell r="G41">
            <v>216</v>
          </cell>
        </row>
        <row r="42">
          <cell r="A42">
            <v>108</v>
          </cell>
          <cell r="B42" t="str">
            <v>Burundi</v>
          </cell>
          <cell r="F42">
            <v>0</v>
          </cell>
          <cell r="G42">
            <v>0</v>
          </cell>
        </row>
        <row r="43">
          <cell r="A43">
            <v>116</v>
          </cell>
          <cell r="B43" t="str">
            <v>Cambodia</v>
          </cell>
          <cell r="D43">
            <v>2668</v>
          </cell>
          <cell r="E43">
            <v>497</v>
          </cell>
          <cell r="F43">
            <v>3165</v>
          </cell>
          <cell r="G43">
            <v>3165</v>
          </cell>
        </row>
        <row r="44">
          <cell r="A44">
            <v>120</v>
          </cell>
          <cell r="B44" t="str">
            <v>Cameroon</v>
          </cell>
          <cell r="D44">
            <v>197</v>
          </cell>
          <cell r="E44">
            <v>482</v>
          </cell>
          <cell r="F44">
            <v>679</v>
          </cell>
          <cell r="G44">
            <v>679</v>
          </cell>
        </row>
        <row r="45">
          <cell r="A45">
            <v>124</v>
          </cell>
          <cell r="B45" t="str">
            <v>Canada</v>
          </cell>
          <cell r="F45">
            <v>0</v>
          </cell>
          <cell r="G45">
            <v>0</v>
          </cell>
        </row>
        <row r="46">
          <cell r="A46">
            <v>132</v>
          </cell>
          <cell r="B46" t="str">
            <v>Cape Verde</v>
          </cell>
          <cell r="F46">
            <v>0</v>
          </cell>
          <cell r="G46">
            <v>0</v>
          </cell>
        </row>
        <row r="47">
          <cell r="A47">
            <v>140</v>
          </cell>
          <cell r="B47" t="str">
            <v>Central African Rep.</v>
          </cell>
          <cell r="F47">
            <v>0</v>
          </cell>
          <cell r="G47">
            <v>0</v>
          </cell>
        </row>
        <row r="48">
          <cell r="A48">
            <v>148</v>
          </cell>
          <cell r="B48" t="str">
            <v>Chad</v>
          </cell>
          <cell r="F48">
            <v>0</v>
          </cell>
          <cell r="G48">
            <v>0</v>
          </cell>
        </row>
        <row r="49">
          <cell r="A49">
            <v>152</v>
          </cell>
          <cell r="B49" t="str">
            <v>Chile</v>
          </cell>
          <cell r="D49">
            <v>10</v>
          </cell>
          <cell r="E49">
            <v>181</v>
          </cell>
          <cell r="F49">
            <v>191</v>
          </cell>
          <cell r="G49">
            <v>191</v>
          </cell>
        </row>
        <row r="50">
          <cell r="A50">
            <v>156</v>
          </cell>
          <cell r="B50" t="str">
            <v>China</v>
          </cell>
          <cell r="D50">
            <v>3595</v>
          </cell>
          <cell r="F50">
            <v>3595</v>
          </cell>
          <cell r="G50">
            <v>3595</v>
          </cell>
        </row>
        <row r="51">
          <cell r="A51">
            <v>170</v>
          </cell>
          <cell r="B51" t="str">
            <v>Colombia</v>
          </cell>
          <cell r="D51">
            <v>127</v>
          </cell>
          <cell r="E51">
            <v>1284</v>
          </cell>
          <cell r="F51">
            <v>1411</v>
          </cell>
          <cell r="G51">
            <v>1411</v>
          </cell>
        </row>
        <row r="52">
          <cell r="A52">
            <v>174</v>
          </cell>
          <cell r="B52" t="str">
            <v>Comoros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178</v>
          </cell>
          <cell r="B53" t="str">
            <v>Congo</v>
          </cell>
          <cell r="D53">
            <v>0</v>
          </cell>
          <cell r="E53">
            <v>85</v>
          </cell>
          <cell r="F53">
            <v>85</v>
          </cell>
          <cell r="G53">
            <v>85</v>
          </cell>
        </row>
        <row r="54">
          <cell r="A54">
            <v>188</v>
          </cell>
          <cell r="B54" t="str">
            <v>Costa Rica</v>
          </cell>
          <cell r="D54">
            <v>30</v>
          </cell>
          <cell r="F54">
            <v>30</v>
          </cell>
          <cell r="G54">
            <v>30</v>
          </cell>
        </row>
        <row r="55">
          <cell r="A55">
            <v>384</v>
          </cell>
          <cell r="B55" t="str">
            <v>Cote d'Ivoire</v>
          </cell>
          <cell r="D55">
            <v>127</v>
          </cell>
          <cell r="F55">
            <v>127</v>
          </cell>
          <cell r="G55">
            <v>127</v>
          </cell>
        </row>
        <row r="56">
          <cell r="A56">
            <v>191</v>
          </cell>
          <cell r="B56" t="str">
            <v>Croatia</v>
          </cell>
          <cell r="F56">
            <v>0</v>
          </cell>
          <cell r="G56">
            <v>0</v>
          </cell>
        </row>
        <row r="57">
          <cell r="A57">
            <v>192</v>
          </cell>
          <cell r="B57" t="str">
            <v>Cuba</v>
          </cell>
          <cell r="F57">
            <v>0</v>
          </cell>
          <cell r="G57">
            <v>0</v>
          </cell>
        </row>
        <row r="58">
          <cell r="A58">
            <v>196</v>
          </cell>
          <cell r="B58" t="str">
            <v>Cyprus</v>
          </cell>
          <cell r="E58">
            <v>27</v>
          </cell>
          <cell r="F58">
            <v>27</v>
          </cell>
          <cell r="G58">
            <v>27</v>
          </cell>
        </row>
        <row r="59">
          <cell r="A59">
            <v>203</v>
          </cell>
          <cell r="B59" t="str">
            <v>Czech Republic</v>
          </cell>
          <cell r="F59">
            <v>0</v>
          </cell>
          <cell r="G59">
            <v>0</v>
          </cell>
        </row>
        <row r="60">
          <cell r="A60">
            <v>408</v>
          </cell>
          <cell r="B60" t="str">
            <v>Dem People's Rep of Korea</v>
          </cell>
          <cell r="F60">
            <v>0</v>
          </cell>
          <cell r="G60">
            <v>0</v>
          </cell>
        </row>
        <row r="61">
          <cell r="A61">
            <v>180</v>
          </cell>
          <cell r="B61" t="str">
            <v>Dem Rep of the Congo</v>
          </cell>
          <cell r="D61">
            <v>713</v>
          </cell>
          <cell r="E61">
            <v>510</v>
          </cell>
          <cell r="F61">
            <v>1223</v>
          </cell>
          <cell r="G61">
            <v>1223</v>
          </cell>
        </row>
        <row r="62">
          <cell r="A62">
            <v>208</v>
          </cell>
          <cell r="B62" t="str">
            <v>Denmark</v>
          </cell>
          <cell r="F62">
            <v>0</v>
          </cell>
          <cell r="G62">
            <v>0</v>
          </cell>
        </row>
        <row r="63">
          <cell r="A63">
            <v>262</v>
          </cell>
          <cell r="B63" t="str">
            <v>Djibouti</v>
          </cell>
          <cell r="F63">
            <v>0</v>
          </cell>
          <cell r="G63">
            <v>0</v>
          </cell>
        </row>
        <row r="64">
          <cell r="A64">
            <v>212</v>
          </cell>
          <cell r="B64" t="str">
            <v>Dominica</v>
          </cell>
          <cell r="D64">
            <v>750</v>
          </cell>
          <cell r="E64">
            <v>21</v>
          </cell>
          <cell r="F64">
            <v>771</v>
          </cell>
          <cell r="G64">
            <v>771</v>
          </cell>
        </row>
        <row r="65">
          <cell r="A65">
            <v>214</v>
          </cell>
          <cell r="B65" t="str">
            <v>Dominican Republic</v>
          </cell>
          <cell r="D65">
            <v>0</v>
          </cell>
          <cell r="F65">
            <v>0</v>
          </cell>
          <cell r="G65">
            <v>0</v>
          </cell>
        </row>
        <row r="66">
          <cell r="A66">
            <v>218</v>
          </cell>
          <cell r="B66" t="str">
            <v>Ecuador</v>
          </cell>
          <cell r="D66">
            <v>525</v>
          </cell>
          <cell r="F66">
            <v>525</v>
          </cell>
          <cell r="G66">
            <v>525</v>
          </cell>
        </row>
        <row r="67">
          <cell r="A67">
            <v>818</v>
          </cell>
          <cell r="B67" t="str">
            <v>Egypt</v>
          </cell>
          <cell r="D67">
            <v>241</v>
          </cell>
          <cell r="F67">
            <v>241</v>
          </cell>
          <cell r="G67">
            <v>241</v>
          </cell>
        </row>
        <row r="68">
          <cell r="A68">
            <v>222</v>
          </cell>
          <cell r="B68" t="str">
            <v>El Salvador</v>
          </cell>
          <cell r="D68">
            <v>1360</v>
          </cell>
          <cell r="F68">
            <v>1360</v>
          </cell>
          <cell r="G68">
            <v>1360</v>
          </cell>
        </row>
        <row r="69">
          <cell r="A69">
            <v>226</v>
          </cell>
          <cell r="B69" t="str">
            <v>Equatorial Guinea</v>
          </cell>
          <cell r="F69">
            <v>0</v>
          </cell>
          <cell r="G69">
            <v>0</v>
          </cell>
        </row>
        <row r="70">
          <cell r="A70">
            <v>232</v>
          </cell>
          <cell r="B70" t="str">
            <v>Eritrea</v>
          </cell>
          <cell r="F70">
            <v>0</v>
          </cell>
          <cell r="G70">
            <v>0</v>
          </cell>
        </row>
        <row r="71">
          <cell r="A71">
            <v>233</v>
          </cell>
          <cell r="B71" t="str">
            <v>Estonia</v>
          </cell>
          <cell r="F71">
            <v>0</v>
          </cell>
          <cell r="G71">
            <v>0</v>
          </cell>
        </row>
        <row r="72">
          <cell r="A72">
            <v>231</v>
          </cell>
          <cell r="B72" t="str">
            <v>Ethiopia</v>
          </cell>
          <cell r="D72">
            <v>1127</v>
          </cell>
          <cell r="F72">
            <v>1127</v>
          </cell>
          <cell r="G72">
            <v>1127</v>
          </cell>
        </row>
        <row r="73">
          <cell r="A73">
            <v>583</v>
          </cell>
          <cell r="B73" t="str">
            <v>Fed States of Micronesia</v>
          </cell>
          <cell r="F73">
            <v>0</v>
          </cell>
          <cell r="G73">
            <v>0</v>
          </cell>
        </row>
        <row r="74">
          <cell r="A74">
            <v>242</v>
          </cell>
          <cell r="B74" t="str">
            <v>Fiji</v>
          </cell>
          <cell r="D74">
            <v>137</v>
          </cell>
          <cell r="F74">
            <v>137</v>
          </cell>
          <cell r="G74">
            <v>137</v>
          </cell>
        </row>
        <row r="75">
          <cell r="A75">
            <v>246</v>
          </cell>
          <cell r="B75" t="str">
            <v>Finland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250</v>
          </cell>
          <cell r="B76" t="str">
            <v>France</v>
          </cell>
          <cell r="E76">
            <v>80</v>
          </cell>
          <cell r="F76">
            <v>80</v>
          </cell>
          <cell r="G76">
            <v>80</v>
          </cell>
        </row>
        <row r="77">
          <cell r="A77">
            <v>266</v>
          </cell>
          <cell r="B77" t="str">
            <v>Gabon</v>
          </cell>
          <cell r="F77">
            <v>0</v>
          </cell>
          <cell r="G77">
            <v>0</v>
          </cell>
        </row>
        <row r="78">
          <cell r="A78">
            <v>270</v>
          </cell>
          <cell r="B78" t="str">
            <v>Gambia</v>
          </cell>
          <cell r="F78">
            <v>0</v>
          </cell>
          <cell r="G78">
            <v>0</v>
          </cell>
        </row>
        <row r="79">
          <cell r="A79">
            <v>268</v>
          </cell>
          <cell r="B79" t="str">
            <v>Georgia</v>
          </cell>
          <cell r="F79">
            <v>0</v>
          </cell>
          <cell r="G79">
            <v>0</v>
          </cell>
        </row>
        <row r="80">
          <cell r="A80">
            <v>276</v>
          </cell>
          <cell r="B80" t="str">
            <v>Germany</v>
          </cell>
          <cell r="D80">
            <v>25</v>
          </cell>
          <cell r="F80">
            <v>25</v>
          </cell>
          <cell r="G80">
            <v>25</v>
          </cell>
        </row>
        <row r="81">
          <cell r="A81">
            <v>288</v>
          </cell>
          <cell r="B81" t="str">
            <v>Ghana</v>
          </cell>
          <cell r="D81">
            <v>891</v>
          </cell>
          <cell r="E81">
            <v>17</v>
          </cell>
          <cell r="F81">
            <v>908</v>
          </cell>
          <cell r="G81">
            <v>908</v>
          </cell>
        </row>
        <row r="82">
          <cell r="A82">
            <v>300</v>
          </cell>
          <cell r="B82" t="str">
            <v>Greece</v>
          </cell>
          <cell r="E82">
            <v>72</v>
          </cell>
          <cell r="F82">
            <v>72</v>
          </cell>
          <cell r="G82">
            <v>72</v>
          </cell>
        </row>
        <row r="83">
          <cell r="A83">
            <v>308</v>
          </cell>
          <cell r="B83" t="str">
            <v>Grenada</v>
          </cell>
          <cell r="F83">
            <v>0</v>
          </cell>
          <cell r="G83">
            <v>0</v>
          </cell>
        </row>
        <row r="84">
          <cell r="A84">
            <v>320</v>
          </cell>
          <cell r="B84" t="str">
            <v>Guatemala</v>
          </cell>
          <cell r="F84">
            <v>0</v>
          </cell>
          <cell r="G84">
            <v>0</v>
          </cell>
        </row>
        <row r="85">
          <cell r="A85">
            <v>324</v>
          </cell>
          <cell r="B85" t="str">
            <v>Guinea</v>
          </cell>
          <cell r="F85">
            <v>0</v>
          </cell>
          <cell r="G85">
            <v>0</v>
          </cell>
        </row>
        <row r="86">
          <cell r="A86">
            <v>624</v>
          </cell>
          <cell r="B86" t="str">
            <v>Guinea-Bissau</v>
          </cell>
          <cell r="F86">
            <v>0</v>
          </cell>
          <cell r="G86">
            <v>0</v>
          </cell>
        </row>
        <row r="87">
          <cell r="A87">
            <v>328</v>
          </cell>
          <cell r="B87" t="str">
            <v>Guyana</v>
          </cell>
          <cell r="D87">
            <v>248</v>
          </cell>
          <cell r="F87">
            <v>248</v>
          </cell>
          <cell r="G87">
            <v>248</v>
          </cell>
        </row>
        <row r="88">
          <cell r="A88">
            <v>332</v>
          </cell>
          <cell r="B88" t="str">
            <v>Haiti</v>
          </cell>
          <cell r="D88">
            <v>516</v>
          </cell>
          <cell r="F88">
            <v>516</v>
          </cell>
          <cell r="G88">
            <v>516</v>
          </cell>
        </row>
        <row r="89">
          <cell r="A89">
            <v>340</v>
          </cell>
          <cell r="B89" t="str">
            <v>Honduras</v>
          </cell>
          <cell r="D89">
            <v>27</v>
          </cell>
          <cell r="F89">
            <v>27</v>
          </cell>
          <cell r="G89">
            <v>27</v>
          </cell>
        </row>
        <row r="90">
          <cell r="A90">
            <v>348</v>
          </cell>
          <cell r="B90" t="str">
            <v>Hungary</v>
          </cell>
          <cell r="D90">
            <v>91</v>
          </cell>
          <cell r="F90">
            <v>91</v>
          </cell>
          <cell r="G90">
            <v>91</v>
          </cell>
        </row>
        <row r="91">
          <cell r="A91">
            <v>352</v>
          </cell>
          <cell r="B91" t="str">
            <v>Iceland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356</v>
          </cell>
          <cell r="B92" t="str">
            <v>India</v>
          </cell>
          <cell r="D92">
            <v>3995</v>
          </cell>
          <cell r="F92">
            <v>3995</v>
          </cell>
          <cell r="G92">
            <v>3995</v>
          </cell>
        </row>
        <row r="93">
          <cell r="A93">
            <v>360</v>
          </cell>
          <cell r="B93" t="str">
            <v>Indonesia</v>
          </cell>
          <cell r="D93">
            <v>9779</v>
          </cell>
          <cell r="F93">
            <v>9779</v>
          </cell>
          <cell r="G93">
            <v>9779</v>
          </cell>
        </row>
        <row r="94">
          <cell r="A94">
            <v>364</v>
          </cell>
          <cell r="B94" t="str">
            <v>Iran, Islamic Republic</v>
          </cell>
          <cell r="F94">
            <v>0</v>
          </cell>
          <cell r="G94">
            <v>0</v>
          </cell>
        </row>
        <row r="95">
          <cell r="A95">
            <v>368</v>
          </cell>
          <cell r="B95" t="str">
            <v>Iraq</v>
          </cell>
          <cell r="D95">
            <v>1600</v>
          </cell>
          <cell r="F95">
            <v>1600</v>
          </cell>
          <cell r="G95">
            <v>1600</v>
          </cell>
        </row>
        <row r="96">
          <cell r="A96">
            <v>372</v>
          </cell>
          <cell r="B96" t="str">
            <v>Ireland</v>
          </cell>
          <cell r="F96">
            <v>0</v>
          </cell>
          <cell r="G96">
            <v>0</v>
          </cell>
        </row>
        <row r="97">
          <cell r="A97">
            <v>376</v>
          </cell>
          <cell r="B97" t="str">
            <v>Israel</v>
          </cell>
          <cell r="F97">
            <v>0</v>
          </cell>
          <cell r="G97">
            <v>0</v>
          </cell>
        </row>
        <row r="98">
          <cell r="A98">
            <v>380</v>
          </cell>
          <cell r="B98" t="str">
            <v>Italy</v>
          </cell>
          <cell r="F98">
            <v>0</v>
          </cell>
          <cell r="G98">
            <v>0</v>
          </cell>
        </row>
        <row r="99">
          <cell r="A99">
            <v>388</v>
          </cell>
          <cell r="B99" t="str">
            <v>Jamaica</v>
          </cell>
          <cell r="F99">
            <v>0</v>
          </cell>
          <cell r="G99">
            <v>0</v>
          </cell>
        </row>
        <row r="100">
          <cell r="A100">
            <v>392</v>
          </cell>
          <cell r="B100" t="str">
            <v>Japan</v>
          </cell>
          <cell r="F100">
            <v>0</v>
          </cell>
          <cell r="G100">
            <v>0</v>
          </cell>
        </row>
        <row r="101">
          <cell r="A101">
            <v>400</v>
          </cell>
          <cell r="B101" t="str">
            <v>Jordan</v>
          </cell>
          <cell r="D101">
            <v>1109</v>
          </cell>
          <cell r="E101">
            <v>72</v>
          </cell>
          <cell r="F101">
            <v>1181</v>
          </cell>
          <cell r="G101">
            <v>1181</v>
          </cell>
        </row>
        <row r="102">
          <cell r="A102">
            <v>398</v>
          </cell>
          <cell r="B102" t="str">
            <v>Kazakhstan</v>
          </cell>
          <cell r="F102">
            <v>0</v>
          </cell>
          <cell r="G102">
            <v>0</v>
          </cell>
        </row>
        <row r="103">
          <cell r="A103">
            <v>404</v>
          </cell>
          <cell r="B103" t="str">
            <v>Kenya</v>
          </cell>
          <cell r="D103">
            <v>1309</v>
          </cell>
          <cell r="F103">
            <v>1309</v>
          </cell>
          <cell r="G103">
            <v>1309</v>
          </cell>
        </row>
        <row r="104">
          <cell r="A104">
            <v>296</v>
          </cell>
          <cell r="B104" t="str">
            <v>Kiribati</v>
          </cell>
          <cell r="F104">
            <v>0</v>
          </cell>
          <cell r="G104">
            <v>0</v>
          </cell>
        </row>
        <row r="105">
          <cell r="A105">
            <v>414</v>
          </cell>
          <cell r="B105" t="str">
            <v>Kuwait</v>
          </cell>
          <cell r="F105">
            <v>0</v>
          </cell>
          <cell r="G105">
            <v>0</v>
          </cell>
        </row>
        <row r="106">
          <cell r="A106">
            <v>417</v>
          </cell>
          <cell r="B106" t="str">
            <v>Kyrgyzstan</v>
          </cell>
          <cell r="F106">
            <v>0</v>
          </cell>
          <cell r="G106">
            <v>0</v>
          </cell>
        </row>
        <row r="107">
          <cell r="A107">
            <v>418</v>
          </cell>
          <cell r="B107" t="str">
            <v>Lao People's Dem Republic</v>
          </cell>
          <cell r="D107">
            <v>62</v>
          </cell>
          <cell r="F107">
            <v>62</v>
          </cell>
          <cell r="G107">
            <v>62</v>
          </cell>
        </row>
        <row r="108">
          <cell r="A108">
            <v>428</v>
          </cell>
          <cell r="B108" t="str">
            <v>Latvia</v>
          </cell>
          <cell r="F108">
            <v>0</v>
          </cell>
          <cell r="G108">
            <v>0</v>
          </cell>
        </row>
        <row r="109">
          <cell r="A109">
            <v>422</v>
          </cell>
          <cell r="B109" t="str">
            <v>Lebanon</v>
          </cell>
          <cell r="D109">
            <v>1322</v>
          </cell>
          <cell r="F109">
            <v>1322</v>
          </cell>
          <cell r="G109">
            <v>1322</v>
          </cell>
        </row>
        <row r="110">
          <cell r="A110">
            <v>426</v>
          </cell>
          <cell r="B110" t="str">
            <v>Lesotho</v>
          </cell>
          <cell r="D110">
            <v>119</v>
          </cell>
          <cell r="E110">
            <v>7</v>
          </cell>
          <cell r="F110">
            <v>126</v>
          </cell>
          <cell r="G110">
            <v>126</v>
          </cell>
        </row>
        <row r="111">
          <cell r="A111">
            <v>430</v>
          </cell>
          <cell r="B111" t="str">
            <v>Liberia</v>
          </cell>
          <cell r="D111">
            <v>1738</v>
          </cell>
          <cell r="F111">
            <v>1738</v>
          </cell>
          <cell r="G111">
            <v>1738</v>
          </cell>
        </row>
        <row r="112">
          <cell r="A112">
            <v>434</v>
          </cell>
          <cell r="B112" t="str">
            <v>Libyan Arab Jamahiriya</v>
          </cell>
          <cell r="F112">
            <v>0</v>
          </cell>
          <cell r="G112">
            <v>0</v>
          </cell>
        </row>
        <row r="113">
          <cell r="A113">
            <v>438</v>
          </cell>
          <cell r="B113" t="str">
            <v>Liechtenstein</v>
          </cell>
          <cell r="F113">
            <v>0</v>
          </cell>
          <cell r="G113">
            <v>0</v>
          </cell>
        </row>
        <row r="114">
          <cell r="A114">
            <v>440</v>
          </cell>
          <cell r="B114" t="str">
            <v>Lithuania</v>
          </cell>
          <cell r="F114">
            <v>0</v>
          </cell>
          <cell r="G114">
            <v>0</v>
          </cell>
        </row>
        <row r="115">
          <cell r="A115">
            <v>442</v>
          </cell>
          <cell r="B115" t="str">
            <v>Luxembourg</v>
          </cell>
          <cell r="F115">
            <v>0</v>
          </cell>
          <cell r="G115">
            <v>0</v>
          </cell>
        </row>
        <row r="116">
          <cell r="A116">
            <v>450</v>
          </cell>
          <cell r="B116" t="str">
            <v>Madagascar</v>
          </cell>
          <cell r="D116">
            <v>4142</v>
          </cell>
          <cell r="E116">
            <v>2262</v>
          </cell>
          <cell r="F116">
            <v>6404</v>
          </cell>
          <cell r="G116">
            <v>6404</v>
          </cell>
        </row>
        <row r="117">
          <cell r="A117">
            <v>454</v>
          </cell>
          <cell r="B117" t="str">
            <v>Malawi</v>
          </cell>
          <cell r="D117">
            <v>739</v>
          </cell>
          <cell r="F117">
            <v>739</v>
          </cell>
          <cell r="G117">
            <v>739</v>
          </cell>
        </row>
        <row r="118">
          <cell r="A118">
            <v>458</v>
          </cell>
          <cell r="B118" t="str">
            <v>Malaysia</v>
          </cell>
          <cell r="D118">
            <v>0</v>
          </cell>
          <cell r="E118">
            <v>23</v>
          </cell>
          <cell r="F118">
            <v>23</v>
          </cell>
          <cell r="G118">
            <v>23</v>
          </cell>
        </row>
        <row r="119">
          <cell r="A119">
            <v>462</v>
          </cell>
          <cell r="B119" t="str">
            <v>Maldives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466</v>
          </cell>
          <cell r="B120" t="str">
            <v>Mali</v>
          </cell>
          <cell r="D120">
            <v>1875</v>
          </cell>
          <cell r="F120">
            <v>1875</v>
          </cell>
          <cell r="G120">
            <v>1875</v>
          </cell>
        </row>
        <row r="121">
          <cell r="A121">
            <v>470</v>
          </cell>
          <cell r="B121" t="str">
            <v>Malta</v>
          </cell>
          <cell r="F121">
            <v>0</v>
          </cell>
          <cell r="G121">
            <v>0</v>
          </cell>
        </row>
        <row r="122">
          <cell r="A122">
            <v>584</v>
          </cell>
          <cell r="B122" t="str">
            <v>Marshall Islands</v>
          </cell>
          <cell r="F122">
            <v>0</v>
          </cell>
          <cell r="G122">
            <v>0</v>
          </cell>
        </row>
        <row r="123">
          <cell r="A123">
            <v>478</v>
          </cell>
          <cell r="B123" t="str">
            <v>Mauritania</v>
          </cell>
          <cell r="F123">
            <v>0</v>
          </cell>
          <cell r="G123">
            <v>0</v>
          </cell>
        </row>
        <row r="124">
          <cell r="A124">
            <v>480</v>
          </cell>
          <cell r="B124" t="str">
            <v>Mauritius</v>
          </cell>
          <cell r="F124">
            <v>0</v>
          </cell>
          <cell r="G124">
            <v>0</v>
          </cell>
        </row>
        <row r="125">
          <cell r="A125">
            <v>484</v>
          </cell>
          <cell r="B125" t="str">
            <v>Mexico</v>
          </cell>
          <cell r="D125">
            <v>34</v>
          </cell>
          <cell r="F125">
            <v>34</v>
          </cell>
          <cell r="G125">
            <v>34</v>
          </cell>
        </row>
        <row r="126">
          <cell r="A126">
            <v>492</v>
          </cell>
          <cell r="B126" t="str">
            <v>Monaco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496</v>
          </cell>
          <cell r="B127" t="str">
            <v>Mongolia</v>
          </cell>
          <cell r="D127">
            <v>560</v>
          </cell>
          <cell r="F127">
            <v>560</v>
          </cell>
          <cell r="G127">
            <v>560</v>
          </cell>
        </row>
        <row r="128">
          <cell r="A128">
            <v>499</v>
          </cell>
          <cell r="B128" t="str">
            <v>Montenegro</v>
          </cell>
          <cell r="F128">
            <v>0</v>
          </cell>
          <cell r="G128">
            <v>0</v>
          </cell>
        </row>
        <row r="129">
          <cell r="A129">
            <v>504</v>
          </cell>
          <cell r="B129" t="str">
            <v>Morocco</v>
          </cell>
          <cell r="D129">
            <v>1498</v>
          </cell>
          <cell r="F129">
            <v>1498</v>
          </cell>
          <cell r="G129">
            <v>1498</v>
          </cell>
        </row>
        <row r="130">
          <cell r="A130">
            <v>508</v>
          </cell>
          <cell r="B130" t="str">
            <v>Mozambique</v>
          </cell>
          <cell r="D130">
            <v>931</v>
          </cell>
          <cell r="F130">
            <v>931</v>
          </cell>
          <cell r="G130">
            <v>931</v>
          </cell>
        </row>
        <row r="131">
          <cell r="A131">
            <v>104</v>
          </cell>
          <cell r="B131" t="str">
            <v>Myanmar</v>
          </cell>
          <cell r="D131">
            <v>4</v>
          </cell>
          <cell r="F131">
            <v>4</v>
          </cell>
          <cell r="G131">
            <v>4</v>
          </cell>
        </row>
        <row r="132">
          <cell r="A132">
            <v>516</v>
          </cell>
          <cell r="B132" t="str">
            <v>Namibia</v>
          </cell>
          <cell r="F132">
            <v>0</v>
          </cell>
          <cell r="G132">
            <v>0</v>
          </cell>
        </row>
        <row r="133">
          <cell r="A133">
            <v>520</v>
          </cell>
          <cell r="B133" t="str">
            <v>Nauru</v>
          </cell>
          <cell r="F133">
            <v>0</v>
          </cell>
          <cell r="G133">
            <v>0</v>
          </cell>
        </row>
        <row r="134">
          <cell r="A134">
            <v>524</v>
          </cell>
          <cell r="B134" t="str">
            <v>Nepal</v>
          </cell>
          <cell r="D134">
            <v>1331</v>
          </cell>
          <cell r="F134">
            <v>1331</v>
          </cell>
          <cell r="G134">
            <v>1331</v>
          </cell>
        </row>
        <row r="135">
          <cell r="A135">
            <v>528</v>
          </cell>
          <cell r="B135" t="str">
            <v>Netherlands</v>
          </cell>
          <cell r="F135">
            <v>0</v>
          </cell>
          <cell r="G135">
            <v>0</v>
          </cell>
        </row>
        <row r="136">
          <cell r="A136">
            <v>554</v>
          </cell>
          <cell r="B136" t="str">
            <v>New Zealand</v>
          </cell>
          <cell r="F136">
            <v>0</v>
          </cell>
          <cell r="G136">
            <v>0</v>
          </cell>
        </row>
        <row r="137">
          <cell r="A137">
            <v>558</v>
          </cell>
          <cell r="B137" t="str">
            <v>Nicaragua</v>
          </cell>
          <cell r="F137">
            <v>0</v>
          </cell>
          <cell r="G137">
            <v>0</v>
          </cell>
        </row>
        <row r="138">
          <cell r="A138">
            <v>562</v>
          </cell>
          <cell r="B138" t="str">
            <v>Niger</v>
          </cell>
          <cell r="D138">
            <v>232</v>
          </cell>
          <cell r="F138">
            <v>232</v>
          </cell>
          <cell r="G138">
            <v>232</v>
          </cell>
        </row>
        <row r="139">
          <cell r="A139">
            <v>566</v>
          </cell>
          <cell r="B139" t="str">
            <v>Nigeria</v>
          </cell>
          <cell r="F139">
            <v>0</v>
          </cell>
          <cell r="G139">
            <v>0</v>
          </cell>
        </row>
        <row r="140">
          <cell r="A140">
            <v>578</v>
          </cell>
          <cell r="B140" t="str">
            <v>Norway</v>
          </cell>
          <cell r="F140">
            <v>0</v>
          </cell>
          <cell r="G140">
            <v>0</v>
          </cell>
        </row>
        <row r="141">
          <cell r="A141">
            <v>512</v>
          </cell>
          <cell r="B141" t="str">
            <v>Oman</v>
          </cell>
          <cell r="E141">
            <v>29</v>
          </cell>
          <cell r="F141">
            <v>29</v>
          </cell>
          <cell r="G141">
            <v>29</v>
          </cell>
        </row>
        <row r="142">
          <cell r="A142">
            <v>586</v>
          </cell>
          <cell r="B142" t="str">
            <v>Pakistan</v>
          </cell>
          <cell r="D142">
            <v>5090</v>
          </cell>
          <cell r="F142">
            <v>5090</v>
          </cell>
          <cell r="G142">
            <v>5090</v>
          </cell>
        </row>
        <row r="143">
          <cell r="A143">
            <v>585</v>
          </cell>
          <cell r="B143" t="str">
            <v xml:space="preserve">Palau 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591</v>
          </cell>
          <cell r="B144" t="str">
            <v>Panama</v>
          </cell>
          <cell r="D144">
            <v>632</v>
          </cell>
          <cell r="F144">
            <v>632</v>
          </cell>
          <cell r="G144">
            <v>632</v>
          </cell>
        </row>
        <row r="145">
          <cell r="A145">
            <v>598</v>
          </cell>
          <cell r="B145" t="str">
            <v>Papua New Guinea</v>
          </cell>
          <cell r="D145">
            <v>157</v>
          </cell>
          <cell r="F145">
            <v>157</v>
          </cell>
          <cell r="G145">
            <v>157</v>
          </cell>
        </row>
        <row r="146">
          <cell r="A146">
            <v>600</v>
          </cell>
          <cell r="B146" t="str">
            <v>Paraguay</v>
          </cell>
          <cell r="D146">
            <v>65</v>
          </cell>
          <cell r="F146">
            <v>65</v>
          </cell>
          <cell r="G146">
            <v>65</v>
          </cell>
        </row>
        <row r="147">
          <cell r="A147">
            <v>604</v>
          </cell>
          <cell r="B147" t="str">
            <v>Peru</v>
          </cell>
          <cell r="D147">
            <v>19</v>
          </cell>
          <cell r="F147">
            <v>19</v>
          </cell>
          <cell r="G147">
            <v>19</v>
          </cell>
        </row>
        <row r="148">
          <cell r="A148">
            <v>608</v>
          </cell>
          <cell r="B148" t="str">
            <v>Philippines</v>
          </cell>
          <cell r="D148">
            <v>171</v>
          </cell>
          <cell r="F148">
            <v>171</v>
          </cell>
          <cell r="G148">
            <v>171</v>
          </cell>
        </row>
        <row r="149">
          <cell r="A149">
            <v>616</v>
          </cell>
          <cell r="B149" t="str">
            <v>Poland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620</v>
          </cell>
          <cell r="B150" t="str">
            <v>Portugal</v>
          </cell>
          <cell r="E150">
            <v>120</v>
          </cell>
          <cell r="F150">
            <v>120</v>
          </cell>
          <cell r="G150">
            <v>120</v>
          </cell>
        </row>
        <row r="151">
          <cell r="A151">
            <v>634</v>
          </cell>
          <cell r="B151" t="str">
            <v>Qatar</v>
          </cell>
          <cell r="E151">
            <v>39</v>
          </cell>
          <cell r="F151">
            <v>39</v>
          </cell>
          <cell r="G151">
            <v>39</v>
          </cell>
        </row>
        <row r="152">
          <cell r="A152">
            <v>410</v>
          </cell>
          <cell r="B152" t="str">
            <v>Rep of Korea</v>
          </cell>
          <cell r="F152">
            <v>0</v>
          </cell>
          <cell r="G152">
            <v>0</v>
          </cell>
        </row>
        <row r="153">
          <cell r="A153">
            <v>498</v>
          </cell>
          <cell r="B153" t="str">
            <v>Rep of Moldova</v>
          </cell>
          <cell r="D153">
            <v>267</v>
          </cell>
          <cell r="F153">
            <v>267</v>
          </cell>
          <cell r="G153">
            <v>267</v>
          </cell>
        </row>
        <row r="154">
          <cell r="A154">
            <v>642</v>
          </cell>
          <cell r="B154" t="str">
            <v>Romania</v>
          </cell>
          <cell r="F154">
            <v>0</v>
          </cell>
          <cell r="G154">
            <v>0</v>
          </cell>
        </row>
        <row r="155">
          <cell r="A155">
            <v>643</v>
          </cell>
          <cell r="B155" t="str">
            <v>Russian Federation</v>
          </cell>
          <cell r="D155">
            <v>525</v>
          </cell>
          <cell r="F155">
            <v>525</v>
          </cell>
          <cell r="G155">
            <v>525</v>
          </cell>
        </row>
        <row r="156">
          <cell r="A156">
            <v>646</v>
          </cell>
          <cell r="B156" t="str">
            <v>Rwanda</v>
          </cell>
          <cell r="D156">
            <v>187</v>
          </cell>
          <cell r="F156">
            <v>187</v>
          </cell>
          <cell r="G156">
            <v>187</v>
          </cell>
        </row>
        <row r="157">
          <cell r="A157">
            <v>882</v>
          </cell>
          <cell r="B157" t="str">
            <v>Samoa</v>
          </cell>
          <cell r="F157">
            <v>0</v>
          </cell>
          <cell r="G157">
            <v>0</v>
          </cell>
        </row>
        <row r="158">
          <cell r="A158">
            <v>674</v>
          </cell>
          <cell r="B158" t="str">
            <v>San Marino</v>
          </cell>
          <cell r="F158">
            <v>0</v>
          </cell>
          <cell r="G158">
            <v>0</v>
          </cell>
        </row>
        <row r="159">
          <cell r="A159">
            <v>678</v>
          </cell>
          <cell r="B159" t="str">
            <v>Sao Tome and Principe</v>
          </cell>
          <cell r="F159">
            <v>0</v>
          </cell>
          <cell r="G159">
            <v>0</v>
          </cell>
        </row>
        <row r="160">
          <cell r="A160">
            <v>682</v>
          </cell>
          <cell r="B160" t="str">
            <v>Saudi Arabia</v>
          </cell>
          <cell r="F160">
            <v>0</v>
          </cell>
          <cell r="G160">
            <v>0</v>
          </cell>
        </row>
        <row r="161">
          <cell r="A161">
            <v>686</v>
          </cell>
          <cell r="B161" t="str">
            <v>Senegal</v>
          </cell>
          <cell r="D161">
            <v>618</v>
          </cell>
          <cell r="E161">
            <v>160</v>
          </cell>
          <cell r="F161">
            <v>778</v>
          </cell>
          <cell r="G161">
            <v>778</v>
          </cell>
        </row>
        <row r="162">
          <cell r="A162">
            <v>688</v>
          </cell>
          <cell r="B162" t="str">
            <v>Serbia</v>
          </cell>
          <cell r="D162">
            <v>192</v>
          </cell>
          <cell r="F162">
            <v>192</v>
          </cell>
          <cell r="G162">
            <v>192</v>
          </cell>
        </row>
        <row r="163">
          <cell r="A163">
            <v>690</v>
          </cell>
          <cell r="B163" t="str">
            <v>Seychelles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694</v>
          </cell>
          <cell r="B164" t="str">
            <v>Sierra Leone</v>
          </cell>
          <cell r="D164">
            <v>92</v>
          </cell>
          <cell r="E164">
            <v>39</v>
          </cell>
          <cell r="F164">
            <v>131</v>
          </cell>
          <cell r="G164">
            <v>131</v>
          </cell>
        </row>
        <row r="165">
          <cell r="A165">
            <v>702</v>
          </cell>
          <cell r="B165" t="str">
            <v>Singapore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703</v>
          </cell>
          <cell r="B166" t="str">
            <v>Slovak Republic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705</v>
          </cell>
          <cell r="B167" t="str">
            <v>Slovenia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90</v>
          </cell>
          <cell r="B168" t="str">
            <v>Solomon Islands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706</v>
          </cell>
          <cell r="B169" t="str">
            <v>Somalia</v>
          </cell>
          <cell r="D169">
            <v>2300</v>
          </cell>
          <cell r="F169">
            <v>2300</v>
          </cell>
          <cell r="G169">
            <v>2300</v>
          </cell>
        </row>
        <row r="170">
          <cell r="A170">
            <v>710</v>
          </cell>
          <cell r="B170" t="str">
            <v>South Africa</v>
          </cell>
          <cell r="D170">
            <v>432</v>
          </cell>
          <cell r="E170">
            <v>1446</v>
          </cell>
          <cell r="F170">
            <v>1878</v>
          </cell>
          <cell r="G170">
            <v>1878</v>
          </cell>
        </row>
        <row r="171">
          <cell r="A171">
            <v>724</v>
          </cell>
          <cell r="B171" t="str">
            <v>Spain</v>
          </cell>
          <cell r="D171">
            <v>61</v>
          </cell>
          <cell r="F171">
            <v>61</v>
          </cell>
          <cell r="G171">
            <v>61</v>
          </cell>
        </row>
        <row r="172">
          <cell r="A172">
            <v>144</v>
          </cell>
          <cell r="B172" t="str">
            <v>Sri Lanka</v>
          </cell>
          <cell r="D172">
            <v>3696</v>
          </cell>
          <cell r="F172">
            <v>3696</v>
          </cell>
          <cell r="G172">
            <v>3696</v>
          </cell>
        </row>
        <row r="173">
          <cell r="A173">
            <v>659</v>
          </cell>
          <cell r="B173" t="str">
            <v>St. Kitts and Nevis</v>
          </cell>
          <cell r="F173">
            <v>0</v>
          </cell>
          <cell r="G173">
            <v>0</v>
          </cell>
        </row>
        <row r="174">
          <cell r="A174">
            <v>662</v>
          </cell>
          <cell r="B174" t="str">
            <v>St. Lucia</v>
          </cell>
          <cell r="E174">
            <v>25</v>
          </cell>
          <cell r="F174">
            <v>25</v>
          </cell>
          <cell r="G174">
            <v>25</v>
          </cell>
        </row>
        <row r="175">
          <cell r="A175">
            <v>670</v>
          </cell>
          <cell r="B175" t="str">
            <v>St. Vincent and the Grenadines</v>
          </cell>
          <cell r="F175">
            <v>0</v>
          </cell>
          <cell r="G175">
            <v>0</v>
          </cell>
        </row>
        <row r="176">
          <cell r="A176">
            <v>736</v>
          </cell>
          <cell r="B176" t="str">
            <v>Sudan</v>
          </cell>
          <cell r="D176">
            <v>5</v>
          </cell>
          <cell r="E176">
            <v>522</v>
          </cell>
          <cell r="F176">
            <v>527</v>
          </cell>
          <cell r="G176">
            <v>527</v>
          </cell>
        </row>
        <row r="177">
          <cell r="A177">
            <v>740</v>
          </cell>
          <cell r="B177" t="str">
            <v>Suriname</v>
          </cell>
          <cell r="D177">
            <v>43</v>
          </cell>
          <cell r="F177">
            <v>43</v>
          </cell>
          <cell r="G177">
            <v>43</v>
          </cell>
        </row>
        <row r="178">
          <cell r="A178">
            <v>748</v>
          </cell>
          <cell r="B178" t="str">
            <v>Swaziland</v>
          </cell>
          <cell r="D178">
            <v>159</v>
          </cell>
          <cell r="F178">
            <v>159</v>
          </cell>
          <cell r="G178">
            <v>159</v>
          </cell>
        </row>
        <row r="179">
          <cell r="A179">
            <v>752</v>
          </cell>
          <cell r="B179" t="str">
            <v>Sweden</v>
          </cell>
          <cell r="F179">
            <v>0</v>
          </cell>
          <cell r="G179">
            <v>0</v>
          </cell>
        </row>
        <row r="180">
          <cell r="A180">
            <v>756</v>
          </cell>
          <cell r="B180" t="str">
            <v>Switzerland</v>
          </cell>
          <cell r="F180">
            <v>0</v>
          </cell>
          <cell r="G180">
            <v>0</v>
          </cell>
        </row>
        <row r="181">
          <cell r="A181">
            <v>760</v>
          </cell>
          <cell r="B181" t="str">
            <v>Syrian Arab Republic</v>
          </cell>
          <cell r="D181">
            <v>7</v>
          </cell>
          <cell r="E181">
            <v>15</v>
          </cell>
          <cell r="F181">
            <v>22</v>
          </cell>
          <cell r="G181">
            <v>22</v>
          </cell>
        </row>
        <row r="182">
          <cell r="A182">
            <v>762</v>
          </cell>
          <cell r="B182" t="str">
            <v>Tajikstan</v>
          </cell>
          <cell r="D182">
            <v>206</v>
          </cell>
          <cell r="F182">
            <v>206</v>
          </cell>
          <cell r="G182">
            <v>206</v>
          </cell>
        </row>
        <row r="183">
          <cell r="A183">
            <v>764</v>
          </cell>
          <cell r="B183" t="str">
            <v>Thailand</v>
          </cell>
          <cell r="D183">
            <v>844</v>
          </cell>
          <cell r="F183">
            <v>844</v>
          </cell>
          <cell r="G183">
            <v>844</v>
          </cell>
        </row>
        <row r="184">
          <cell r="A184">
            <v>807</v>
          </cell>
          <cell r="B184" t="str">
            <v>The Former YR of Macedonia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626</v>
          </cell>
          <cell r="B185" t="str">
            <v>Timor-Leste</v>
          </cell>
          <cell r="D185">
            <v>3000</v>
          </cell>
          <cell r="F185">
            <v>3000</v>
          </cell>
          <cell r="G185">
            <v>3000</v>
          </cell>
        </row>
        <row r="186">
          <cell r="A186">
            <v>768</v>
          </cell>
          <cell r="B186" t="str">
            <v>Togo</v>
          </cell>
          <cell r="D186">
            <v>416</v>
          </cell>
          <cell r="F186">
            <v>416</v>
          </cell>
          <cell r="G186">
            <v>416</v>
          </cell>
        </row>
        <row r="187">
          <cell r="A187">
            <v>776</v>
          </cell>
          <cell r="B187" t="str">
            <v xml:space="preserve">Tonga </v>
          </cell>
          <cell r="F187">
            <v>0</v>
          </cell>
          <cell r="G187">
            <v>0</v>
          </cell>
        </row>
        <row r="188">
          <cell r="A188">
            <v>780</v>
          </cell>
          <cell r="B188" t="str">
            <v>Trinidad and Tobago</v>
          </cell>
          <cell r="F188">
            <v>0</v>
          </cell>
          <cell r="G188">
            <v>0</v>
          </cell>
        </row>
        <row r="189">
          <cell r="A189">
            <v>788</v>
          </cell>
          <cell r="B189" t="str">
            <v>Tunisia</v>
          </cell>
          <cell r="F189">
            <v>0</v>
          </cell>
          <cell r="G189">
            <v>0</v>
          </cell>
        </row>
        <row r="190">
          <cell r="A190">
            <v>792</v>
          </cell>
          <cell r="B190" t="str">
            <v>Turkey</v>
          </cell>
          <cell r="D190">
            <v>151</v>
          </cell>
          <cell r="F190">
            <v>151</v>
          </cell>
          <cell r="G190">
            <v>151</v>
          </cell>
        </row>
        <row r="191">
          <cell r="A191">
            <v>795</v>
          </cell>
          <cell r="B191" t="str">
            <v>Turkmenistan</v>
          </cell>
          <cell r="F191">
            <v>0</v>
          </cell>
          <cell r="G191">
            <v>0</v>
          </cell>
        </row>
        <row r="192">
          <cell r="A192">
            <v>798</v>
          </cell>
          <cell r="B192" t="str">
            <v>Tuvalu</v>
          </cell>
          <cell r="F192">
            <v>0</v>
          </cell>
          <cell r="G192">
            <v>0</v>
          </cell>
        </row>
        <row r="193">
          <cell r="A193">
            <v>800</v>
          </cell>
          <cell r="B193" t="str">
            <v>Uganda</v>
          </cell>
          <cell r="D193">
            <v>523</v>
          </cell>
          <cell r="F193">
            <v>523</v>
          </cell>
          <cell r="G193">
            <v>523</v>
          </cell>
        </row>
        <row r="194">
          <cell r="A194">
            <v>804</v>
          </cell>
          <cell r="B194" t="str">
            <v>Ukraine</v>
          </cell>
          <cell r="D194">
            <v>382</v>
          </cell>
          <cell r="F194">
            <v>382</v>
          </cell>
          <cell r="G194">
            <v>382</v>
          </cell>
        </row>
        <row r="195">
          <cell r="A195">
            <v>784</v>
          </cell>
          <cell r="B195" t="str">
            <v>United Arab Emirates</v>
          </cell>
          <cell r="F195">
            <v>0</v>
          </cell>
          <cell r="G195">
            <v>0</v>
          </cell>
        </row>
        <row r="196">
          <cell r="A196">
            <v>826</v>
          </cell>
          <cell r="B196" t="str">
            <v>United Kingdom</v>
          </cell>
          <cell r="F196">
            <v>0</v>
          </cell>
          <cell r="G196">
            <v>0</v>
          </cell>
        </row>
        <row r="197">
          <cell r="A197">
            <v>834</v>
          </cell>
          <cell r="B197" t="str">
            <v>United Rep of Tanzania</v>
          </cell>
          <cell r="D197">
            <v>2888</v>
          </cell>
          <cell r="E197">
            <v>24</v>
          </cell>
          <cell r="F197">
            <v>2912</v>
          </cell>
          <cell r="G197">
            <v>2912</v>
          </cell>
        </row>
        <row r="198">
          <cell r="A198">
            <v>840</v>
          </cell>
          <cell r="B198" t="str">
            <v xml:space="preserve">United States </v>
          </cell>
          <cell r="F198">
            <v>0</v>
          </cell>
          <cell r="G198">
            <v>0</v>
          </cell>
        </row>
        <row r="199">
          <cell r="A199">
            <v>858</v>
          </cell>
          <cell r="B199" t="str">
            <v>Uruguay</v>
          </cell>
          <cell r="D199">
            <v>1092</v>
          </cell>
          <cell r="F199">
            <v>1092</v>
          </cell>
          <cell r="G199">
            <v>1092</v>
          </cell>
        </row>
        <row r="200">
          <cell r="A200">
            <v>860</v>
          </cell>
          <cell r="B200" t="str">
            <v>Uzbekistan</v>
          </cell>
          <cell r="D200">
            <v>95</v>
          </cell>
          <cell r="F200">
            <v>95</v>
          </cell>
          <cell r="G200">
            <v>95</v>
          </cell>
        </row>
        <row r="201">
          <cell r="A201">
            <v>548</v>
          </cell>
          <cell r="B201" t="str">
            <v>Vanuatu</v>
          </cell>
          <cell r="F201">
            <v>0</v>
          </cell>
          <cell r="G201">
            <v>0</v>
          </cell>
        </row>
        <row r="202">
          <cell r="A202">
            <v>862</v>
          </cell>
          <cell r="B202" t="str">
            <v>Venezuela</v>
          </cell>
          <cell r="F202">
            <v>0</v>
          </cell>
          <cell r="G202">
            <v>0</v>
          </cell>
        </row>
        <row r="203">
          <cell r="A203">
            <v>704</v>
          </cell>
          <cell r="B203" t="str">
            <v>Vietnam</v>
          </cell>
          <cell r="D203">
            <v>1955</v>
          </cell>
          <cell r="F203">
            <v>1955</v>
          </cell>
          <cell r="G203">
            <v>1955</v>
          </cell>
        </row>
        <row r="204">
          <cell r="A204">
            <v>887</v>
          </cell>
          <cell r="B204" t="str">
            <v>Yemen</v>
          </cell>
          <cell r="D204">
            <v>570</v>
          </cell>
          <cell r="F204">
            <v>570</v>
          </cell>
          <cell r="G204">
            <v>570</v>
          </cell>
        </row>
        <row r="205">
          <cell r="A205">
            <v>894</v>
          </cell>
          <cell r="B205" t="str">
            <v>Zambia</v>
          </cell>
          <cell r="D205">
            <v>2448</v>
          </cell>
          <cell r="E205">
            <v>12</v>
          </cell>
          <cell r="F205">
            <v>2460</v>
          </cell>
          <cell r="G205">
            <v>2460</v>
          </cell>
        </row>
        <row r="206">
          <cell r="A206">
            <v>716</v>
          </cell>
          <cell r="B206" t="str">
            <v>Zimbabwe</v>
          </cell>
          <cell r="D206">
            <v>287</v>
          </cell>
          <cell r="F206">
            <v>287</v>
          </cell>
          <cell r="G206">
            <v>287</v>
          </cell>
        </row>
        <row r="208">
          <cell r="B208" t="str">
            <v>Total Member States</v>
          </cell>
          <cell r="C208">
            <v>0</v>
          </cell>
          <cell r="D208">
            <v>86733</v>
          </cell>
          <cell r="E208">
            <v>8234</v>
          </cell>
          <cell r="F208">
            <v>94967</v>
          </cell>
          <cell r="G208">
            <v>94967</v>
          </cell>
        </row>
        <row r="210">
          <cell r="B210" t="str">
            <v>Non-Member States or areas</v>
          </cell>
        </row>
        <row r="212">
          <cell r="A212">
            <v>660</v>
          </cell>
          <cell r="B212" t="str">
            <v>Anguilla</v>
          </cell>
          <cell r="F212">
            <v>0</v>
          </cell>
          <cell r="G212">
            <v>0</v>
          </cell>
        </row>
        <row r="213">
          <cell r="A213">
            <v>533</v>
          </cell>
          <cell r="B213" t="str">
            <v>Aruba</v>
          </cell>
          <cell r="D213">
            <v>38</v>
          </cell>
          <cell r="F213">
            <v>38</v>
          </cell>
          <cell r="G213">
            <v>38</v>
          </cell>
        </row>
        <row r="214">
          <cell r="A214">
            <v>60</v>
          </cell>
          <cell r="B214" t="str">
            <v>Bermuda</v>
          </cell>
          <cell r="F214">
            <v>0</v>
          </cell>
          <cell r="G214">
            <v>0</v>
          </cell>
        </row>
        <row r="215">
          <cell r="A215">
            <v>92</v>
          </cell>
          <cell r="B215" t="str">
            <v>British Virgin Islands</v>
          </cell>
          <cell r="F215">
            <v>0</v>
          </cell>
          <cell r="G215">
            <v>0</v>
          </cell>
        </row>
        <row r="216">
          <cell r="A216">
            <v>136</v>
          </cell>
          <cell r="B216" t="str">
            <v>Cayman Islands</v>
          </cell>
          <cell r="F216">
            <v>0</v>
          </cell>
          <cell r="G216">
            <v>0</v>
          </cell>
        </row>
        <row r="217">
          <cell r="A217">
            <v>184</v>
          </cell>
          <cell r="B217" t="str">
            <v>Cook Islands</v>
          </cell>
          <cell r="F217">
            <v>0</v>
          </cell>
          <cell r="G217">
            <v>0</v>
          </cell>
        </row>
        <row r="218">
          <cell r="A218">
            <v>234</v>
          </cell>
          <cell r="B218" t="str">
            <v>Faroe Islands</v>
          </cell>
          <cell r="F218">
            <v>0</v>
          </cell>
          <cell r="G218">
            <v>0</v>
          </cell>
        </row>
        <row r="219">
          <cell r="A219">
            <v>254</v>
          </cell>
          <cell r="B219" t="str">
            <v>French Guiana</v>
          </cell>
          <cell r="F219">
            <v>0</v>
          </cell>
          <cell r="G219">
            <v>0</v>
          </cell>
        </row>
        <row r="220">
          <cell r="A220">
            <v>258</v>
          </cell>
          <cell r="B220" t="str">
            <v>French Polynesia</v>
          </cell>
          <cell r="F220">
            <v>0</v>
          </cell>
          <cell r="G220">
            <v>0</v>
          </cell>
        </row>
        <row r="221">
          <cell r="A221">
            <v>312</v>
          </cell>
          <cell r="B221" t="str">
            <v>Guadeloupe</v>
          </cell>
          <cell r="F221">
            <v>0</v>
          </cell>
          <cell r="G221">
            <v>0</v>
          </cell>
        </row>
        <row r="222">
          <cell r="A222">
            <v>316</v>
          </cell>
          <cell r="B222" t="str">
            <v>Guam</v>
          </cell>
          <cell r="F222">
            <v>0</v>
          </cell>
          <cell r="G222">
            <v>0</v>
          </cell>
        </row>
        <row r="223">
          <cell r="A223">
            <v>336</v>
          </cell>
          <cell r="B223" t="str">
            <v>Holy See</v>
          </cell>
          <cell r="F223">
            <v>0</v>
          </cell>
          <cell r="G223">
            <v>0</v>
          </cell>
        </row>
        <row r="224">
          <cell r="A224">
            <v>344</v>
          </cell>
          <cell r="B224" t="str">
            <v>Hong Kong, China</v>
          </cell>
          <cell r="F224">
            <v>0</v>
          </cell>
          <cell r="G224">
            <v>0</v>
          </cell>
        </row>
        <row r="225">
          <cell r="A225">
            <v>896</v>
          </cell>
          <cell r="B225" t="str">
            <v>Kosovo</v>
          </cell>
          <cell r="F225">
            <v>0</v>
          </cell>
          <cell r="G225">
            <v>0</v>
          </cell>
        </row>
        <row r="226">
          <cell r="A226">
            <v>446</v>
          </cell>
          <cell r="B226" t="str">
            <v>Macau, China</v>
          </cell>
          <cell r="F226">
            <v>0</v>
          </cell>
          <cell r="G226">
            <v>0</v>
          </cell>
        </row>
        <row r="227">
          <cell r="A227">
            <v>474</v>
          </cell>
          <cell r="B227" t="str">
            <v>Martinique</v>
          </cell>
          <cell r="F227">
            <v>0</v>
          </cell>
          <cell r="G227">
            <v>0</v>
          </cell>
        </row>
        <row r="228">
          <cell r="A228">
            <v>500</v>
          </cell>
          <cell r="B228" t="str">
            <v>Montserrat</v>
          </cell>
          <cell r="F228">
            <v>0</v>
          </cell>
          <cell r="G228">
            <v>0</v>
          </cell>
        </row>
        <row r="229">
          <cell r="A229">
            <v>530</v>
          </cell>
          <cell r="B229" t="str">
            <v>Netherlands Antilles</v>
          </cell>
          <cell r="F229">
            <v>0</v>
          </cell>
          <cell r="G229">
            <v>0</v>
          </cell>
        </row>
        <row r="230">
          <cell r="A230">
            <v>570</v>
          </cell>
          <cell r="B230" t="str">
            <v>Niue</v>
          </cell>
          <cell r="F230">
            <v>0</v>
          </cell>
          <cell r="G230">
            <v>0</v>
          </cell>
        </row>
        <row r="231">
          <cell r="A231">
            <v>895</v>
          </cell>
          <cell r="B231" t="str">
            <v>Occupied Palestinian Territory</v>
          </cell>
          <cell r="D231">
            <v>90</v>
          </cell>
          <cell r="F231">
            <v>90</v>
          </cell>
          <cell r="G231">
            <v>90</v>
          </cell>
        </row>
        <row r="232">
          <cell r="A232">
            <v>638</v>
          </cell>
          <cell r="B232" t="str">
            <v>Reunion</v>
          </cell>
          <cell r="F232">
            <v>0</v>
          </cell>
          <cell r="G232">
            <v>0</v>
          </cell>
        </row>
        <row r="233">
          <cell r="A233">
            <v>654</v>
          </cell>
          <cell r="B233" t="str">
            <v>St. Helena</v>
          </cell>
          <cell r="F233">
            <v>0</v>
          </cell>
          <cell r="G233">
            <v>0</v>
          </cell>
        </row>
        <row r="234">
          <cell r="A234">
            <v>772</v>
          </cell>
          <cell r="B234" t="str">
            <v>Tokelau</v>
          </cell>
          <cell r="F234">
            <v>0</v>
          </cell>
          <cell r="G234">
            <v>0</v>
          </cell>
        </row>
        <row r="235">
          <cell r="A235">
            <v>796</v>
          </cell>
          <cell r="B235" t="str">
            <v>Turks and Caicos Islands</v>
          </cell>
          <cell r="F235">
            <v>0</v>
          </cell>
          <cell r="G235">
            <v>0</v>
          </cell>
        </row>
        <row r="236">
          <cell r="A236">
            <v>901</v>
          </cell>
          <cell r="B236" t="str">
            <v>Other (please specify, using Excel's Insert Row commany if necessary)</v>
          </cell>
          <cell r="F236">
            <v>0</v>
          </cell>
          <cell r="G236">
            <v>0</v>
          </cell>
        </row>
        <row r="237">
          <cell r="F237">
            <v>0</v>
          </cell>
          <cell r="G237">
            <v>0</v>
          </cell>
        </row>
        <row r="238">
          <cell r="B238" t="str">
            <v>Total non-members</v>
          </cell>
          <cell r="C238">
            <v>0</v>
          </cell>
          <cell r="D238">
            <v>128</v>
          </cell>
          <cell r="E238">
            <v>0</v>
          </cell>
          <cell r="F238">
            <v>128</v>
          </cell>
          <cell r="G238">
            <v>128</v>
          </cell>
        </row>
        <row r="240">
          <cell r="B240" t="str">
            <v>Total countries/areas</v>
          </cell>
          <cell r="C240">
            <v>0</v>
          </cell>
          <cell r="D240">
            <v>86861</v>
          </cell>
          <cell r="E240">
            <v>8234</v>
          </cell>
          <cell r="F240">
            <v>95095</v>
          </cell>
          <cell r="G240">
            <v>95095</v>
          </cell>
        </row>
        <row r="242">
          <cell r="B242" t="str">
            <v>Sub-Saharan Africa</v>
          </cell>
          <cell r="F242">
            <v>0</v>
          </cell>
          <cell r="G242">
            <v>0</v>
          </cell>
        </row>
        <row r="243">
          <cell r="A243">
            <v>15</v>
          </cell>
          <cell r="B243" t="str">
            <v>Northern Africa</v>
          </cell>
          <cell r="F243">
            <v>0</v>
          </cell>
          <cell r="G243">
            <v>0</v>
          </cell>
        </row>
        <row r="244">
          <cell r="A244">
            <v>711</v>
          </cell>
          <cell r="B244" t="str">
            <v>Regional Africa</v>
          </cell>
          <cell r="D244">
            <v>19119</v>
          </cell>
          <cell r="F244">
            <v>19119</v>
          </cell>
          <cell r="G244">
            <v>19119</v>
          </cell>
        </row>
        <row r="245">
          <cell r="A245">
            <v>146</v>
          </cell>
          <cell r="B245" t="str">
            <v>Regional Arab States</v>
          </cell>
          <cell r="D245">
            <v>821</v>
          </cell>
          <cell r="F245">
            <v>821</v>
          </cell>
          <cell r="G245">
            <v>821</v>
          </cell>
        </row>
        <row r="246">
          <cell r="A246">
            <v>141</v>
          </cell>
          <cell r="B246" t="str">
            <v>Asia and the Pacific</v>
          </cell>
          <cell r="D246">
            <v>8090</v>
          </cell>
          <cell r="F246">
            <v>8090</v>
          </cell>
          <cell r="G246">
            <v>8090</v>
          </cell>
        </row>
        <row r="247">
          <cell r="A247">
            <v>19</v>
          </cell>
          <cell r="B247" t="str">
            <v>Americas</v>
          </cell>
          <cell r="D247">
            <v>10769</v>
          </cell>
          <cell r="F247">
            <v>10769</v>
          </cell>
          <cell r="G247">
            <v>10769</v>
          </cell>
        </row>
        <row r="248">
          <cell r="B248" t="str">
            <v>Western Asia</v>
          </cell>
          <cell r="F248">
            <v>0</v>
          </cell>
          <cell r="G248">
            <v>0</v>
          </cell>
        </row>
        <row r="249">
          <cell r="A249">
            <v>150</v>
          </cell>
          <cell r="B249" t="str">
            <v>Europe</v>
          </cell>
          <cell r="D249">
            <v>6534</v>
          </cell>
          <cell r="F249">
            <v>6534</v>
          </cell>
          <cell r="G249">
            <v>6534</v>
          </cell>
        </row>
        <row r="250">
          <cell r="A250">
            <v>1020</v>
          </cell>
          <cell r="B250" t="str">
            <v>Global/interregional</v>
          </cell>
          <cell r="D250">
            <v>45619</v>
          </cell>
          <cell r="F250">
            <v>45619</v>
          </cell>
          <cell r="G250">
            <v>45619</v>
          </cell>
        </row>
        <row r="251">
          <cell r="A251">
            <v>1021</v>
          </cell>
          <cell r="B251" t="str">
            <v>Other (please specify, using Excel's Insert Row commany if necessary)</v>
          </cell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B253" t="str">
            <v>Total, Regional</v>
          </cell>
          <cell r="C253">
            <v>0</v>
          </cell>
          <cell r="D253">
            <v>90952</v>
          </cell>
          <cell r="E253">
            <v>0</v>
          </cell>
          <cell r="F253">
            <v>90952</v>
          </cell>
          <cell r="G253">
            <v>90952</v>
          </cell>
        </row>
        <row r="255">
          <cell r="A255">
            <v>2401</v>
          </cell>
          <cell r="B255" t="str">
            <v>Not elsewhere classified (from table 3b)</v>
          </cell>
          <cell r="C255">
            <v>237968.49</v>
          </cell>
          <cell r="D255">
            <v>0</v>
          </cell>
          <cell r="E255">
            <v>0</v>
          </cell>
          <cell r="F255">
            <v>0</v>
          </cell>
          <cell r="G255">
            <v>237968.49</v>
          </cell>
        </row>
        <row r="257">
          <cell r="B257" t="str">
            <v>Total</v>
          </cell>
          <cell r="C257">
            <v>237968.49</v>
          </cell>
          <cell r="D257">
            <v>177813</v>
          </cell>
          <cell r="E257">
            <v>8234</v>
          </cell>
          <cell r="F257">
            <v>186047</v>
          </cell>
          <cell r="G257">
            <v>424015.49</v>
          </cell>
        </row>
      </sheetData>
      <sheetData sheetId="3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1896</v>
          </cell>
          <cell r="E12">
            <v>0</v>
          </cell>
          <cell r="F12">
            <v>1896</v>
          </cell>
          <cell r="G12">
            <v>1896</v>
          </cell>
        </row>
        <row r="13">
          <cell r="A13">
            <v>8</v>
          </cell>
          <cell r="B13" t="str">
            <v>Albania</v>
          </cell>
          <cell r="D13">
            <v>701</v>
          </cell>
          <cell r="E13">
            <v>335</v>
          </cell>
          <cell r="F13">
            <v>1036</v>
          </cell>
          <cell r="G13">
            <v>1036</v>
          </cell>
        </row>
        <row r="14">
          <cell r="A14">
            <v>12</v>
          </cell>
          <cell r="B14" t="str">
            <v>Algeria</v>
          </cell>
          <cell r="D14">
            <v>144</v>
          </cell>
          <cell r="E14">
            <v>0</v>
          </cell>
          <cell r="F14">
            <v>144</v>
          </cell>
          <cell r="G14">
            <v>144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511</v>
          </cell>
          <cell r="E16">
            <v>0</v>
          </cell>
          <cell r="F16">
            <v>511</v>
          </cell>
          <cell r="G16">
            <v>511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247</v>
          </cell>
          <cell r="E18">
            <v>0</v>
          </cell>
          <cell r="F18">
            <v>247</v>
          </cell>
          <cell r="G18">
            <v>247</v>
          </cell>
        </row>
        <row r="19">
          <cell r="A19">
            <v>51</v>
          </cell>
          <cell r="B19" t="str">
            <v>Armenia</v>
          </cell>
          <cell r="D19">
            <v>65</v>
          </cell>
          <cell r="E19">
            <v>0</v>
          </cell>
          <cell r="F19">
            <v>65</v>
          </cell>
          <cell r="G19">
            <v>65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4</v>
          </cell>
          <cell r="E22">
            <v>0</v>
          </cell>
          <cell r="F22">
            <v>4</v>
          </cell>
          <cell r="G22">
            <v>4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E24">
            <v>221</v>
          </cell>
          <cell r="F24">
            <v>221</v>
          </cell>
          <cell r="G24">
            <v>221</v>
          </cell>
        </row>
        <row r="25">
          <cell r="A25">
            <v>50</v>
          </cell>
          <cell r="B25" t="str">
            <v>Bangladesh</v>
          </cell>
          <cell r="D25">
            <v>52</v>
          </cell>
          <cell r="E25">
            <v>0</v>
          </cell>
          <cell r="F25">
            <v>52</v>
          </cell>
          <cell r="G25">
            <v>52</v>
          </cell>
        </row>
        <row r="26">
          <cell r="A26">
            <v>52</v>
          </cell>
          <cell r="B26" t="str">
            <v>Barbados</v>
          </cell>
          <cell r="D26">
            <v>34</v>
          </cell>
          <cell r="E26">
            <v>0</v>
          </cell>
          <cell r="F26">
            <v>34</v>
          </cell>
          <cell r="G26">
            <v>34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38</v>
          </cell>
          <cell r="E30">
            <v>0</v>
          </cell>
          <cell r="F30">
            <v>38</v>
          </cell>
          <cell r="G30">
            <v>38</v>
          </cell>
        </row>
        <row r="31">
          <cell r="A31">
            <v>64</v>
          </cell>
          <cell r="B31" t="str">
            <v>Bhutan</v>
          </cell>
          <cell r="D31">
            <v>59</v>
          </cell>
          <cell r="E31">
            <v>0</v>
          </cell>
          <cell r="F31">
            <v>59</v>
          </cell>
          <cell r="G31">
            <v>59</v>
          </cell>
        </row>
        <row r="32">
          <cell r="A32">
            <v>68</v>
          </cell>
          <cell r="B32" t="str">
            <v>Bolivia</v>
          </cell>
          <cell r="D32">
            <v>48</v>
          </cell>
          <cell r="E32">
            <v>0</v>
          </cell>
          <cell r="F32">
            <v>48</v>
          </cell>
          <cell r="G32">
            <v>48</v>
          </cell>
        </row>
        <row r="33">
          <cell r="A33">
            <v>70</v>
          </cell>
          <cell r="B33" t="str">
            <v>Bosnia and Herzegovina</v>
          </cell>
          <cell r="D33">
            <v>9</v>
          </cell>
          <cell r="E33">
            <v>0</v>
          </cell>
          <cell r="F33">
            <v>9</v>
          </cell>
          <cell r="G33">
            <v>9</v>
          </cell>
        </row>
        <row r="34">
          <cell r="A34">
            <v>72</v>
          </cell>
          <cell r="B34" t="str">
            <v>Botswana</v>
          </cell>
          <cell r="D34">
            <v>72</v>
          </cell>
          <cell r="E34">
            <v>0</v>
          </cell>
          <cell r="F34">
            <v>72</v>
          </cell>
          <cell r="G34">
            <v>72</v>
          </cell>
        </row>
        <row r="35">
          <cell r="A35">
            <v>76</v>
          </cell>
          <cell r="B35" t="str">
            <v>Brazil</v>
          </cell>
          <cell r="D35">
            <v>13619</v>
          </cell>
          <cell r="E35">
            <v>79171</v>
          </cell>
          <cell r="F35">
            <v>92790</v>
          </cell>
          <cell r="G35">
            <v>92790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86</v>
          </cell>
          <cell r="E37">
            <v>0</v>
          </cell>
          <cell r="F37">
            <v>86</v>
          </cell>
          <cell r="G37">
            <v>86</v>
          </cell>
        </row>
        <row r="38">
          <cell r="A38">
            <v>854</v>
          </cell>
          <cell r="B38" t="str">
            <v>Burkina Faso</v>
          </cell>
          <cell r="D38">
            <v>36</v>
          </cell>
          <cell r="E38">
            <v>0</v>
          </cell>
          <cell r="F38">
            <v>36</v>
          </cell>
          <cell r="G38">
            <v>36</v>
          </cell>
        </row>
        <row r="39">
          <cell r="A39">
            <v>108</v>
          </cell>
          <cell r="B39" t="str">
            <v>Burundi</v>
          </cell>
          <cell r="D39">
            <v>530</v>
          </cell>
          <cell r="E39">
            <v>0</v>
          </cell>
          <cell r="F39">
            <v>530</v>
          </cell>
          <cell r="G39">
            <v>530</v>
          </cell>
        </row>
        <row r="40">
          <cell r="A40">
            <v>116</v>
          </cell>
          <cell r="B40" t="str">
            <v>Cambodia</v>
          </cell>
          <cell r="D40">
            <v>862</v>
          </cell>
          <cell r="E40">
            <v>0</v>
          </cell>
          <cell r="F40">
            <v>862</v>
          </cell>
          <cell r="G40">
            <v>862</v>
          </cell>
        </row>
        <row r="41">
          <cell r="A41">
            <v>120</v>
          </cell>
          <cell r="B41" t="str">
            <v>Cameroon</v>
          </cell>
          <cell r="D41">
            <v>146</v>
          </cell>
          <cell r="E41">
            <v>0</v>
          </cell>
          <cell r="F41">
            <v>146</v>
          </cell>
          <cell r="G41">
            <v>146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6</v>
          </cell>
          <cell r="E43">
            <v>0</v>
          </cell>
          <cell r="F43">
            <v>6</v>
          </cell>
          <cell r="G43">
            <v>6</v>
          </cell>
        </row>
        <row r="44">
          <cell r="A44">
            <v>140</v>
          </cell>
          <cell r="B44" t="str">
            <v>Central African Rep.</v>
          </cell>
          <cell r="D44">
            <v>188</v>
          </cell>
          <cell r="E44">
            <v>0</v>
          </cell>
          <cell r="F44">
            <v>188</v>
          </cell>
          <cell r="G44">
            <v>188</v>
          </cell>
        </row>
        <row r="45">
          <cell r="A45">
            <v>148</v>
          </cell>
          <cell r="B45" t="str">
            <v>Chad</v>
          </cell>
          <cell r="D45">
            <v>20</v>
          </cell>
          <cell r="E45">
            <v>0</v>
          </cell>
          <cell r="F45">
            <v>20</v>
          </cell>
          <cell r="G45">
            <v>20</v>
          </cell>
        </row>
        <row r="46">
          <cell r="A46">
            <v>152</v>
          </cell>
          <cell r="B46" t="str">
            <v>Chile</v>
          </cell>
          <cell r="D46">
            <v>32</v>
          </cell>
          <cell r="E46">
            <v>181</v>
          </cell>
          <cell r="F46">
            <v>213</v>
          </cell>
          <cell r="G46">
            <v>213</v>
          </cell>
        </row>
        <row r="47">
          <cell r="A47">
            <v>156</v>
          </cell>
          <cell r="B47" t="str">
            <v>China</v>
          </cell>
          <cell r="D47">
            <v>1491</v>
          </cell>
          <cell r="E47">
            <v>0</v>
          </cell>
          <cell r="F47">
            <v>1491</v>
          </cell>
          <cell r="G47">
            <v>1491</v>
          </cell>
        </row>
        <row r="48">
          <cell r="A48">
            <v>170</v>
          </cell>
          <cell r="B48" t="str">
            <v>Colombia</v>
          </cell>
          <cell r="D48">
            <v>82</v>
          </cell>
          <cell r="E48">
            <v>0</v>
          </cell>
          <cell r="F48">
            <v>82</v>
          </cell>
          <cell r="G48">
            <v>82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178</v>
          </cell>
          <cell r="E50">
            <v>0</v>
          </cell>
          <cell r="F50">
            <v>178</v>
          </cell>
          <cell r="G50">
            <v>178</v>
          </cell>
        </row>
        <row r="51">
          <cell r="A51">
            <v>188</v>
          </cell>
          <cell r="B51" t="str">
            <v>Costa Rica</v>
          </cell>
          <cell r="D51">
            <v>37</v>
          </cell>
          <cell r="E51">
            <v>0</v>
          </cell>
          <cell r="F51">
            <v>37</v>
          </cell>
          <cell r="G51">
            <v>37</v>
          </cell>
        </row>
        <row r="52">
          <cell r="A52">
            <v>384</v>
          </cell>
          <cell r="B52" t="str">
            <v>Cote d'Ivoire</v>
          </cell>
          <cell r="D52">
            <v>15</v>
          </cell>
          <cell r="E52">
            <v>0</v>
          </cell>
          <cell r="F52">
            <v>15</v>
          </cell>
          <cell r="G52">
            <v>15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255</v>
          </cell>
          <cell r="E54">
            <v>0</v>
          </cell>
          <cell r="F54">
            <v>255</v>
          </cell>
          <cell r="G54">
            <v>255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98</v>
          </cell>
          <cell r="E57">
            <v>0</v>
          </cell>
          <cell r="F57">
            <v>98</v>
          </cell>
          <cell r="G57">
            <v>98</v>
          </cell>
        </row>
        <row r="58">
          <cell r="A58">
            <v>180</v>
          </cell>
          <cell r="B58" t="str">
            <v>Dem Rep of the Congo</v>
          </cell>
          <cell r="D58">
            <v>1781</v>
          </cell>
          <cell r="E58">
            <v>0</v>
          </cell>
          <cell r="F58">
            <v>1781</v>
          </cell>
          <cell r="G58">
            <v>1781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30</v>
          </cell>
          <cell r="E60">
            <v>0</v>
          </cell>
          <cell r="F60">
            <v>30</v>
          </cell>
          <cell r="G60">
            <v>30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60</v>
          </cell>
          <cell r="E62">
            <v>0</v>
          </cell>
          <cell r="F62">
            <v>60</v>
          </cell>
          <cell r="G62">
            <v>60</v>
          </cell>
        </row>
        <row r="63">
          <cell r="A63">
            <v>218</v>
          </cell>
          <cell r="B63" t="str">
            <v>Ecuador</v>
          </cell>
          <cell r="D63">
            <v>190</v>
          </cell>
          <cell r="E63">
            <v>79</v>
          </cell>
          <cell r="F63">
            <v>269</v>
          </cell>
          <cell r="G63">
            <v>269</v>
          </cell>
        </row>
        <row r="64">
          <cell r="A64">
            <v>818</v>
          </cell>
          <cell r="B64" t="str">
            <v>Egypt</v>
          </cell>
          <cell r="D64">
            <v>480</v>
          </cell>
          <cell r="E64">
            <v>0</v>
          </cell>
          <cell r="F64">
            <v>480</v>
          </cell>
          <cell r="G64">
            <v>480</v>
          </cell>
        </row>
        <row r="65">
          <cell r="A65">
            <v>222</v>
          </cell>
          <cell r="B65" t="str">
            <v>El Salvador</v>
          </cell>
          <cell r="D65">
            <v>103</v>
          </cell>
          <cell r="E65">
            <v>0</v>
          </cell>
          <cell r="F65">
            <v>103</v>
          </cell>
          <cell r="G65">
            <v>103</v>
          </cell>
        </row>
        <row r="66">
          <cell r="A66">
            <v>226</v>
          </cell>
          <cell r="B66" t="str">
            <v>Equatorial Guinea</v>
          </cell>
          <cell r="D66">
            <v>42</v>
          </cell>
          <cell r="E66">
            <v>0</v>
          </cell>
          <cell r="F66">
            <v>42</v>
          </cell>
          <cell r="G66">
            <v>42</v>
          </cell>
        </row>
        <row r="67">
          <cell r="A67">
            <v>232</v>
          </cell>
          <cell r="B67" t="str">
            <v>Eritrea</v>
          </cell>
          <cell r="D67">
            <v>5</v>
          </cell>
          <cell r="E67">
            <v>0</v>
          </cell>
          <cell r="F67">
            <v>5</v>
          </cell>
          <cell r="G67">
            <v>5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2789</v>
          </cell>
          <cell r="E69">
            <v>0</v>
          </cell>
          <cell r="F69">
            <v>2789</v>
          </cell>
          <cell r="G69">
            <v>2789</v>
          </cell>
        </row>
        <row r="70">
          <cell r="A70">
            <v>583</v>
          </cell>
          <cell r="B70" t="str">
            <v>Fed States of Micronesia</v>
          </cell>
          <cell r="D70">
            <v>15</v>
          </cell>
          <cell r="E70">
            <v>0</v>
          </cell>
          <cell r="F70">
            <v>15</v>
          </cell>
          <cell r="G70">
            <v>15</v>
          </cell>
        </row>
        <row r="71">
          <cell r="A71">
            <v>242</v>
          </cell>
          <cell r="B71" t="str">
            <v>Fiji</v>
          </cell>
          <cell r="D71">
            <v>15</v>
          </cell>
          <cell r="E71">
            <v>0</v>
          </cell>
          <cell r="F71">
            <v>15</v>
          </cell>
          <cell r="G71">
            <v>15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225</v>
          </cell>
          <cell r="E73">
            <v>0</v>
          </cell>
          <cell r="F73">
            <v>225</v>
          </cell>
          <cell r="G73">
            <v>225</v>
          </cell>
        </row>
        <row r="74">
          <cell r="A74">
            <v>266</v>
          </cell>
          <cell r="B74" t="str">
            <v>Gabon</v>
          </cell>
          <cell r="D74">
            <v>4</v>
          </cell>
          <cell r="E74">
            <v>0</v>
          </cell>
          <cell r="F74">
            <v>4</v>
          </cell>
          <cell r="G74">
            <v>4</v>
          </cell>
        </row>
        <row r="75">
          <cell r="A75">
            <v>270</v>
          </cell>
          <cell r="B75" t="str">
            <v>Gambia</v>
          </cell>
          <cell r="D75">
            <v>16</v>
          </cell>
          <cell r="E75">
            <v>0</v>
          </cell>
          <cell r="F75">
            <v>16</v>
          </cell>
          <cell r="G75">
            <v>16</v>
          </cell>
        </row>
        <row r="76">
          <cell r="A76">
            <v>268</v>
          </cell>
          <cell r="B76" t="str">
            <v>Georgia</v>
          </cell>
          <cell r="D76">
            <v>114</v>
          </cell>
          <cell r="E76">
            <v>0</v>
          </cell>
          <cell r="F76">
            <v>114</v>
          </cell>
          <cell r="G76">
            <v>114</v>
          </cell>
        </row>
        <row r="77">
          <cell r="A77">
            <v>276</v>
          </cell>
          <cell r="B77" t="str">
            <v>Germany</v>
          </cell>
          <cell r="D77">
            <v>117</v>
          </cell>
          <cell r="E77">
            <v>0</v>
          </cell>
          <cell r="F77">
            <v>117</v>
          </cell>
          <cell r="G77">
            <v>117</v>
          </cell>
        </row>
        <row r="78">
          <cell r="A78">
            <v>288</v>
          </cell>
          <cell r="B78" t="str">
            <v>Ghana</v>
          </cell>
          <cell r="D78">
            <v>26</v>
          </cell>
          <cell r="E78">
            <v>0</v>
          </cell>
          <cell r="F78">
            <v>26</v>
          </cell>
          <cell r="G78">
            <v>26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71</v>
          </cell>
          <cell r="E81">
            <v>17</v>
          </cell>
          <cell r="F81">
            <v>88</v>
          </cell>
          <cell r="G81">
            <v>88</v>
          </cell>
        </row>
        <row r="82">
          <cell r="A82">
            <v>324</v>
          </cell>
          <cell r="B82" t="str">
            <v>Guinea</v>
          </cell>
          <cell r="D82">
            <v>8</v>
          </cell>
          <cell r="E82">
            <v>0</v>
          </cell>
          <cell r="F82">
            <v>8</v>
          </cell>
          <cell r="G82">
            <v>8</v>
          </cell>
        </row>
        <row r="83">
          <cell r="A83">
            <v>624</v>
          </cell>
          <cell r="B83" t="str">
            <v>Guinea-Bissau</v>
          </cell>
          <cell r="D83">
            <v>25</v>
          </cell>
          <cell r="E83">
            <v>0</v>
          </cell>
          <cell r="F83">
            <v>25</v>
          </cell>
          <cell r="G83">
            <v>25</v>
          </cell>
        </row>
        <row r="84">
          <cell r="A84">
            <v>328</v>
          </cell>
          <cell r="B84" t="str">
            <v>Guyana</v>
          </cell>
          <cell r="D84">
            <v>10</v>
          </cell>
          <cell r="E84">
            <v>0</v>
          </cell>
          <cell r="F84">
            <v>10</v>
          </cell>
          <cell r="G84">
            <v>10</v>
          </cell>
        </row>
        <row r="85">
          <cell r="A85">
            <v>332</v>
          </cell>
          <cell r="B85" t="str">
            <v>Haiti</v>
          </cell>
          <cell r="D85">
            <v>258</v>
          </cell>
          <cell r="E85">
            <v>0</v>
          </cell>
          <cell r="F85">
            <v>258</v>
          </cell>
          <cell r="G85">
            <v>258</v>
          </cell>
        </row>
        <row r="86">
          <cell r="A86">
            <v>340</v>
          </cell>
          <cell r="B86" t="str">
            <v>Honduras</v>
          </cell>
          <cell r="D86">
            <v>35</v>
          </cell>
          <cell r="E86">
            <v>0</v>
          </cell>
          <cell r="F86">
            <v>35</v>
          </cell>
          <cell r="G86">
            <v>35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128</v>
          </cell>
          <cell r="E89">
            <v>0</v>
          </cell>
          <cell r="F89">
            <v>128</v>
          </cell>
          <cell r="G89">
            <v>128</v>
          </cell>
        </row>
        <row r="90">
          <cell r="A90">
            <v>360</v>
          </cell>
          <cell r="B90" t="str">
            <v>Indonesia</v>
          </cell>
          <cell r="D90">
            <v>1508</v>
          </cell>
          <cell r="E90">
            <v>0</v>
          </cell>
          <cell r="F90">
            <v>1508</v>
          </cell>
          <cell r="G90">
            <v>1508</v>
          </cell>
        </row>
        <row r="91">
          <cell r="A91">
            <v>364</v>
          </cell>
          <cell r="B91" t="str">
            <v>Iran, Islamic Republic</v>
          </cell>
          <cell r="D91">
            <v>29</v>
          </cell>
          <cell r="E91">
            <v>0</v>
          </cell>
          <cell r="F91">
            <v>29</v>
          </cell>
          <cell r="G91">
            <v>29</v>
          </cell>
        </row>
        <row r="92">
          <cell r="A92">
            <v>368</v>
          </cell>
          <cell r="B92" t="str">
            <v>Iraq</v>
          </cell>
          <cell r="D92">
            <v>9793</v>
          </cell>
          <cell r="E92">
            <v>348</v>
          </cell>
          <cell r="F92">
            <v>10141</v>
          </cell>
          <cell r="G92">
            <v>10141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559</v>
          </cell>
          <cell r="E95">
            <v>0</v>
          </cell>
          <cell r="F95">
            <v>559</v>
          </cell>
          <cell r="G95">
            <v>559</v>
          </cell>
        </row>
        <row r="96">
          <cell r="A96">
            <v>388</v>
          </cell>
          <cell r="B96" t="str">
            <v>Jamaica</v>
          </cell>
          <cell r="D96">
            <v>123</v>
          </cell>
          <cell r="E96">
            <v>0</v>
          </cell>
          <cell r="F96">
            <v>123</v>
          </cell>
          <cell r="G96">
            <v>123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20</v>
          </cell>
          <cell r="E98">
            <v>0</v>
          </cell>
          <cell r="F98">
            <v>20</v>
          </cell>
          <cell r="G98">
            <v>20</v>
          </cell>
        </row>
        <row r="99">
          <cell r="A99">
            <v>398</v>
          </cell>
          <cell r="B99" t="str">
            <v>Kazakhstan</v>
          </cell>
          <cell r="D99">
            <v>2</v>
          </cell>
          <cell r="E99">
            <v>0</v>
          </cell>
          <cell r="F99">
            <v>2</v>
          </cell>
          <cell r="G99">
            <v>2</v>
          </cell>
        </row>
        <row r="100">
          <cell r="A100">
            <v>404</v>
          </cell>
          <cell r="B100" t="str">
            <v>Kenya</v>
          </cell>
          <cell r="D100">
            <v>154</v>
          </cell>
          <cell r="E100">
            <v>0</v>
          </cell>
          <cell r="F100">
            <v>154</v>
          </cell>
          <cell r="G100">
            <v>154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33</v>
          </cell>
          <cell r="E103">
            <v>0</v>
          </cell>
          <cell r="F103">
            <v>33</v>
          </cell>
          <cell r="G103">
            <v>33</v>
          </cell>
        </row>
        <row r="104">
          <cell r="A104">
            <v>418</v>
          </cell>
          <cell r="B104" t="str">
            <v>Lao People's Dem Republic</v>
          </cell>
          <cell r="D104">
            <v>522</v>
          </cell>
          <cell r="E104">
            <v>0</v>
          </cell>
          <cell r="F104">
            <v>522</v>
          </cell>
          <cell r="G104">
            <v>522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258</v>
          </cell>
          <cell r="E106">
            <v>25</v>
          </cell>
          <cell r="F106">
            <v>283</v>
          </cell>
          <cell r="G106">
            <v>283</v>
          </cell>
        </row>
        <row r="107">
          <cell r="A107">
            <v>426</v>
          </cell>
          <cell r="B107" t="str">
            <v>Lesotho</v>
          </cell>
          <cell r="D107">
            <v>4</v>
          </cell>
          <cell r="E107">
            <v>0</v>
          </cell>
          <cell r="F107">
            <v>4</v>
          </cell>
          <cell r="G107">
            <v>4</v>
          </cell>
        </row>
        <row r="108">
          <cell r="A108">
            <v>430</v>
          </cell>
          <cell r="B108" t="str">
            <v>Liberia</v>
          </cell>
          <cell r="D108">
            <v>19</v>
          </cell>
          <cell r="E108">
            <v>0</v>
          </cell>
          <cell r="F108">
            <v>19</v>
          </cell>
          <cell r="G108">
            <v>19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1259</v>
          </cell>
          <cell r="F109">
            <v>1259</v>
          </cell>
          <cell r="G109">
            <v>1259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177</v>
          </cell>
          <cell r="E113">
            <v>0</v>
          </cell>
          <cell r="F113">
            <v>177</v>
          </cell>
          <cell r="G113">
            <v>177</v>
          </cell>
        </row>
        <row r="114">
          <cell r="A114">
            <v>454</v>
          </cell>
          <cell r="B114" t="str">
            <v>Malawi</v>
          </cell>
          <cell r="D114">
            <v>30</v>
          </cell>
          <cell r="E114">
            <v>0</v>
          </cell>
          <cell r="F114">
            <v>30</v>
          </cell>
          <cell r="G114">
            <v>30</v>
          </cell>
        </row>
        <row r="115">
          <cell r="A115">
            <v>458</v>
          </cell>
          <cell r="B115" t="str">
            <v>Malaysia</v>
          </cell>
          <cell r="D115">
            <v>36</v>
          </cell>
          <cell r="E115">
            <v>0</v>
          </cell>
          <cell r="F115">
            <v>36</v>
          </cell>
          <cell r="G115">
            <v>36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720</v>
          </cell>
          <cell r="E117">
            <v>0</v>
          </cell>
          <cell r="F117">
            <v>720</v>
          </cell>
          <cell r="G117">
            <v>720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115</v>
          </cell>
          <cell r="E120">
            <v>0</v>
          </cell>
          <cell r="F120">
            <v>115</v>
          </cell>
          <cell r="G120">
            <v>115</v>
          </cell>
        </row>
        <row r="121">
          <cell r="A121">
            <v>480</v>
          </cell>
          <cell r="B121" t="str">
            <v>Mauritius</v>
          </cell>
          <cell r="D121">
            <v>57</v>
          </cell>
          <cell r="E121">
            <v>0</v>
          </cell>
          <cell r="F121">
            <v>57</v>
          </cell>
          <cell r="G121">
            <v>57</v>
          </cell>
        </row>
        <row r="122">
          <cell r="A122">
            <v>484</v>
          </cell>
          <cell r="B122" t="str">
            <v>Mexico</v>
          </cell>
          <cell r="D122">
            <v>216</v>
          </cell>
          <cell r="E122">
            <v>337</v>
          </cell>
          <cell r="F122">
            <v>553</v>
          </cell>
          <cell r="G122">
            <v>553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55</v>
          </cell>
          <cell r="E124">
            <v>0</v>
          </cell>
          <cell r="F124">
            <v>55</v>
          </cell>
          <cell r="G124">
            <v>55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138</v>
          </cell>
          <cell r="E126">
            <v>0</v>
          </cell>
          <cell r="F126">
            <v>138</v>
          </cell>
          <cell r="G126">
            <v>138</v>
          </cell>
        </row>
        <row r="127">
          <cell r="A127">
            <v>508</v>
          </cell>
          <cell r="B127" t="str">
            <v>Mozambique</v>
          </cell>
          <cell r="D127">
            <v>1925</v>
          </cell>
          <cell r="E127">
            <v>0</v>
          </cell>
          <cell r="F127">
            <v>1925</v>
          </cell>
          <cell r="G127">
            <v>1925</v>
          </cell>
        </row>
        <row r="128">
          <cell r="A128">
            <v>104</v>
          </cell>
          <cell r="B128" t="str">
            <v>Myanmar</v>
          </cell>
          <cell r="D128">
            <v>21</v>
          </cell>
          <cell r="E128">
            <v>0</v>
          </cell>
          <cell r="F128">
            <v>21</v>
          </cell>
          <cell r="G128">
            <v>21</v>
          </cell>
        </row>
        <row r="129">
          <cell r="A129">
            <v>516</v>
          </cell>
          <cell r="B129" t="str">
            <v>Namibia</v>
          </cell>
          <cell r="D129">
            <v>191</v>
          </cell>
          <cell r="E129">
            <v>45</v>
          </cell>
          <cell r="F129">
            <v>236</v>
          </cell>
          <cell r="G129">
            <v>236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80</v>
          </cell>
          <cell r="E131">
            <v>0</v>
          </cell>
          <cell r="F131">
            <v>80</v>
          </cell>
          <cell r="G131">
            <v>80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95</v>
          </cell>
          <cell r="E134">
            <v>0</v>
          </cell>
          <cell r="F134">
            <v>95</v>
          </cell>
          <cell r="G134">
            <v>95</v>
          </cell>
        </row>
        <row r="135">
          <cell r="A135">
            <v>562</v>
          </cell>
          <cell r="B135" t="str">
            <v>Niger</v>
          </cell>
          <cell r="D135">
            <v>102</v>
          </cell>
          <cell r="E135">
            <v>0</v>
          </cell>
          <cell r="F135">
            <v>102</v>
          </cell>
          <cell r="G135">
            <v>102</v>
          </cell>
        </row>
        <row r="136">
          <cell r="A136">
            <v>566</v>
          </cell>
          <cell r="B136" t="str">
            <v>Nigeria</v>
          </cell>
          <cell r="D136">
            <v>239</v>
          </cell>
          <cell r="E136">
            <v>471</v>
          </cell>
          <cell r="F136">
            <v>710</v>
          </cell>
          <cell r="G136">
            <v>710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1957</v>
          </cell>
          <cell r="E139">
            <v>0</v>
          </cell>
          <cell r="F139">
            <v>1957</v>
          </cell>
          <cell r="G139">
            <v>1957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41</v>
          </cell>
          <cell r="E141">
            <v>0</v>
          </cell>
          <cell r="F141">
            <v>41</v>
          </cell>
          <cell r="G141">
            <v>41</v>
          </cell>
        </row>
        <row r="142">
          <cell r="A142">
            <v>598</v>
          </cell>
          <cell r="B142" t="str">
            <v>Papua New Guinea</v>
          </cell>
          <cell r="D142">
            <v>45</v>
          </cell>
          <cell r="E142">
            <v>0</v>
          </cell>
          <cell r="F142">
            <v>45</v>
          </cell>
          <cell r="G142">
            <v>45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140</v>
          </cell>
          <cell r="E144">
            <v>0</v>
          </cell>
          <cell r="F144">
            <v>140</v>
          </cell>
          <cell r="G144">
            <v>140</v>
          </cell>
        </row>
        <row r="145">
          <cell r="A145">
            <v>608</v>
          </cell>
          <cell r="B145" t="str">
            <v>Philippines</v>
          </cell>
          <cell r="D145">
            <v>12</v>
          </cell>
          <cell r="E145">
            <v>0</v>
          </cell>
          <cell r="F145">
            <v>12</v>
          </cell>
          <cell r="G145">
            <v>12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251</v>
          </cell>
          <cell r="E148">
            <v>0</v>
          </cell>
          <cell r="F148">
            <v>251</v>
          </cell>
          <cell r="G148">
            <v>251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5</v>
          </cell>
          <cell r="E150">
            <v>0</v>
          </cell>
          <cell r="F150">
            <v>5</v>
          </cell>
          <cell r="G150">
            <v>5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439</v>
          </cell>
          <cell r="E152">
            <v>0</v>
          </cell>
          <cell r="F152">
            <v>439</v>
          </cell>
          <cell r="G152">
            <v>439</v>
          </cell>
        </row>
        <row r="153">
          <cell r="A153">
            <v>646</v>
          </cell>
          <cell r="B153" t="str">
            <v>Rwanda</v>
          </cell>
          <cell r="D153">
            <v>333</v>
          </cell>
          <cell r="E153">
            <v>0</v>
          </cell>
          <cell r="F153">
            <v>333</v>
          </cell>
          <cell r="G153">
            <v>333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10</v>
          </cell>
          <cell r="E156">
            <v>0</v>
          </cell>
          <cell r="F156">
            <v>10</v>
          </cell>
          <cell r="G156">
            <v>10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62</v>
          </cell>
          <cell r="E158">
            <v>0</v>
          </cell>
          <cell r="F158">
            <v>62</v>
          </cell>
          <cell r="G158">
            <v>62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314</v>
          </cell>
          <cell r="E161">
            <v>0</v>
          </cell>
          <cell r="F161">
            <v>314</v>
          </cell>
          <cell r="G161">
            <v>314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772</v>
          </cell>
          <cell r="E166">
            <v>0</v>
          </cell>
          <cell r="F166">
            <v>772</v>
          </cell>
          <cell r="G166">
            <v>772</v>
          </cell>
        </row>
        <row r="167">
          <cell r="A167">
            <v>710</v>
          </cell>
          <cell r="B167" t="str">
            <v>South Africa</v>
          </cell>
          <cell r="D167">
            <v>603</v>
          </cell>
          <cell r="E167">
            <v>0</v>
          </cell>
          <cell r="F167">
            <v>603</v>
          </cell>
          <cell r="G167">
            <v>603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17</v>
          </cell>
          <cell r="E169">
            <v>0</v>
          </cell>
          <cell r="F169">
            <v>17</v>
          </cell>
          <cell r="G169">
            <v>17</v>
          </cell>
        </row>
        <row r="170">
          <cell r="A170">
            <v>659</v>
          </cell>
          <cell r="B170" t="str">
            <v>St. Kitts and Nevis</v>
          </cell>
          <cell r="D170">
            <v>19</v>
          </cell>
          <cell r="E170">
            <v>0</v>
          </cell>
          <cell r="F170">
            <v>19</v>
          </cell>
          <cell r="G170">
            <v>19</v>
          </cell>
        </row>
        <row r="171">
          <cell r="A171">
            <v>662</v>
          </cell>
          <cell r="B171" t="str">
            <v>St. Lucia</v>
          </cell>
          <cell r="D171">
            <v>44</v>
          </cell>
          <cell r="E171">
            <v>0</v>
          </cell>
          <cell r="F171">
            <v>44</v>
          </cell>
          <cell r="G171">
            <v>44</v>
          </cell>
        </row>
        <row r="172">
          <cell r="A172">
            <v>670</v>
          </cell>
          <cell r="B172" t="str">
            <v>St. Vincent and the Grenadines</v>
          </cell>
          <cell r="D172">
            <v>10</v>
          </cell>
          <cell r="E172">
            <v>0</v>
          </cell>
          <cell r="F172">
            <v>10</v>
          </cell>
          <cell r="G172">
            <v>10</v>
          </cell>
        </row>
        <row r="173">
          <cell r="A173">
            <v>736</v>
          </cell>
          <cell r="B173" t="str">
            <v>Sudan</v>
          </cell>
          <cell r="D173">
            <v>198</v>
          </cell>
          <cell r="E173">
            <v>0</v>
          </cell>
          <cell r="F173">
            <v>198</v>
          </cell>
          <cell r="G173">
            <v>198</v>
          </cell>
        </row>
        <row r="174">
          <cell r="A174">
            <v>740</v>
          </cell>
          <cell r="B174" t="str">
            <v>Suriname</v>
          </cell>
          <cell r="D174">
            <v>11</v>
          </cell>
          <cell r="E174">
            <v>0</v>
          </cell>
          <cell r="F174">
            <v>11</v>
          </cell>
          <cell r="G174">
            <v>11</v>
          </cell>
        </row>
        <row r="175">
          <cell r="A175">
            <v>748</v>
          </cell>
          <cell r="B175" t="str">
            <v>Swaziland</v>
          </cell>
          <cell r="D175">
            <v>8</v>
          </cell>
          <cell r="E175">
            <v>0</v>
          </cell>
          <cell r="F175">
            <v>8</v>
          </cell>
          <cell r="G175">
            <v>8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211</v>
          </cell>
          <cell r="E179">
            <v>0</v>
          </cell>
          <cell r="F179">
            <v>211</v>
          </cell>
          <cell r="G179">
            <v>211</v>
          </cell>
        </row>
        <row r="180">
          <cell r="A180">
            <v>764</v>
          </cell>
          <cell r="B180" t="str">
            <v>Thailand</v>
          </cell>
          <cell r="D180">
            <v>76</v>
          </cell>
          <cell r="E180">
            <v>0</v>
          </cell>
          <cell r="F180">
            <v>76</v>
          </cell>
          <cell r="G180">
            <v>76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14</v>
          </cell>
          <cell r="E182">
            <v>0</v>
          </cell>
          <cell r="F182">
            <v>14</v>
          </cell>
          <cell r="G182">
            <v>14</v>
          </cell>
        </row>
        <row r="183">
          <cell r="A183">
            <v>768</v>
          </cell>
          <cell r="B183" t="str">
            <v>Togo</v>
          </cell>
          <cell r="D183">
            <v>92</v>
          </cell>
          <cell r="E183">
            <v>0</v>
          </cell>
          <cell r="F183">
            <v>92</v>
          </cell>
          <cell r="G183">
            <v>92</v>
          </cell>
        </row>
        <row r="184">
          <cell r="A184">
            <v>776</v>
          </cell>
          <cell r="B184" t="str">
            <v xml:space="preserve">Tonga </v>
          </cell>
          <cell r="D184">
            <v>49</v>
          </cell>
          <cell r="E184">
            <v>0</v>
          </cell>
          <cell r="F184">
            <v>49</v>
          </cell>
          <cell r="G184">
            <v>49</v>
          </cell>
        </row>
        <row r="185">
          <cell r="A185">
            <v>780</v>
          </cell>
          <cell r="B185" t="str">
            <v>Trinidad and Tobago</v>
          </cell>
          <cell r="D185">
            <v>23</v>
          </cell>
          <cell r="E185">
            <v>0</v>
          </cell>
          <cell r="F185">
            <v>23</v>
          </cell>
          <cell r="G185">
            <v>23</v>
          </cell>
        </row>
        <row r="186">
          <cell r="A186">
            <v>788</v>
          </cell>
          <cell r="B186" t="str">
            <v>Tunisia</v>
          </cell>
          <cell r="D186">
            <v>21</v>
          </cell>
          <cell r="E186">
            <v>0</v>
          </cell>
          <cell r="F186">
            <v>21</v>
          </cell>
          <cell r="G186">
            <v>21</v>
          </cell>
        </row>
        <row r="187">
          <cell r="A187">
            <v>792</v>
          </cell>
          <cell r="B187" t="str">
            <v>Turkey</v>
          </cell>
          <cell r="D187">
            <v>2</v>
          </cell>
          <cell r="E187">
            <v>0</v>
          </cell>
          <cell r="F187">
            <v>2</v>
          </cell>
          <cell r="G187">
            <v>2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80</v>
          </cell>
          <cell r="E190">
            <v>0</v>
          </cell>
          <cell r="F190">
            <v>80</v>
          </cell>
          <cell r="G190">
            <v>80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30</v>
          </cell>
          <cell r="E192">
            <v>262</v>
          </cell>
          <cell r="F192">
            <v>292</v>
          </cell>
          <cell r="G192">
            <v>292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847</v>
          </cell>
          <cell r="E194">
            <v>0</v>
          </cell>
          <cell r="F194">
            <v>847</v>
          </cell>
          <cell r="G194">
            <v>847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165</v>
          </cell>
          <cell r="E196">
            <v>138</v>
          </cell>
          <cell r="F196">
            <v>303</v>
          </cell>
          <cell r="G196">
            <v>303</v>
          </cell>
        </row>
        <row r="197">
          <cell r="A197">
            <v>860</v>
          </cell>
          <cell r="B197" t="str">
            <v>Uzbekistan</v>
          </cell>
          <cell r="D197">
            <v>211</v>
          </cell>
          <cell r="E197">
            <v>0</v>
          </cell>
          <cell r="F197">
            <v>211</v>
          </cell>
          <cell r="G197">
            <v>211</v>
          </cell>
        </row>
        <row r="198">
          <cell r="A198">
            <v>548</v>
          </cell>
          <cell r="B198" t="str">
            <v>Vanuatu</v>
          </cell>
          <cell r="D198">
            <v>53</v>
          </cell>
          <cell r="E198">
            <v>0</v>
          </cell>
          <cell r="F198">
            <v>53</v>
          </cell>
          <cell r="G198">
            <v>53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214</v>
          </cell>
          <cell r="E200">
            <v>0</v>
          </cell>
          <cell r="F200">
            <v>214</v>
          </cell>
          <cell r="G200">
            <v>214</v>
          </cell>
        </row>
        <row r="201">
          <cell r="A201">
            <v>887</v>
          </cell>
          <cell r="B201" t="str">
            <v>Yemen</v>
          </cell>
          <cell r="D201">
            <v>122</v>
          </cell>
          <cell r="E201">
            <v>0</v>
          </cell>
          <cell r="F201">
            <v>122</v>
          </cell>
          <cell r="G201">
            <v>122</v>
          </cell>
        </row>
        <row r="202">
          <cell r="A202">
            <v>894</v>
          </cell>
          <cell r="B202" t="str">
            <v>Zambia</v>
          </cell>
          <cell r="D202">
            <v>41</v>
          </cell>
          <cell r="E202">
            <v>0</v>
          </cell>
          <cell r="F202">
            <v>41</v>
          </cell>
          <cell r="G202">
            <v>41</v>
          </cell>
        </row>
        <row r="203">
          <cell r="A203">
            <v>716</v>
          </cell>
          <cell r="B203" t="str">
            <v>Zimbabwe</v>
          </cell>
          <cell r="D203">
            <v>72</v>
          </cell>
          <cell r="E203">
            <v>0</v>
          </cell>
          <cell r="F203">
            <v>72</v>
          </cell>
          <cell r="G203">
            <v>72</v>
          </cell>
        </row>
        <row r="205">
          <cell r="B205" t="str">
            <v>Total Member States</v>
          </cell>
          <cell r="C205">
            <v>0</v>
          </cell>
          <cell r="D205">
            <v>52943</v>
          </cell>
          <cell r="E205">
            <v>82889</v>
          </cell>
          <cell r="F205">
            <v>135832</v>
          </cell>
          <cell r="G205">
            <v>135832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577</v>
          </cell>
          <cell r="E222">
            <v>0</v>
          </cell>
          <cell r="F222">
            <v>577</v>
          </cell>
          <cell r="G222">
            <v>577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8</v>
          </cell>
          <cell r="E227">
            <v>0</v>
          </cell>
          <cell r="F227">
            <v>8</v>
          </cell>
          <cell r="G227">
            <v>8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585</v>
          </cell>
          <cell r="E235">
            <v>0</v>
          </cell>
          <cell r="F235">
            <v>585</v>
          </cell>
          <cell r="G235">
            <v>585</v>
          </cell>
        </row>
        <row r="237">
          <cell r="B237" t="str">
            <v>Total countries/areas</v>
          </cell>
          <cell r="C237">
            <v>0</v>
          </cell>
          <cell r="D237">
            <v>53528</v>
          </cell>
          <cell r="E237">
            <v>82889</v>
          </cell>
          <cell r="F237">
            <v>136417</v>
          </cell>
          <cell r="G237">
            <v>136417</v>
          </cell>
        </row>
        <row r="239">
          <cell r="B239" t="str">
            <v>Sub-Saharan Africa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4236</v>
          </cell>
          <cell r="E241">
            <v>0</v>
          </cell>
          <cell r="F241">
            <v>4236</v>
          </cell>
          <cell r="G241">
            <v>4236</v>
          </cell>
        </row>
        <row r="242">
          <cell r="B242" t="str">
            <v>Americas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Europe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49835</v>
          </cell>
          <cell r="E245">
            <v>91</v>
          </cell>
          <cell r="F245">
            <v>49926</v>
          </cell>
          <cell r="G245">
            <v>49926</v>
          </cell>
        </row>
        <row r="246">
          <cell r="A246">
            <v>711</v>
          </cell>
          <cell r="B246" t="str">
            <v>Africa</v>
          </cell>
          <cell r="D246">
            <v>6927</v>
          </cell>
          <cell r="E246">
            <v>0</v>
          </cell>
          <cell r="F246">
            <v>6927</v>
          </cell>
          <cell r="G246">
            <v>6927</v>
          </cell>
        </row>
        <row r="247">
          <cell r="A247">
            <v>146</v>
          </cell>
          <cell r="B247" t="str">
            <v>Arab States</v>
          </cell>
          <cell r="D247">
            <v>3800</v>
          </cell>
          <cell r="E247">
            <v>0</v>
          </cell>
          <cell r="F247">
            <v>3800</v>
          </cell>
          <cell r="G247">
            <v>3800</v>
          </cell>
        </row>
        <row r="248">
          <cell r="A248">
            <v>150</v>
          </cell>
          <cell r="B248" t="str">
            <v>Europe and North America</v>
          </cell>
          <cell r="D248">
            <v>2605</v>
          </cell>
          <cell r="E248">
            <v>0</v>
          </cell>
          <cell r="F248">
            <v>2605</v>
          </cell>
          <cell r="G248">
            <v>2605</v>
          </cell>
        </row>
        <row r="249">
          <cell r="A249">
            <v>19</v>
          </cell>
          <cell r="B249" t="str">
            <v>Latin America and the Caribbean</v>
          </cell>
          <cell r="D249">
            <v>4143</v>
          </cell>
          <cell r="E249">
            <v>132</v>
          </cell>
          <cell r="F249">
            <v>4275</v>
          </cell>
          <cell r="G249">
            <v>4275</v>
          </cell>
        </row>
        <row r="250">
          <cell r="A250">
            <v>1021</v>
          </cell>
          <cell r="B250" t="str">
            <v>Other (please specify, using Excel's Insert Row commany if necessary)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B252" t="str">
            <v>Total, Regional</v>
          </cell>
          <cell r="C252">
            <v>0</v>
          </cell>
          <cell r="D252">
            <v>71546</v>
          </cell>
          <cell r="E252">
            <v>223</v>
          </cell>
          <cell r="F252">
            <v>71769</v>
          </cell>
          <cell r="G252">
            <v>71769</v>
          </cell>
        </row>
        <row r="254">
          <cell r="A254">
            <v>2401</v>
          </cell>
          <cell r="B254" t="str">
            <v>Not elsewhere classified (from table 3b)</v>
          </cell>
          <cell r="C254">
            <v>138820</v>
          </cell>
          <cell r="D254">
            <v>0</v>
          </cell>
          <cell r="E254">
            <v>0</v>
          </cell>
          <cell r="F254">
            <v>0</v>
          </cell>
          <cell r="G254">
            <v>138820</v>
          </cell>
        </row>
        <row r="256">
          <cell r="B256" t="str">
            <v>Total</v>
          </cell>
          <cell r="C256">
            <v>138820</v>
          </cell>
          <cell r="D256">
            <v>125074</v>
          </cell>
          <cell r="E256">
            <v>83112</v>
          </cell>
          <cell r="F256">
            <v>208186</v>
          </cell>
          <cell r="G256">
            <v>347006</v>
          </cell>
        </row>
      </sheetData>
      <sheetData sheetId="34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25.672999999999998</v>
          </cell>
          <cell r="D12">
            <v>332.48700000000002</v>
          </cell>
          <cell r="E12">
            <v>0</v>
          </cell>
          <cell r="F12">
            <v>332.48700000000002</v>
          </cell>
          <cell r="G12">
            <v>358.16</v>
          </cell>
        </row>
        <row r="13">
          <cell r="A13">
            <v>8</v>
          </cell>
          <cell r="B13" t="str">
            <v>Albania</v>
          </cell>
          <cell r="C13">
            <v>19.91</v>
          </cell>
          <cell r="D13">
            <v>38.204999999999998</v>
          </cell>
          <cell r="E13">
            <v>0</v>
          </cell>
          <cell r="F13">
            <v>38.204999999999998</v>
          </cell>
          <cell r="G13">
            <v>58.114999999999995</v>
          </cell>
        </row>
        <row r="14">
          <cell r="A14">
            <v>12</v>
          </cell>
          <cell r="B14" t="str">
            <v>Algeria</v>
          </cell>
          <cell r="C14">
            <v>0</v>
          </cell>
          <cell r="D14">
            <v>397.70400000000001</v>
          </cell>
          <cell r="E14">
            <v>0</v>
          </cell>
          <cell r="F14">
            <v>397.70400000000001</v>
          </cell>
          <cell r="G14">
            <v>397.70400000000001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0</v>
          </cell>
          <cell r="D16">
            <v>267.16800000000001</v>
          </cell>
          <cell r="E16">
            <v>0</v>
          </cell>
          <cell r="F16">
            <v>267.16800000000001</v>
          </cell>
          <cell r="G16">
            <v>267.16800000000001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0</v>
          </cell>
          <cell r="D18">
            <v>1120.127</v>
          </cell>
          <cell r="E18">
            <v>13.227</v>
          </cell>
          <cell r="F18">
            <v>1133.354</v>
          </cell>
          <cell r="G18">
            <v>1133.354</v>
          </cell>
        </row>
        <row r="19">
          <cell r="A19">
            <v>51</v>
          </cell>
          <cell r="B19" t="str">
            <v>Armenia</v>
          </cell>
          <cell r="C19">
            <v>0</v>
          </cell>
          <cell r="D19">
            <v>70.777000000000001</v>
          </cell>
          <cell r="E19">
            <v>0</v>
          </cell>
          <cell r="F19">
            <v>70.777000000000001</v>
          </cell>
          <cell r="G19">
            <v>70.777000000000001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64.882999999999996</v>
          </cell>
          <cell r="D22">
            <v>66.245000000000005</v>
          </cell>
          <cell r="E22">
            <v>0</v>
          </cell>
          <cell r="F22">
            <v>66.245000000000005</v>
          </cell>
          <cell r="G22">
            <v>131.12799999999999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2.8610000000000002</v>
          </cell>
          <cell r="E24">
            <v>-3.03</v>
          </cell>
          <cell r="F24">
            <v>-0.16899999999999959</v>
          </cell>
          <cell r="G24">
            <v>-0.16899999999999959</v>
          </cell>
        </row>
        <row r="25">
          <cell r="A25">
            <v>50</v>
          </cell>
          <cell r="B25" t="str">
            <v>Bangladesh</v>
          </cell>
          <cell r="C25">
            <v>0</v>
          </cell>
          <cell r="D25">
            <v>2377.1619999999998</v>
          </cell>
          <cell r="E25">
            <v>0</v>
          </cell>
          <cell r="F25">
            <v>2377.1619999999998</v>
          </cell>
          <cell r="G25">
            <v>2377.1619999999998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6.9059999999999997</v>
          </cell>
          <cell r="D27">
            <v>0</v>
          </cell>
          <cell r="E27">
            <v>0</v>
          </cell>
          <cell r="F27">
            <v>0</v>
          </cell>
          <cell r="G27">
            <v>6.9059999999999997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1.319</v>
          </cell>
          <cell r="D29">
            <v>0</v>
          </cell>
          <cell r="E29">
            <v>0</v>
          </cell>
          <cell r="F29">
            <v>0</v>
          </cell>
          <cell r="G29">
            <v>1.319</v>
          </cell>
        </row>
        <row r="30">
          <cell r="A30">
            <v>204</v>
          </cell>
          <cell r="B30" t="str">
            <v>Benin</v>
          </cell>
          <cell r="C30">
            <v>0</v>
          </cell>
          <cell r="D30">
            <v>1.88</v>
          </cell>
          <cell r="E30">
            <v>0</v>
          </cell>
          <cell r="F30">
            <v>1.88</v>
          </cell>
          <cell r="G30">
            <v>1.88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1.272</v>
          </cell>
          <cell r="D32">
            <v>-0.11700000000000001</v>
          </cell>
          <cell r="E32">
            <v>0</v>
          </cell>
          <cell r="F32">
            <v>-0.11700000000000001</v>
          </cell>
          <cell r="G32">
            <v>1.155</v>
          </cell>
        </row>
        <row r="33">
          <cell r="A33">
            <v>70</v>
          </cell>
          <cell r="B33" t="str">
            <v>Bosnia and Herzegovina</v>
          </cell>
          <cell r="C33">
            <v>0</v>
          </cell>
          <cell r="D33">
            <v>51.863999999999997</v>
          </cell>
          <cell r="E33">
            <v>0</v>
          </cell>
          <cell r="F33">
            <v>51.863999999999997</v>
          </cell>
          <cell r="G33">
            <v>51.863999999999997</v>
          </cell>
        </row>
        <row r="34">
          <cell r="A34">
            <v>72</v>
          </cell>
          <cell r="B34" t="str">
            <v>Botswana</v>
          </cell>
          <cell r="C34">
            <v>0</v>
          </cell>
          <cell r="D34">
            <v>24.122</v>
          </cell>
          <cell r="E34">
            <v>0</v>
          </cell>
          <cell r="F34">
            <v>24.122</v>
          </cell>
          <cell r="G34">
            <v>24.122</v>
          </cell>
        </row>
        <row r="35">
          <cell r="A35">
            <v>76</v>
          </cell>
          <cell r="B35" t="str">
            <v>Brazil</v>
          </cell>
          <cell r="C35">
            <v>0</v>
          </cell>
          <cell r="D35">
            <v>180.53200000000001</v>
          </cell>
          <cell r="E35">
            <v>0</v>
          </cell>
          <cell r="F35">
            <v>180.53200000000001</v>
          </cell>
          <cell r="G35">
            <v>180.53200000000001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0</v>
          </cell>
          <cell r="D37">
            <v>269.72800000000001</v>
          </cell>
          <cell r="E37">
            <v>0</v>
          </cell>
          <cell r="F37">
            <v>269.72800000000001</v>
          </cell>
          <cell r="G37">
            <v>269.72800000000001</v>
          </cell>
        </row>
        <row r="38">
          <cell r="A38">
            <v>854</v>
          </cell>
          <cell r="B38" t="str">
            <v>Burkina Faso</v>
          </cell>
          <cell r="C38">
            <v>5.09</v>
          </cell>
          <cell r="D38">
            <v>-15.029</v>
          </cell>
          <cell r="E38">
            <v>0</v>
          </cell>
          <cell r="F38">
            <v>-15.029</v>
          </cell>
          <cell r="G38">
            <v>-9.9390000000000001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-1.7470000000000001</v>
          </cell>
          <cell r="E39">
            <v>0</v>
          </cell>
          <cell r="F39">
            <v>-1.7470000000000001</v>
          </cell>
          <cell r="G39">
            <v>-1.7470000000000001</v>
          </cell>
        </row>
        <row r="40">
          <cell r="A40">
            <v>116</v>
          </cell>
          <cell r="B40" t="str">
            <v>Cambodia</v>
          </cell>
          <cell r="C40">
            <v>-1.3979999999999999</v>
          </cell>
          <cell r="D40">
            <v>163.607</v>
          </cell>
          <cell r="E40">
            <v>0</v>
          </cell>
          <cell r="F40">
            <v>163.607</v>
          </cell>
          <cell r="G40">
            <v>162.209</v>
          </cell>
        </row>
        <row r="41">
          <cell r="A41">
            <v>120</v>
          </cell>
          <cell r="B41" t="str">
            <v>Cameroon</v>
          </cell>
          <cell r="C41">
            <v>-0.98599999999999999</v>
          </cell>
          <cell r="D41">
            <v>225.886</v>
          </cell>
          <cell r="E41">
            <v>0</v>
          </cell>
          <cell r="F41">
            <v>225.886</v>
          </cell>
          <cell r="G41">
            <v>224.9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C45">
            <v>0</v>
          </cell>
          <cell r="D45">
            <v>-1.0999999999999999E-2</v>
          </cell>
          <cell r="E45">
            <v>0</v>
          </cell>
          <cell r="F45">
            <v>-1.0999999999999999E-2</v>
          </cell>
          <cell r="G45">
            <v>-1.0999999999999999E-2</v>
          </cell>
        </row>
        <row r="46">
          <cell r="A46">
            <v>152</v>
          </cell>
          <cell r="B46" t="str">
            <v>Chile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C47">
            <v>14.587999999999999</v>
          </cell>
          <cell r="D47">
            <v>11806.183000000001</v>
          </cell>
          <cell r="E47">
            <v>199.435</v>
          </cell>
          <cell r="F47">
            <v>12005.618</v>
          </cell>
          <cell r="G47">
            <v>12020.206</v>
          </cell>
        </row>
        <row r="48">
          <cell r="A48">
            <v>170</v>
          </cell>
          <cell r="B48" t="str">
            <v>Colombia</v>
          </cell>
          <cell r="C48">
            <v>-2.472</v>
          </cell>
          <cell r="D48">
            <v>-15.31</v>
          </cell>
          <cell r="E48">
            <v>7.8550000000000004</v>
          </cell>
          <cell r="F48">
            <v>-7.4550000000000001</v>
          </cell>
          <cell r="G48">
            <v>-9.9269999999999996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3.262</v>
          </cell>
          <cell r="D50">
            <v>1.8560000000000001</v>
          </cell>
          <cell r="E50">
            <v>87.662999999999997</v>
          </cell>
          <cell r="F50">
            <v>89.518999999999991</v>
          </cell>
          <cell r="G50">
            <v>92.780999999999992</v>
          </cell>
        </row>
        <row r="51">
          <cell r="A51">
            <v>188</v>
          </cell>
          <cell r="B51" t="str">
            <v>Costa Rica</v>
          </cell>
          <cell r="C51">
            <v>0</v>
          </cell>
          <cell r="D51">
            <v>-8.1029999999999998</v>
          </cell>
          <cell r="E51">
            <v>0</v>
          </cell>
          <cell r="F51">
            <v>-8.1029999999999998</v>
          </cell>
          <cell r="G51">
            <v>-8.1029999999999998</v>
          </cell>
        </row>
        <row r="52">
          <cell r="A52">
            <v>384</v>
          </cell>
          <cell r="B52" t="str">
            <v>Cote d'Ivoire</v>
          </cell>
          <cell r="C52">
            <v>-0.81799999999999995</v>
          </cell>
          <cell r="D52">
            <v>850.98299999999995</v>
          </cell>
          <cell r="E52">
            <v>0</v>
          </cell>
          <cell r="F52">
            <v>850.98299999999995</v>
          </cell>
          <cell r="G52">
            <v>850.16499999999996</v>
          </cell>
        </row>
        <row r="53">
          <cell r="A53">
            <v>191</v>
          </cell>
          <cell r="B53" t="str">
            <v>Croatia</v>
          </cell>
          <cell r="C53">
            <v>-4.9640000000000004</v>
          </cell>
          <cell r="D53">
            <v>38.503</v>
          </cell>
          <cell r="E53">
            <v>0</v>
          </cell>
          <cell r="F53">
            <v>38.503</v>
          </cell>
          <cell r="G53">
            <v>33.539000000000001</v>
          </cell>
        </row>
        <row r="54">
          <cell r="A54">
            <v>192</v>
          </cell>
          <cell r="B54" t="str">
            <v>Cuba</v>
          </cell>
          <cell r="C54">
            <v>0</v>
          </cell>
          <cell r="D54">
            <v>483.00799999999998</v>
          </cell>
          <cell r="E54">
            <v>0</v>
          </cell>
          <cell r="F54">
            <v>483.00799999999998</v>
          </cell>
          <cell r="G54">
            <v>483.00799999999998</v>
          </cell>
        </row>
        <row r="55">
          <cell r="A55">
            <v>196</v>
          </cell>
          <cell r="B55" t="str">
            <v>Cyprus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C57">
            <v>44.776000000000003</v>
          </cell>
          <cell r="D57">
            <v>373.42</v>
          </cell>
          <cell r="E57">
            <v>114.616</v>
          </cell>
          <cell r="F57">
            <v>488.036</v>
          </cell>
          <cell r="G57">
            <v>532.81200000000001</v>
          </cell>
        </row>
        <row r="58">
          <cell r="A58">
            <v>180</v>
          </cell>
          <cell r="B58" t="str">
            <v>Dem Rep of the Congo</v>
          </cell>
          <cell r="C58">
            <v>0</v>
          </cell>
          <cell r="D58">
            <v>19.555</v>
          </cell>
          <cell r="E58">
            <v>0</v>
          </cell>
          <cell r="F58">
            <v>19.555</v>
          </cell>
          <cell r="G58">
            <v>19.555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45.228000000000002</v>
          </cell>
          <cell r="E60">
            <v>0</v>
          </cell>
          <cell r="F60">
            <v>45.228000000000002</v>
          </cell>
          <cell r="G60">
            <v>45.228000000000002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0</v>
          </cell>
          <cell r="D62">
            <v>6.8620000000000001</v>
          </cell>
          <cell r="E62">
            <v>0</v>
          </cell>
          <cell r="F62">
            <v>6.8620000000000001</v>
          </cell>
          <cell r="G62">
            <v>6.8620000000000001</v>
          </cell>
        </row>
        <row r="63">
          <cell r="A63">
            <v>218</v>
          </cell>
          <cell r="B63" t="str">
            <v>Ecuador</v>
          </cell>
          <cell r="C63">
            <v>148.733</v>
          </cell>
          <cell r="D63">
            <v>-5.3999999999999999E-2</v>
          </cell>
          <cell r="E63">
            <v>4.2869999999999999</v>
          </cell>
          <cell r="F63">
            <v>4.2329999999999997</v>
          </cell>
          <cell r="G63">
            <v>152.96600000000001</v>
          </cell>
        </row>
        <row r="64">
          <cell r="A64">
            <v>818</v>
          </cell>
          <cell r="B64" t="str">
            <v>Egypt</v>
          </cell>
          <cell r="C64">
            <v>0</v>
          </cell>
          <cell r="D64">
            <v>4869.3639999999996</v>
          </cell>
          <cell r="E64">
            <v>598.47900000000004</v>
          </cell>
          <cell r="F64">
            <v>5467.8429999999998</v>
          </cell>
          <cell r="G64">
            <v>5467.8429999999998</v>
          </cell>
        </row>
        <row r="65">
          <cell r="A65">
            <v>222</v>
          </cell>
          <cell r="B65" t="str">
            <v>El Salvador</v>
          </cell>
          <cell r="C65">
            <v>20.527000000000001</v>
          </cell>
          <cell r="D65">
            <v>-6.39</v>
          </cell>
          <cell r="E65">
            <v>0</v>
          </cell>
          <cell r="F65">
            <v>-6.39</v>
          </cell>
          <cell r="G65">
            <v>14.137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0</v>
          </cell>
          <cell r="D67">
            <v>104.45699999999999</v>
          </cell>
          <cell r="E67">
            <v>0</v>
          </cell>
          <cell r="F67">
            <v>104.45699999999999</v>
          </cell>
          <cell r="G67">
            <v>104.45699999999999</v>
          </cell>
        </row>
        <row r="68">
          <cell r="A68">
            <v>233</v>
          </cell>
          <cell r="B68" t="str">
            <v>Estonia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C69">
            <v>21.393999999999998</v>
          </cell>
          <cell r="D69">
            <v>659.75599999999997</v>
          </cell>
          <cell r="E69">
            <v>0</v>
          </cell>
          <cell r="F69">
            <v>659.75599999999997</v>
          </cell>
          <cell r="G69">
            <v>681.15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0</v>
          </cell>
          <cell r="D74">
            <v>12.32</v>
          </cell>
          <cell r="E74">
            <v>0</v>
          </cell>
          <cell r="F74">
            <v>12.32</v>
          </cell>
          <cell r="G74">
            <v>12.32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0</v>
          </cell>
          <cell r="D76">
            <v>47.338999999999999</v>
          </cell>
          <cell r="E76">
            <v>0</v>
          </cell>
          <cell r="F76">
            <v>47.338999999999999</v>
          </cell>
          <cell r="G76">
            <v>47.338999999999999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0</v>
          </cell>
          <cell r="D78">
            <v>381.59199999999998</v>
          </cell>
          <cell r="E78">
            <v>0</v>
          </cell>
          <cell r="F78">
            <v>381.59199999999998</v>
          </cell>
          <cell r="G78">
            <v>381.59199999999998</v>
          </cell>
        </row>
        <row r="79">
          <cell r="A79">
            <v>300</v>
          </cell>
          <cell r="B79" t="str">
            <v>Greece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15.03</v>
          </cell>
          <cell r="D81">
            <v>382.57900000000001</v>
          </cell>
          <cell r="E81">
            <v>0</v>
          </cell>
          <cell r="F81">
            <v>382.57900000000001</v>
          </cell>
          <cell r="G81">
            <v>397.60899999999998</v>
          </cell>
        </row>
        <row r="82">
          <cell r="A82">
            <v>324</v>
          </cell>
          <cell r="B82" t="str">
            <v>Guinea</v>
          </cell>
          <cell r="C82">
            <v>-7.4999999999999997E-2</v>
          </cell>
          <cell r="D82">
            <v>342.166</v>
          </cell>
          <cell r="E82">
            <v>0</v>
          </cell>
          <cell r="F82">
            <v>342.166</v>
          </cell>
          <cell r="G82">
            <v>342.09100000000001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-2.5000000000000001E-2</v>
          </cell>
          <cell r="D85">
            <v>210.37</v>
          </cell>
          <cell r="E85">
            <v>0</v>
          </cell>
          <cell r="F85">
            <v>210.37</v>
          </cell>
          <cell r="G85">
            <v>210.345</v>
          </cell>
        </row>
        <row r="86">
          <cell r="A86">
            <v>340</v>
          </cell>
          <cell r="B86" t="str">
            <v>Honduras</v>
          </cell>
          <cell r="C86">
            <v>0</v>
          </cell>
          <cell r="D86">
            <v>657.06500000000005</v>
          </cell>
          <cell r="E86">
            <v>0</v>
          </cell>
          <cell r="F86">
            <v>657.06500000000005</v>
          </cell>
          <cell r="G86">
            <v>657.06500000000005</v>
          </cell>
        </row>
        <row r="87">
          <cell r="A87">
            <v>348</v>
          </cell>
          <cell r="B87" t="str">
            <v>Hungary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41.046999999999997</v>
          </cell>
          <cell r="D89">
            <v>4165.152</v>
          </cell>
          <cell r="E89">
            <v>126.248</v>
          </cell>
          <cell r="F89">
            <v>4291.3999999999996</v>
          </cell>
          <cell r="G89">
            <v>4332.4469999999992</v>
          </cell>
        </row>
        <row r="90">
          <cell r="A90">
            <v>360</v>
          </cell>
          <cell r="B90" t="str">
            <v>Indonesia</v>
          </cell>
          <cell r="C90">
            <v>146.304</v>
          </cell>
          <cell r="D90">
            <v>68.817999999999998</v>
          </cell>
          <cell r="E90">
            <v>124.61</v>
          </cell>
          <cell r="F90">
            <v>193.428</v>
          </cell>
          <cell r="G90">
            <v>339.73199999999997</v>
          </cell>
        </row>
        <row r="91">
          <cell r="A91">
            <v>364</v>
          </cell>
          <cell r="B91" t="str">
            <v>Iran, Islamic Republic</v>
          </cell>
          <cell r="C91">
            <v>59.756</v>
          </cell>
          <cell r="D91">
            <v>487.84300000000002</v>
          </cell>
          <cell r="E91">
            <v>162.55799999999999</v>
          </cell>
          <cell r="F91">
            <v>650.40100000000007</v>
          </cell>
          <cell r="G91">
            <v>710.15700000000004</v>
          </cell>
        </row>
        <row r="92">
          <cell r="A92">
            <v>368</v>
          </cell>
          <cell r="B92" t="str">
            <v>Iraq</v>
          </cell>
          <cell r="C92">
            <v>0</v>
          </cell>
          <cell r="D92">
            <v>7752.5029999999997</v>
          </cell>
          <cell r="E92">
            <v>0</v>
          </cell>
          <cell r="F92">
            <v>7752.5029999999997</v>
          </cell>
          <cell r="G92">
            <v>7752.5029999999997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7.1920000000000002</v>
          </cell>
          <cell r="D96">
            <v>0</v>
          </cell>
          <cell r="E96">
            <v>0</v>
          </cell>
          <cell r="F96">
            <v>0</v>
          </cell>
          <cell r="G96">
            <v>7.1920000000000002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126.081</v>
          </cell>
          <cell r="D98">
            <v>147.30099999999999</v>
          </cell>
          <cell r="E98">
            <v>0</v>
          </cell>
          <cell r="F98">
            <v>147.30099999999999</v>
          </cell>
          <cell r="G98">
            <v>273.38200000000001</v>
          </cell>
        </row>
        <row r="99">
          <cell r="A99">
            <v>398</v>
          </cell>
          <cell r="B99" t="str">
            <v>Kazakhstan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C100">
            <v>237.91200000000001</v>
          </cell>
          <cell r="D100">
            <v>397.61599999999999</v>
          </cell>
          <cell r="E100">
            <v>55.55</v>
          </cell>
          <cell r="F100">
            <v>453.166</v>
          </cell>
          <cell r="G100">
            <v>691.07799999999997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0</v>
          </cell>
          <cell r="D102">
            <v>167.2</v>
          </cell>
          <cell r="E102">
            <v>0</v>
          </cell>
          <cell r="F102">
            <v>167.2</v>
          </cell>
          <cell r="G102">
            <v>167.2</v>
          </cell>
        </row>
        <row r="103">
          <cell r="A103">
            <v>417</v>
          </cell>
          <cell r="B103" t="str">
            <v>Kyrgyzstan</v>
          </cell>
          <cell r="C103">
            <v>0</v>
          </cell>
          <cell r="D103">
            <v>32.151000000000003</v>
          </cell>
          <cell r="E103">
            <v>0</v>
          </cell>
          <cell r="F103">
            <v>32.151000000000003</v>
          </cell>
          <cell r="G103">
            <v>32.151000000000003</v>
          </cell>
        </row>
        <row r="104">
          <cell r="A104">
            <v>418</v>
          </cell>
          <cell r="B104" t="str">
            <v>Lao People's Dem Republic</v>
          </cell>
          <cell r="C104">
            <v>155.26599999999999</v>
          </cell>
          <cell r="D104">
            <v>490.08800000000002</v>
          </cell>
          <cell r="E104">
            <v>0</v>
          </cell>
          <cell r="F104">
            <v>490.08800000000002</v>
          </cell>
          <cell r="G104">
            <v>645.35400000000004</v>
          </cell>
        </row>
        <row r="105">
          <cell r="A105">
            <v>428</v>
          </cell>
          <cell r="B105" t="str">
            <v>Latvia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C106">
            <v>18.611999999999998</v>
          </cell>
          <cell r="D106">
            <v>2370.7539999999999</v>
          </cell>
          <cell r="E106">
            <v>23.042000000000002</v>
          </cell>
          <cell r="F106">
            <v>2393.7959999999998</v>
          </cell>
          <cell r="G106">
            <v>2412.4079999999999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-3.306</v>
          </cell>
          <cell r="E107">
            <v>0</v>
          </cell>
          <cell r="F107">
            <v>-3.306</v>
          </cell>
          <cell r="G107">
            <v>-3.306</v>
          </cell>
        </row>
        <row r="108">
          <cell r="A108">
            <v>430</v>
          </cell>
          <cell r="B108" t="str">
            <v>Liberia</v>
          </cell>
          <cell r="C108">
            <v>218.64599999999999</v>
          </cell>
          <cell r="D108">
            <v>12.645</v>
          </cell>
          <cell r="E108">
            <v>0</v>
          </cell>
          <cell r="F108">
            <v>12.645</v>
          </cell>
          <cell r="G108">
            <v>231.291</v>
          </cell>
        </row>
        <row r="109">
          <cell r="A109">
            <v>434</v>
          </cell>
          <cell r="B109" t="str">
            <v>Libyan Arab Jamahiriya</v>
          </cell>
          <cell r="C109">
            <v>0</v>
          </cell>
          <cell r="D109">
            <v>649.79100000000005</v>
          </cell>
          <cell r="E109">
            <v>0</v>
          </cell>
          <cell r="F109">
            <v>649.79100000000005</v>
          </cell>
          <cell r="G109">
            <v>649.79100000000005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2.9249999999999998</v>
          </cell>
          <cell r="D113">
            <v>70.641000000000005</v>
          </cell>
          <cell r="E113">
            <v>0</v>
          </cell>
          <cell r="F113">
            <v>70.641000000000005</v>
          </cell>
          <cell r="G113">
            <v>73.566000000000003</v>
          </cell>
        </row>
        <row r="114">
          <cell r="A114">
            <v>454</v>
          </cell>
          <cell r="B114" t="str">
            <v>Malawi</v>
          </cell>
          <cell r="C114">
            <v>0</v>
          </cell>
          <cell r="D114">
            <v>69.176000000000002</v>
          </cell>
          <cell r="E114">
            <v>0</v>
          </cell>
          <cell r="F114">
            <v>69.176000000000002</v>
          </cell>
          <cell r="G114">
            <v>69.176000000000002</v>
          </cell>
        </row>
        <row r="115">
          <cell r="A115">
            <v>458</v>
          </cell>
          <cell r="B115" t="str">
            <v>Malaysia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7.94</v>
          </cell>
          <cell r="E116">
            <v>0</v>
          </cell>
          <cell r="F116">
            <v>7.94</v>
          </cell>
          <cell r="G116">
            <v>7.94</v>
          </cell>
        </row>
        <row r="117">
          <cell r="A117">
            <v>466</v>
          </cell>
          <cell r="B117" t="str">
            <v>Mali</v>
          </cell>
          <cell r="C117">
            <v>4.2000000000000003E-2</v>
          </cell>
          <cell r="D117">
            <v>152.76400000000001</v>
          </cell>
          <cell r="E117">
            <v>0</v>
          </cell>
          <cell r="F117">
            <v>152.76400000000001</v>
          </cell>
          <cell r="G117">
            <v>152.80600000000001</v>
          </cell>
        </row>
        <row r="118">
          <cell r="A118">
            <v>470</v>
          </cell>
          <cell r="B118" t="str">
            <v>Malta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C122">
            <v>-2.7930000000000001</v>
          </cell>
          <cell r="D122">
            <v>3824.38</v>
          </cell>
          <cell r="E122">
            <v>56.436</v>
          </cell>
          <cell r="F122">
            <v>3880.8160000000003</v>
          </cell>
          <cell r="G122">
            <v>3878.0230000000001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111.023</v>
          </cell>
          <cell r="D124">
            <v>359.01499999999999</v>
          </cell>
          <cell r="E124">
            <v>0</v>
          </cell>
          <cell r="F124">
            <v>359.01499999999999</v>
          </cell>
          <cell r="G124">
            <v>470.03800000000001</v>
          </cell>
        </row>
        <row r="125">
          <cell r="A125">
            <v>499</v>
          </cell>
          <cell r="B125" t="str">
            <v>Montenegro</v>
          </cell>
          <cell r="C125">
            <v>0</v>
          </cell>
          <cell r="D125">
            <v>169.369</v>
          </cell>
          <cell r="E125">
            <v>0</v>
          </cell>
          <cell r="F125">
            <v>169.369</v>
          </cell>
          <cell r="G125">
            <v>169.369</v>
          </cell>
        </row>
        <row r="126">
          <cell r="A126">
            <v>504</v>
          </cell>
          <cell r="B126" t="str">
            <v>Morocco</v>
          </cell>
          <cell r="C126">
            <v>31.919</v>
          </cell>
          <cell r="D126">
            <v>1380.5150000000001</v>
          </cell>
          <cell r="E126">
            <v>0</v>
          </cell>
          <cell r="F126">
            <v>1380.5150000000001</v>
          </cell>
          <cell r="G126">
            <v>1412.4340000000002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2215.0839999999998</v>
          </cell>
          <cell r="E127">
            <v>0</v>
          </cell>
          <cell r="F127">
            <v>2215.0839999999998</v>
          </cell>
          <cell r="G127">
            <v>2215.0839999999998</v>
          </cell>
        </row>
        <row r="128">
          <cell r="A128">
            <v>104</v>
          </cell>
          <cell r="B128" t="str">
            <v>Myanmar</v>
          </cell>
          <cell r="C128">
            <v>0</v>
          </cell>
          <cell r="D128">
            <v>-1.4999999999999999E-2</v>
          </cell>
          <cell r="E128">
            <v>0</v>
          </cell>
          <cell r="F128">
            <v>-1.4999999999999999E-2</v>
          </cell>
          <cell r="G128">
            <v>-1.4999999999999999E-2</v>
          </cell>
        </row>
        <row r="129">
          <cell r="A129">
            <v>516</v>
          </cell>
          <cell r="B129" t="str">
            <v>Namibia</v>
          </cell>
          <cell r="C129">
            <v>0</v>
          </cell>
          <cell r="D129">
            <v>49.656999999999996</v>
          </cell>
          <cell r="E129">
            <v>0</v>
          </cell>
          <cell r="F129">
            <v>49.656999999999996</v>
          </cell>
          <cell r="G129">
            <v>49.656999999999996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14.212</v>
          </cell>
          <cell r="D131">
            <v>80.915999999999997</v>
          </cell>
          <cell r="E131">
            <v>0</v>
          </cell>
          <cell r="F131">
            <v>80.915999999999997</v>
          </cell>
          <cell r="G131">
            <v>95.128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0</v>
          </cell>
          <cell r="D134">
            <v>532.91499999999996</v>
          </cell>
          <cell r="E134">
            <v>0</v>
          </cell>
          <cell r="F134">
            <v>532.91499999999996</v>
          </cell>
          <cell r="G134">
            <v>532.91499999999996</v>
          </cell>
        </row>
        <row r="135">
          <cell r="A135">
            <v>562</v>
          </cell>
          <cell r="B135" t="str">
            <v>Niger</v>
          </cell>
          <cell r="C135">
            <v>0</v>
          </cell>
          <cell r="D135">
            <v>10.449</v>
          </cell>
          <cell r="E135">
            <v>0</v>
          </cell>
          <cell r="F135">
            <v>10.449</v>
          </cell>
          <cell r="G135">
            <v>10.449</v>
          </cell>
        </row>
        <row r="136">
          <cell r="A136">
            <v>566</v>
          </cell>
          <cell r="B136" t="str">
            <v>Nigeria</v>
          </cell>
          <cell r="C136">
            <v>-3.855</v>
          </cell>
          <cell r="D136">
            <v>253.07900000000001</v>
          </cell>
          <cell r="E136">
            <v>918.73199999999997</v>
          </cell>
          <cell r="F136">
            <v>1171.8109999999999</v>
          </cell>
          <cell r="G136">
            <v>1167.9559999999999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8.2129999999999992</v>
          </cell>
          <cell r="D138">
            <v>87.063000000000002</v>
          </cell>
          <cell r="E138">
            <v>0</v>
          </cell>
          <cell r="F138">
            <v>87.063000000000002</v>
          </cell>
          <cell r="G138">
            <v>95.275999999999996</v>
          </cell>
        </row>
        <row r="139">
          <cell r="A139">
            <v>586</v>
          </cell>
          <cell r="B139" t="str">
            <v>Pakistan</v>
          </cell>
          <cell r="C139">
            <v>247.22800000000001</v>
          </cell>
          <cell r="D139">
            <v>897.19200000000001</v>
          </cell>
          <cell r="E139">
            <v>45.646000000000001</v>
          </cell>
          <cell r="F139">
            <v>942.83799999999997</v>
          </cell>
          <cell r="G139">
            <v>1190.066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110.578</v>
          </cell>
          <cell r="D143">
            <v>0</v>
          </cell>
          <cell r="E143">
            <v>0</v>
          </cell>
          <cell r="F143">
            <v>0</v>
          </cell>
          <cell r="G143">
            <v>110.578</v>
          </cell>
        </row>
        <row r="144">
          <cell r="A144">
            <v>604</v>
          </cell>
          <cell r="B144" t="str">
            <v>Peru</v>
          </cell>
          <cell r="C144">
            <v>5.3259999999999996</v>
          </cell>
          <cell r="D144">
            <v>30.323</v>
          </cell>
          <cell r="E144">
            <v>0</v>
          </cell>
          <cell r="F144">
            <v>30.323</v>
          </cell>
          <cell r="G144">
            <v>35.649000000000001</v>
          </cell>
        </row>
        <row r="145">
          <cell r="A145">
            <v>608</v>
          </cell>
          <cell r="B145" t="str">
            <v>Philippines</v>
          </cell>
          <cell r="C145">
            <v>0</v>
          </cell>
          <cell r="D145">
            <v>263.892</v>
          </cell>
          <cell r="E145">
            <v>0</v>
          </cell>
          <cell r="F145">
            <v>263.892</v>
          </cell>
          <cell r="G145">
            <v>263.892</v>
          </cell>
        </row>
        <row r="146">
          <cell r="A146">
            <v>616</v>
          </cell>
          <cell r="B146" t="str">
            <v>Poland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C148">
            <v>0</v>
          </cell>
          <cell r="D148">
            <v>143.727</v>
          </cell>
          <cell r="E148">
            <v>0</v>
          </cell>
          <cell r="F148">
            <v>143.727</v>
          </cell>
          <cell r="G148">
            <v>143.727</v>
          </cell>
        </row>
        <row r="149">
          <cell r="A149">
            <v>410</v>
          </cell>
          <cell r="B149" t="str">
            <v>Rep of Korea</v>
          </cell>
          <cell r="C149">
            <v>0</v>
          </cell>
          <cell r="D149">
            <v>0</v>
          </cell>
          <cell r="E149">
            <v>-0.57199999999999995</v>
          </cell>
          <cell r="F149">
            <v>-0.57199999999999995</v>
          </cell>
          <cell r="G149">
            <v>-0.57199999999999995</v>
          </cell>
        </row>
        <row r="150">
          <cell r="A150">
            <v>498</v>
          </cell>
          <cell r="B150" t="str">
            <v>Rep of Moldova</v>
          </cell>
          <cell r="C150">
            <v>14.066000000000001</v>
          </cell>
          <cell r="D150">
            <v>-0.08</v>
          </cell>
          <cell r="E150">
            <v>0</v>
          </cell>
          <cell r="F150">
            <v>-0.08</v>
          </cell>
          <cell r="G150">
            <v>13.986000000000001</v>
          </cell>
        </row>
        <row r="151">
          <cell r="A151">
            <v>642</v>
          </cell>
          <cell r="B151" t="str">
            <v>Romania</v>
          </cell>
          <cell r="C151">
            <v>-3.5249999999999999</v>
          </cell>
          <cell r="D151">
            <v>1018.8150000000001</v>
          </cell>
          <cell r="E151">
            <v>0</v>
          </cell>
          <cell r="F151">
            <v>1018.8150000000001</v>
          </cell>
          <cell r="G151">
            <v>1015.2900000000001</v>
          </cell>
        </row>
        <row r="152">
          <cell r="A152">
            <v>643</v>
          </cell>
          <cell r="B152" t="str">
            <v>Russian Federation</v>
          </cell>
          <cell r="C152">
            <v>61.698999999999998</v>
          </cell>
          <cell r="D152">
            <v>113.584</v>
          </cell>
          <cell r="E152">
            <v>430.36900000000003</v>
          </cell>
          <cell r="F152">
            <v>543.95299999999997</v>
          </cell>
          <cell r="G152">
            <v>605.65199999999993</v>
          </cell>
        </row>
        <row r="153">
          <cell r="A153">
            <v>646</v>
          </cell>
          <cell r="B153" t="str">
            <v>Rwanda</v>
          </cell>
          <cell r="C153">
            <v>80.534000000000006</v>
          </cell>
          <cell r="D153">
            <v>726.10699999999997</v>
          </cell>
          <cell r="E153">
            <v>20.302</v>
          </cell>
          <cell r="F153">
            <v>746.40899999999999</v>
          </cell>
          <cell r="G153">
            <v>826.94299999999998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33.250999999999998</v>
          </cell>
          <cell r="E156">
            <v>0</v>
          </cell>
          <cell r="F156">
            <v>33.250999999999998</v>
          </cell>
          <cell r="G156">
            <v>33.250999999999998</v>
          </cell>
        </row>
        <row r="157">
          <cell r="A157">
            <v>682</v>
          </cell>
          <cell r="B157" t="str">
            <v>Saudi Arabia</v>
          </cell>
          <cell r="C157">
            <v>6.8250000000000002</v>
          </cell>
          <cell r="D157">
            <v>658.93700000000001</v>
          </cell>
          <cell r="E157">
            <v>0</v>
          </cell>
          <cell r="F157">
            <v>658.93700000000001</v>
          </cell>
          <cell r="G157">
            <v>665.76200000000006</v>
          </cell>
        </row>
        <row r="158">
          <cell r="A158">
            <v>686</v>
          </cell>
          <cell r="B158" t="str">
            <v>Senegal</v>
          </cell>
          <cell r="C158">
            <v>202.642</v>
          </cell>
          <cell r="D158">
            <v>646.95399999999995</v>
          </cell>
          <cell r="E158">
            <v>0</v>
          </cell>
          <cell r="F158">
            <v>646.95399999999995</v>
          </cell>
          <cell r="G158">
            <v>849.596</v>
          </cell>
        </row>
        <row r="159">
          <cell r="A159">
            <v>688</v>
          </cell>
          <cell r="B159" t="str">
            <v>Serbia</v>
          </cell>
          <cell r="C159">
            <v>-3.3000000000000002E-2</v>
          </cell>
          <cell r="D159">
            <v>841.38699999999994</v>
          </cell>
          <cell r="E159">
            <v>0</v>
          </cell>
          <cell r="F159">
            <v>841.38699999999994</v>
          </cell>
          <cell r="G159">
            <v>841.35399999999993</v>
          </cell>
        </row>
        <row r="160">
          <cell r="A160">
            <v>690</v>
          </cell>
          <cell r="B160" t="str">
            <v>Seychelles</v>
          </cell>
          <cell r="C160">
            <v>0</v>
          </cell>
          <cell r="D160">
            <v>6.4420000000000002</v>
          </cell>
          <cell r="E160">
            <v>0</v>
          </cell>
          <cell r="F160">
            <v>6.4420000000000002</v>
          </cell>
          <cell r="G160">
            <v>6.4420000000000002</v>
          </cell>
        </row>
        <row r="161">
          <cell r="A161">
            <v>694</v>
          </cell>
          <cell r="B161" t="str">
            <v>Sierra Leone</v>
          </cell>
          <cell r="C161">
            <v>83.084000000000003</v>
          </cell>
          <cell r="D161">
            <v>200.70599999999999</v>
          </cell>
          <cell r="E161">
            <v>0</v>
          </cell>
          <cell r="F161">
            <v>200.70599999999999</v>
          </cell>
          <cell r="G161">
            <v>283.78999999999996</v>
          </cell>
        </row>
        <row r="162">
          <cell r="A162">
            <v>702</v>
          </cell>
          <cell r="B162" t="str">
            <v>Singapore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C165">
            <v>-0.2</v>
          </cell>
          <cell r="D165">
            <v>0</v>
          </cell>
          <cell r="E165">
            <v>0</v>
          </cell>
          <cell r="F165">
            <v>0</v>
          </cell>
          <cell r="G165">
            <v>-0.2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0</v>
          </cell>
          <cell r="D167">
            <v>155.208</v>
          </cell>
          <cell r="E167">
            <v>150.334</v>
          </cell>
          <cell r="F167">
            <v>305.54200000000003</v>
          </cell>
          <cell r="G167">
            <v>305.54200000000003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29.756</v>
          </cell>
          <cell r="D169">
            <v>744.29700000000003</v>
          </cell>
          <cell r="E169">
            <v>0</v>
          </cell>
          <cell r="F169">
            <v>744.29700000000003</v>
          </cell>
          <cell r="G169">
            <v>774.053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0</v>
          </cell>
          <cell r="D173">
            <v>8748.759</v>
          </cell>
          <cell r="E173">
            <v>64.304000000000002</v>
          </cell>
          <cell r="F173">
            <v>8813.0630000000001</v>
          </cell>
          <cell r="G173">
            <v>8813.0630000000001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185.36199999999999</v>
          </cell>
          <cell r="E175">
            <v>0</v>
          </cell>
          <cell r="F175">
            <v>185.36199999999999</v>
          </cell>
          <cell r="G175">
            <v>185.36199999999999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0</v>
          </cell>
          <cell r="D178">
            <v>1399.5429999999999</v>
          </cell>
          <cell r="E178">
            <v>0</v>
          </cell>
          <cell r="F178">
            <v>1399.5429999999999</v>
          </cell>
          <cell r="G178">
            <v>1399.5429999999999</v>
          </cell>
        </row>
        <row r="179">
          <cell r="A179">
            <v>762</v>
          </cell>
          <cell r="B179" t="str">
            <v>Tajikstan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C180">
            <v>104.57599999999999</v>
          </cell>
          <cell r="D180">
            <v>89.603999999999999</v>
          </cell>
          <cell r="E180">
            <v>0</v>
          </cell>
          <cell r="F180">
            <v>89.603999999999999</v>
          </cell>
          <cell r="G180">
            <v>194.18</v>
          </cell>
        </row>
        <row r="181">
          <cell r="A181">
            <v>807</v>
          </cell>
          <cell r="B181" t="str">
            <v>The Former YR of Macedonia</v>
          </cell>
          <cell r="C181">
            <v>0</v>
          </cell>
          <cell r="D181">
            <v>278.94900000000001</v>
          </cell>
          <cell r="E181">
            <v>0</v>
          </cell>
          <cell r="F181">
            <v>278.94900000000001</v>
          </cell>
          <cell r="G181">
            <v>278.94900000000001</v>
          </cell>
        </row>
        <row r="182">
          <cell r="A182">
            <v>626</v>
          </cell>
          <cell r="B182" t="str">
            <v>Timor-Leste</v>
          </cell>
          <cell r="C182">
            <v>53.664999999999999</v>
          </cell>
          <cell r="D182">
            <v>72.757000000000005</v>
          </cell>
          <cell r="E182">
            <v>0</v>
          </cell>
          <cell r="F182">
            <v>72.757000000000005</v>
          </cell>
          <cell r="G182">
            <v>126.422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-0.77800000000000002</v>
          </cell>
          <cell r="E183">
            <v>0</v>
          </cell>
          <cell r="F183">
            <v>-0.77800000000000002</v>
          </cell>
          <cell r="G183">
            <v>-0.77800000000000002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6.21</v>
          </cell>
          <cell r="D186">
            <v>71.363</v>
          </cell>
          <cell r="E186">
            <v>0</v>
          </cell>
          <cell r="F186">
            <v>71.363</v>
          </cell>
          <cell r="G186">
            <v>77.572999999999993</v>
          </cell>
        </row>
        <row r="187">
          <cell r="A187">
            <v>792</v>
          </cell>
          <cell r="B187" t="str">
            <v>Turkey</v>
          </cell>
          <cell r="C187">
            <v>0.84199999999999997</v>
          </cell>
          <cell r="D187">
            <v>295.02800000000002</v>
          </cell>
          <cell r="E187">
            <v>0</v>
          </cell>
          <cell r="F187">
            <v>295.02800000000002</v>
          </cell>
          <cell r="G187">
            <v>295.87</v>
          </cell>
        </row>
        <row r="188">
          <cell r="A188">
            <v>795</v>
          </cell>
          <cell r="B188" t="str">
            <v>Turkmenistan</v>
          </cell>
          <cell r="C188">
            <v>12.454000000000001</v>
          </cell>
          <cell r="D188">
            <v>10.019</v>
          </cell>
          <cell r="E188">
            <v>0</v>
          </cell>
          <cell r="F188">
            <v>10.019</v>
          </cell>
          <cell r="G188">
            <v>22.472999999999999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1.3979999999999999</v>
          </cell>
          <cell r="D190">
            <v>1380.146</v>
          </cell>
          <cell r="E190">
            <v>0</v>
          </cell>
          <cell r="F190">
            <v>1380.146</v>
          </cell>
          <cell r="G190">
            <v>1381.5439999999999</v>
          </cell>
        </row>
        <row r="191">
          <cell r="A191">
            <v>804</v>
          </cell>
          <cell r="B191" t="str">
            <v>Ukraine</v>
          </cell>
          <cell r="C191">
            <v>77.942999999999998</v>
          </cell>
          <cell r="D191">
            <v>232.726</v>
          </cell>
          <cell r="E191">
            <v>0</v>
          </cell>
          <cell r="F191">
            <v>232.726</v>
          </cell>
          <cell r="G191">
            <v>310.66899999999998</v>
          </cell>
        </row>
        <row r="192">
          <cell r="A192">
            <v>784</v>
          </cell>
          <cell r="B192" t="str">
            <v>United Arab Emirates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50.081000000000003</v>
          </cell>
          <cell r="D194">
            <v>1166.92</v>
          </cell>
          <cell r="E194">
            <v>0</v>
          </cell>
          <cell r="F194">
            <v>1166.92</v>
          </cell>
          <cell r="G194">
            <v>1217.001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124.70699999999999</v>
          </cell>
          <cell r="D196">
            <v>301.65300000000002</v>
          </cell>
          <cell r="E196">
            <v>0</v>
          </cell>
          <cell r="F196">
            <v>301.65300000000002</v>
          </cell>
          <cell r="G196">
            <v>426.36</v>
          </cell>
        </row>
        <row r="197">
          <cell r="A197">
            <v>860</v>
          </cell>
          <cell r="B197" t="str">
            <v>Uzbekistan</v>
          </cell>
          <cell r="C197">
            <v>0</v>
          </cell>
          <cell r="D197">
            <v>-2.4E-2</v>
          </cell>
          <cell r="E197">
            <v>0</v>
          </cell>
          <cell r="F197">
            <v>-2.4E-2</v>
          </cell>
          <cell r="G197">
            <v>-2.4E-2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0.51300000000000001</v>
          </cell>
          <cell r="D199">
            <v>1248.729</v>
          </cell>
          <cell r="E199">
            <v>0</v>
          </cell>
          <cell r="F199">
            <v>1248.729</v>
          </cell>
          <cell r="G199">
            <v>1249.242</v>
          </cell>
        </row>
        <row r="200">
          <cell r="A200">
            <v>704</v>
          </cell>
          <cell r="B200" t="str">
            <v>Vietnam</v>
          </cell>
          <cell r="C200">
            <v>191.00800000000001</v>
          </cell>
          <cell r="D200">
            <v>2341.069</v>
          </cell>
          <cell r="E200">
            <v>0</v>
          </cell>
          <cell r="F200">
            <v>2341.069</v>
          </cell>
          <cell r="G200">
            <v>2532.0769999999998</v>
          </cell>
        </row>
        <row r="201">
          <cell r="A201">
            <v>887</v>
          </cell>
          <cell r="B201" t="str">
            <v>Yemen</v>
          </cell>
          <cell r="C201">
            <v>-2.0529999999999999</v>
          </cell>
          <cell r="D201">
            <v>267.43299999999999</v>
          </cell>
          <cell r="E201">
            <v>6.5579999999999998</v>
          </cell>
          <cell r="F201">
            <v>273.99099999999999</v>
          </cell>
          <cell r="G201">
            <v>271.93799999999999</v>
          </cell>
        </row>
        <row r="202">
          <cell r="A202">
            <v>894</v>
          </cell>
          <cell r="B202" t="str">
            <v>Zambia</v>
          </cell>
          <cell r="C202">
            <v>40.996000000000002</v>
          </cell>
          <cell r="D202">
            <v>132.94900000000001</v>
          </cell>
          <cell r="E202">
            <v>0</v>
          </cell>
          <cell r="F202">
            <v>132.94900000000001</v>
          </cell>
          <cell r="G202">
            <v>173.94500000000002</v>
          </cell>
        </row>
        <row r="203">
          <cell r="A203">
            <v>716</v>
          </cell>
          <cell r="B203" t="str">
            <v>Zimbabwe</v>
          </cell>
          <cell r="C203">
            <v>0</v>
          </cell>
          <cell r="D203">
            <v>376.86700000000002</v>
          </cell>
          <cell r="E203">
            <v>0</v>
          </cell>
          <cell r="F203">
            <v>376.86700000000002</v>
          </cell>
          <cell r="G203">
            <v>376.86700000000002</v>
          </cell>
        </row>
        <row r="205">
          <cell r="B205" t="str">
            <v>Total Member States</v>
          </cell>
          <cell r="C205">
            <v>3055.4470000000001</v>
          </cell>
          <cell r="D205">
            <v>77917.519999999975</v>
          </cell>
          <cell r="E205">
            <v>3206.6489999999999</v>
          </cell>
          <cell r="F205">
            <v>81124.16899999998</v>
          </cell>
          <cell r="G205">
            <v>84179.615999999965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18.372</v>
          </cell>
          <cell r="D228">
            <v>55.009</v>
          </cell>
          <cell r="E228">
            <v>0</v>
          </cell>
          <cell r="F228">
            <v>55.009</v>
          </cell>
          <cell r="G228">
            <v>73.381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18.372</v>
          </cell>
          <cell r="D235">
            <v>55.009</v>
          </cell>
          <cell r="E235">
            <v>0</v>
          </cell>
          <cell r="F235">
            <v>55.009</v>
          </cell>
          <cell r="G235">
            <v>73.381</v>
          </cell>
        </row>
        <row r="237">
          <cell r="B237" t="str">
            <v>Total countries/areas</v>
          </cell>
          <cell r="C237">
            <v>3073.819</v>
          </cell>
          <cell r="D237">
            <v>77972.52899999998</v>
          </cell>
          <cell r="E237">
            <v>3206.6489999999999</v>
          </cell>
          <cell r="F237">
            <v>81179.177999999985</v>
          </cell>
          <cell r="G237">
            <v>84252.996999999959</v>
          </cell>
        </row>
        <row r="239">
          <cell r="A239">
            <v>711</v>
          </cell>
          <cell r="B239" t="str">
            <v>Sub-Saharan Africa</v>
          </cell>
          <cell r="C239">
            <v>619.34100000000001</v>
          </cell>
          <cell r="D239">
            <v>9630.7649999999994</v>
          </cell>
          <cell r="E239">
            <v>0</v>
          </cell>
          <cell r="F239">
            <v>9630.7649999999994</v>
          </cell>
          <cell r="G239">
            <v>10250.106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23.870999999999999</v>
          </cell>
          <cell r="D241">
            <v>1279.6420000000001</v>
          </cell>
          <cell r="E241">
            <v>3.5999999999999997E-2</v>
          </cell>
          <cell r="F241">
            <v>1279.6780000000001</v>
          </cell>
          <cell r="G241">
            <v>1303.5490000000002</v>
          </cell>
        </row>
        <row r="242">
          <cell r="A242">
            <v>19</v>
          </cell>
          <cell r="B242" t="str">
            <v>Americas</v>
          </cell>
          <cell r="C242">
            <v>428.09</v>
          </cell>
          <cell r="D242">
            <v>587.18499999999995</v>
          </cell>
          <cell r="E242">
            <v>0</v>
          </cell>
          <cell r="F242">
            <v>587.18499999999995</v>
          </cell>
          <cell r="G242">
            <v>1015.2749999999999</v>
          </cell>
        </row>
        <row r="243">
          <cell r="A243">
            <v>146</v>
          </cell>
          <cell r="B243" t="str">
            <v>Western Asia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C244">
            <v>113.366</v>
          </cell>
          <cell r="D244">
            <v>1125.201</v>
          </cell>
          <cell r="E244">
            <v>0</v>
          </cell>
          <cell r="F244">
            <v>1125.201</v>
          </cell>
          <cell r="G244">
            <v>1238.567</v>
          </cell>
        </row>
        <row r="245">
          <cell r="A245">
            <v>1020</v>
          </cell>
          <cell r="B245" t="str">
            <v>Global/interregional</v>
          </cell>
          <cell r="C245">
            <v>3759.018</v>
          </cell>
          <cell r="D245">
            <v>19282.716</v>
          </cell>
          <cell r="E245">
            <v>1190.3789999999999</v>
          </cell>
          <cell r="F245">
            <v>20473.095000000001</v>
          </cell>
          <cell r="G245">
            <v>24232.113000000001</v>
          </cell>
        </row>
        <row r="246">
          <cell r="A246">
            <v>1021</v>
          </cell>
          <cell r="B246" t="str">
            <v>Arab States</v>
          </cell>
          <cell r="C246">
            <v>52.231999999999999</v>
          </cell>
          <cell r="D246">
            <v>1219.789</v>
          </cell>
          <cell r="E246">
            <v>10.613</v>
          </cell>
          <cell r="F246">
            <v>1230.402</v>
          </cell>
          <cell r="G246">
            <v>1282.634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4995.9179999999997</v>
          </cell>
          <cell r="D248">
            <v>33125.297999999995</v>
          </cell>
          <cell r="E248">
            <v>1201.028</v>
          </cell>
          <cell r="F248">
            <v>34326.326000000001</v>
          </cell>
          <cell r="G248">
            <v>39322.243999999999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107202</v>
          </cell>
          <cell r="D250">
            <v>0</v>
          </cell>
          <cell r="E250">
            <v>0</v>
          </cell>
          <cell r="F250">
            <v>0</v>
          </cell>
          <cell r="G250">
            <v>107202</v>
          </cell>
        </row>
        <row r="252">
          <cell r="B252" t="str">
            <v>Total</v>
          </cell>
          <cell r="C252">
            <v>115271.73699999999</v>
          </cell>
          <cell r="D252">
            <v>111097.82699999998</v>
          </cell>
          <cell r="E252">
            <v>4407.6769999999997</v>
          </cell>
          <cell r="F252">
            <v>115505.50399999999</v>
          </cell>
          <cell r="G252">
            <v>230777.24099999995</v>
          </cell>
        </row>
      </sheetData>
      <sheetData sheetId="35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I233">
            <v>257112.74900000001</v>
          </cell>
          <cell r="J233">
            <v>704261.48200000008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C239">
            <v>104734.982</v>
          </cell>
          <cell r="D239">
            <v>303523.09700000001</v>
          </cell>
          <cell r="F239">
            <v>303523.09700000001</v>
          </cell>
          <cell r="G239">
            <v>408258.07900000003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75269.217999999993</v>
          </cell>
          <cell r="D241">
            <v>166487.91099999999</v>
          </cell>
          <cell r="F241">
            <v>166487.91099999999</v>
          </cell>
          <cell r="G241">
            <v>241757.12899999999</v>
          </cell>
        </row>
        <row r="242">
          <cell r="A242">
            <v>19</v>
          </cell>
          <cell r="B242" t="str">
            <v>Americas</v>
          </cell>
          <cell r="C242">
            <v>36444.112000000001</v>
          </cell>
          <cell r="D242">
            <v>24127.672999999999</v>
          </cell>
          <cell r="E242">
            <v>0</v>
          </cell>
          <cell r="F242">
            <v>24127.672999999999</v>
          </cell>
          <cell r="G242">
            <v>60571.785000000003</v>
          </cell>
        </row>
        <row r="243">
          <cell r="A243">
            <v>146</v>
          </cell>
          <cell r="B243" t="str">
            <v>Western Asia</v>
          </cell>
          <cell r="C243">
            <v>40664.436999999998</v>
          </cell>
          <cell r="D243">
            <v>210122.80100000001</v>
          </cell>
          <cell r="E243">
            <v>0</v>
          </cell>
          <cell r="F243">
            <v>210122.80100000001</v>
          </cell>
          <cell r="G243">
            <v>250787.23800000001</v>
          </cell>
        </row>
        <row r="244">
          <cell r="A244">
            <v>150</v>
          </cell>
          <cell r="B244" t="str">
            <v>Europe</v>
          </cell>
          <cell r="C244">
            <v>37595.107000000004</v>
          </cell>
          <cell r="D244">
            <v>60310.970999999998</v>
          </cell>
          <cell r="F244">
            <v>60310.970999999998</v>
          </cell>
          <cell r="G244">
            <v>97906.078000000009</v>
          </cell>
        </row>
        <row r="245">
          <cell r="A245">
            <v>1020</v>
          </cell>
          <cell r="B245" t="str">
            <v>Global/interregional</v>
          </cell>
          <cell r="C245">
            <v>157790.98800000001</v>
          </cell>
          <cell r="D245">
            <v>473923.58600000001</v>
          </cell>
          <cell r="E245">
            <v>0</v>
          </cell>
          <cell r="F245">
            <v>473923.58600000001</v>
          </cell>
          <cell r="G245">
            <v>631714.57400000002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452498.84400000004</v>
          </cell>
          <cell r="D248">
            <v>1238496.0390000001</v>
          </cell>
          <cell r="E248">
            <v>0</v>
          </cell>
          <cell r="F248">
            <v>1238496.0390000001</v>
          </cell>
          <cell r="G248">
            <v>1690994.8830000001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452498.84400000004</v>
          </cell>
          <cell r="D252">
            <v>1238496.0390000001</v>
          </cell>
          <cell r="E252">
            <v>0</v>
          </cell>
          <cell r="F252">
            <v>1238496.0390000001</v>
          </cell>
          <cell r="G252">
            <v>1690994.8830000001</v>
          </cell>
        </row>
        <row r="267">
          <cell r="G267" t="e">
            <v>#DIV/0!</v>
          </cell>
        </row>
      </sheetData>
      <sheetData sheetId="36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1">
          <cell r="H11" t="str">
            <v>COUNTRY</v>
          </cell>
          <cell r="I11" t="str">
            <v>TCF</v>
          </cell>
          <cell r="J11" t="str">
            <v>EB</v>
          </cell>
          <cell r="K11" t="str">
            <v>Total</v>
          </cell>
        </row>
        <row r="12">
          <cell r="A12">
            <v>4</v>
          </cell>
          <cell r="B12" t="str">
            <v>Afghanistan</v>
          </cell>
          <cell r="C12">
            <v>159.64570000000001</v>
          </cell>
          <cell r="D12">
            <v>0</v>
          </cell>
          <cell r="F12">
            <v>0</v>
          </cell>
          <cell r="G12">
            <v>159.64570000000001</v>
          </cell>
          <cell r="H12" t="str">
            <v xml:space="preserve">Afghanistan                   </v>
          </cell>
          <cell r="I12">
            <v>159645.70000000001</v>
          </cell>
          <cell r="J12">
            <v>0</v>
          </cell>
          <cell r="K12">
            <v>159645.70000000001</v>
          </cell>
        </row>
        <row r="13">
          <cell r="A13">
            <v>8</v>
          </cell>
          <cell r="B13" t="str">
            <v>Albania</v>
          </cell>
          <cell r="C13">
            <v>392.53724</v>
          </cell>
          <cell r="D13">
            <v>0</v>
          </cell>
          <cell r="F13">
            <v>0</v>
          </cell>
          <cell r="G13">
            <v>392.53724</v>
          </cell>
          <cell r="H13" t="str">
            <v xml:space="preserve">Albania                       </v>
          </cell>
          <cell r="I13">
            <v>302372.44</v>
          </cell>
          <cell r="J13">
            <v>90164.800000000003</v>
          </cell>
          <cell r="K13">
            <v>392537.24</v>
          </cell>
        </row>
        <row r="14">
          <cell r="A14">
            <v>12</v>
          </cell>
          <cell r="B14" t="str">
            <v>Algeria</v>
          </cell>
          <cell r="C14">
            <v>960.55307000000005</v>
          </cell>
          <cell r="D14">
            <v>0</v>
          </cell>
          <cell r="F14">
            <v>0</v>
          </cell>
          <cell r="G14">
            <v>960.55307000000005</v>
          </cell>
          <cell r="H14" t="str">
            <v xml:space="preserve">Algeria                       </v>
          </cell>
          <cell r="I14">
            <v>891005.29</v>
          </cell>
          <cell r="J14">
            <v>69547.78</v>
          </cell>
          <cell r="K14">
            <v>960553.07</v>
          </cell>
        </row>
        <row r="15">
          <cell r="A15">
            <v>20</v>
          </cell>
          <cell r="B15" t="str">
            <v>Andorra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C16">
            <v>434.62171999999998</v>
          </cell>
          <cell r="D16">
            <v>0</v>
          </cell>
          <cell r="F16">
            <v>0</v>
          </cell>
          <cell r="G16">
            <v>434.62171999999998</v>
          </cell>
          <cell r="H16" t="str">
            <v xml:space="preserve">Angola                        </v>
          </cell>
          <cell r="I16">
            <v>379549.74</v>
          </cell>
          <cell r="J16">
            <v>55071.98</v>
          </cell>
          <cell r="K16">
            <v>434621.72</v>
          </cell>
        </row>
        <row r="17">
          <cell r="A17">
            <v>28</v>
          </cell>
          <cell r="B17" t="str">
            <v>Antigua and Barbuda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C18">
            <v>1003.5289700000001</v>
          </cell>
          <cell r="D18">
            <v>0</v>
          </cell>
          <cell r="F18">
            <v>0</v>
          </cell>
          <cell r="G18">
            <v>1003.5289700000001</v>
          </cell>
          <cell r="H18" t="str">
            <v xml:space="preserve">Argentina                     </v>
          </cell>
          <cell r="I18">
            <v>699354.13</v>
          </cell>
          <cell r="J18">
            <v>304174.84000000003</v>
          </cell>
          <cell r="K18">
            <v>1003528.97</v>
          </cell>
        </row>
        <row r="19">
          <cell r="A19">
            <v>51</v>
          </cell>
          <cell r="B19" t="str">
            <v>Armenia</v>
          </cell>
          <cell r="C19">
            <v>1099.38546</v>
          </cell>
          <cell r="D19">
            <v>0</v>
          </cell>
          <cell r="F19">
            <v>0</v>
          </cell>
          <cell r="G19">
            <v>1099.38546</v>
          </cell>
          <cell r="H19" t="str">
            <v xml:space="preserve">Armenia                       </v>
          </cell>
          <cell r="I19">
            <v>883040.66</v>
          </cell>
          <cell r="J19">
            <v>216344.8</v>
          </cell>
          <cell r="K19">
            <v>1099385.46</v>
          </cell>
        </row>
        <row r="20">
          <cell r="A20">
            <v>36</v>
          </cell>
          <cell r="B20" t="str">
            <v>Australia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C22">
            <v>1170.92866</v>
          </cell>
          <cell r="D22">
            <v>0</v>
          </cell>
          <cell r="F22">
            <v>0</v>
          </cell>
          <cell r="G22">
            <v>1170.92866</v>
          </cell>
          <cell r="H22" t="str">
            <v xml:space="preserve">Azerbaijan                    </v>
          </cell>
          <cell r="I22">
            <v>439679.26</v>
          </cell>
          <cell r="J22">
            <v>731249.4</v>
          </cell>
          <cell r="K22">
            <v>1170928.6599999999</v>
          </cell>
        </row>
        <row r="23">
          <cell r="A23">
            <v>44</v>
          </cell>
          <cell r="B23" t="str">
            <v>Bahamas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C25">
            <v>551.55604000000005</v>
          </cell>
          <cell r="D25">
            <v>0</v>
          </cell>
          <cell r="F25">
            <v>0</v>
          </cell>
          <cell r="G25">
            <v>551.55604000000005</v>
          </cell>
          <cell r="H25" t="str">
            <v xml:space="preserve">Bangladesh                    </v>
          </cell>
          <cell r="I25">
            <v>534515.41</v>
          </cell>
          <cell r="J25">
            <v>17040.63</v>
          </cell>
          <cell r="K25">
            <v>551556.04</v>
          </cell>
        </row>
        <row r="26">
          <cell r="A26">
            <v>52</v>
          </cell>
          <cell r="B26" t="str">
            <v>Barbados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C27">
            <v>500.97546</v>
          </cell>
          <cell r="D27">
            <v>0</v>
          </cell>
          <cell r="F27">
            <v>0</v>
          </cell>
          <cell r="G27">
            <v>500.97546</v>
          </cell>
          <cell r="H27" t="str">
            <v xml:space="preserve">Belarus                       </v>
          </cell>
          <cell r="I27">
            <v>500975.46</v>
          </cell>
          <cell r="K27">
            <v>500975.46</v>
          </cell>
        </row>
        <row r="28">
          <cell r="A28">
            <v>56</v>
          </cell>
          <cell r="B28" t="str">
            <v>Belgium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C29">
            <v>51.399889999999999</v>
          </cell>
          <cell r="D29">
            <v>0</v>
          </cell>
          <cell r="F29">
            <v>0</v>
          </cell>
          <cell r="G29">
            <v>51.399889999999999</v>
          </cell>
          <cell r="H29" t="str">
            <v xml:space="preserve">Belize                        </v>
          </cell>
          <cell r="I29">
            <v>51399.89</v>
          </cell>
          <cell r="K29">
            <v>51399.89</v>
          </cell>
        </row>
        <row r="30">
          <cell r="A30">
            <v>204</v>
          </cell>
          <cell r="B30" t="str">
            <v>Benin</v>
          </cell>
          <cell r="C30">
            <v>269.15355999999997</v>
          </cell>
          <cell r="D30">
            <v>0</v>
          </cell>
          <cell r="F30">
            <v>0</v>
          </cell>
          <cell r="G30">
            <v>269.15355999999997</v>
          </cell>
          <cell r="H30" t="str">
            <v xml:space="preserve">Benin                         </v>
          </cell>
          <cell r="I30">
            <v>269153.56</v>
          </cell>
          <cell r="K30">
            <v>269153.56</v>
          </cell>
        </row>
        <row r="31">
          <cell r="A31">
            <v>64</v>
          </cell>
          <cell r="B31" t="str">
            <v>Bhutan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C32">
            <v>495.28782000000001</v>
          </cell>
          <cell r="D32">
            <v>0</v>
          </cell>
          <cell r="F32">
            <v>0</v>
          </cell>
          <cell r="G32">
            <v>495.28782000000001</v>
          </cell>
          <cell r="H32" t="str">
            <v xml:space="preserve">Bolivia                       </v>
          </cell>
          <cell r="I32">
            <v>449955.82</v>
          </cell>
          <cell r="J32">
            <v>45332</v>
          </cell>
          <cell r="K32">
            <v>495287.82</v>
          </cell>
        </row>
        <row r="33">
          <cell r="A33">
            <v>70</v>
          </cell>
          <cell r="B33" t="str">
            <v>Bosnia and Herzegovina</v>
          </cell>
          <cell r="C33">
            <v>709.52425999999991</v>
          </cell>
          <cell r="D33">
            <v>0</v>
          </cell>
          <cell r="F33">
            <v>0</v>
          </cell>
          <cell r="G33">
            <v>709.52425999999991</v>
          </cell>
          <cell r="H33" t="str">
            <v xml:space="preserve">Bosnia and Herzegovina        </v>
          </cell>
          <cell r="I33">
            <v>607961.48</v>
          </cell>
          <cell r="J33">
            <v>101562.78</v>
          </cell>
          <cell r="K33">
            <v>709524.26</v>
          </cell>
        </row>
        <row r="34">
          <cell r="A34">
            <v>72</v>
          </cell>
          <cell r="B34" t="str">
            <v>Botswana</v>
          </cell>
          <cell r="C34">
            <v>263.03699999999998</v>
          </cell>
          <cell r="D34">
            <v>0</v>
          </cell>
          <cell r="F34">
            <v>0</v>
          </cell>
          <cell r="G34">
            <v>263.03699999999998</v>
          </cell>
          <cell r="H34" t="str">
            <v xml:space="preserve">Botswana                      </v>
          </cell>
          <cell r="I34">
            <v>263037</v>
          </cell>
          <cell r="J34">
            <v>0</v>
          </cell>
          <cell r="K34">
            <v>263037</v>
          </cell>
        </row>
        <row r="35">
          <cell r="A35">
            <v>76</v>
          </cell>
          <cell r="B35" t="str">
            <v>Brazil</v>
          </cell>
          <cell r="C35">
            <v>1094.34482</v>
          </cell>
          <cell r="D35">
            <v>0</v>
          </cell>
          <cell r="F35">
            <v>0</v>
          </cell>
          <cell r="G35">
            <v>1094.34482</v>
          </cell>
          <cell r="H35" t="str">
            <v xml:space="preserve">Brazil                        </v>
          </cell>
          <cell r="I35">
            <v>1089220.82</v>
          </cell>
          <cell r="J35">
            <v>5124</v>
          </cell>
          <cell r="K35">
            <v>1094344.82</v>
          </cell>
        </row>
        <row r="36">
          <cell r="A36">
            <v>96</v>
          </cell>
          <cell r="B36" t="str">
            <v>Brunei Darussalam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C37">
            <v>751.21336999999994</v>
          </cell>
          <cell r="D37">
            <v>0</v>
          </cell>
          <cell r="F37">
            <v>0</v>
          </cell>
          <cell r="G37">
            <v>751.21336999999994</v>
          </cell>
          <cell r="H37" t="str">
            <v xml:space="preserve">Bulgaria                      </v>
          </cell>
          <cell r="I37">
            <v>748465.25</v>
          </cell>
          <cell r="J37">
            <v>2748.12</v>
          </cell>
          <cell r="K37">
            <v>751213.37</v>
          </cell>
        </row>
        <row r="38">
          <cell r="A38">
            <v>854</v>
          </cell>
          <cell r="B38" t="str">
            <v>Burkina Faso</v>
          </cell>
          <cell r="C38">
            <v>535.57116000000008</v>
          </cell>
          <cell r="D38">
            <v>0</v>
          </cell>
          <cell r="F38">
            <v>0</v>
          </cell>
          <cell r="G38">
            <v>535.57116000000008</v>
          </cell>
          <cell r="H38" t="str">
            <v xml:space="preserve">Burkina Faso                  </v>
          </cell>
          <cell r="I38">
            <v>535571.16</v>
          </cell>
          <cell r="J38">
            <v>0</v>
          </cell>
          <cell r="K38">
            <v>535571.16</v>
          </cell>
        </row>
        <row r="39">
          <cell r="A39">
            <v>108</v>
          </cell>
          <cell r="B39" t="str">
            <v>Burundi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C40">
            <v>614.13774000000001</v>
          </cell>
          <cell r="D40">
            <v>0</v>
          </cell>
          <cell r="F40">
            <v>0</v>
          </cell>
          <cell r="G40">
            <v>614.13774000000001</v>
          </cell>
          <cell r="H40" t="str">
            <v xml:space="preserve">Cameroon                      </v>
          </cell>
          <cell r="I40">
            <v>452997.84</v>
          </cell>
          <cell r="J40">
            <v>161139.9</v>
          </cell>
          <cell r="K40">
            <v>614137.74</v>
          </cell>
        </row>
        <row r="41">
          <cell r="A41">
            <v>120</v>
          </cell>
          <cell r="B41" t="str">
            <v>Cameroon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C44">
            <v>364.59179999999998</v>
          </cell>
          <cell r="D44">
            <v>0</v>
          </cell>
          <cell r="F44">
            <v>0</v>
          </cell>
          <cell r="G44">
            <v>364.59179999999998</v>
          </cell>
          <cell r="H44" t="str">
            <v xml:space="preserve">Central African Republic      </v>
          </cell>
          <cell r="I44">
            <v>364591.8</v>
          </cell>
          <cell r="K44">
            <v>364591.8</v>
          </cell>
        </row>
        <row r="45">
          <cell r="A45">
            <v>148</v>
          </cell>
          <cell r="B45" t="str">
            <v>Chad</v>
          </cell>
          <cell r="C45">
            <v>90.557220000000001</v>
          </cell>
          <cell r="D45">
            <v>0</v>
          </cell>
          <cell r="F45">
            <v>0</v>
          </cell>
          <cell r="G45">
            <v>90.557220000000001</v>
          </cell>
          <cell r="H45" t="str">
            <v xml:space="preserve">Chad                          </v>
          </cell>
          <cell r="I45">
            <v>90557.22</v>
          </cell>
          <cell r="K45">
            <v>90557.22</v>
          </cell>
        </row>
        <row r="46">
          <cell r="A46">
            <v>152</v>
          </cell>
          <cell r="B46" t="str">
            <v>Chile</v>
          </cell>
          <cell r="C46">
            <v>523.95472999999993</v>
          </cell>
          <cell r="D46">
            <v>0</v>
          </cell>
          <cell r="F46">
            <v>0</v>
          </cell>
          <cell r="G46">
            <v>523.95472999999993</v>
          </cell>
          <cell r="H46" t="str">
            <v xml:space="preserve">Chile                         </v>
          </cell>
          <cell r="I46">
            <v>523954.73</v>
          </cell>
          <cell r="K46">
            <v>523954.73</v>
          </cell>
        </row>
        <row r="47">
          <cell r="A47">
            <v>156</v>
          </cell>
          <cell r="B47" t="str">
            <v>China</v>
          </cell>
          <cell r="C47">
            <v>1494.99955</v>
          </cell>
          <cell r="D47">
            <v>0</v>
          </cell>
          <cell r="F47">
            <v>0</v>
          </cell>
          <cell r="G47">
            <v>1494.99955</v>
          </cell>
          <cell r="H47" t="str">
            <v xml:space="preserve">China                         </v>
          </cell>
          <cell r="I47">
            <v>1267378.8700000001</v>
          </cell>
          <cell r="J47">
            <v>227620.68</v>
          </cell>
          <cell r="K47">
            <v>1494999.55</v>
          </cell>
        </row>
        <row r="48">
          <cell r="A48">
            <v>170</v>
          </cell>
          <cell r="B48" t="str">
            <v>Colombia</v>
          </cell>
          <cell r="C48">
            <v>637.27382999999998</v>
          </cell>
          <cell r="D48">
            <v>0</v>
          </cell>
          <cell r="F48">
            <v>0</v>
          </cell>
          <cell r="G48">
            <v>637.27382999999998</v>
          </cell>
          <cell r="H48" t="str">
            <v xml:space="preserve">Colombia                      </v>
          </cell>
          <cell r="I48">
            <v>513299.07</v>
          </cell>
          <cell r="J48">
            <v>123974.76</v>
          </cell>
          <cell r="K48">
            <v>637273.82999999996</v>
          </cell>
        </row>
        <row r="49">
          <cell r="A49">
            <v>174</v>
          </cell>
          <cell r="B49" t="str">
            <v>Comoros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C51">
            <v>510.23340000000002</v>
          </cell>
          <cell r="D51">
            <v>0</v>
          </cell>
          <cell r="F51">
            <v>0</v>
          </cell>
          <cell r="G51">
            <v>510.23340000000002</v>
          </cell>
          <cell r="H51" t="str">
            <v xml:space="preserve">Costa Rica                    </v>
          </cell>
          <cell r="I51">
            <v>510233.4</v>
          </cell>
          <cell r="J51">
            <v>0</v>
          </cell>
          <cell r="K51">
            <v>510233.4</v>
          </cell>
        </row>
        <row r="52">
          <cell r="A52">
            <v>384</v>
          </cell>
          <cell r="B52" t="str">
            <v>Cote d'Ivoire</v>
          </cell>
          <cell r="C52">
            <v>409.45158000000004</v>
          </cell>
          <cell r="D52">
            <v>0</v>
          </cell>
          <cell r="F52">
            <v>0</v>
          </cell>
          <cell r="G52">
            <v>409.45158000000004</v>
          </cell>
          <cell r="H52" t="str">
            <v xml:space="preserve">Côte d'Ivoire                 </v>
          </cell>
          <cell r="I52">
            <v>409451.58</v>
          </cell>
          <cell r="K52">
            <v>409451.58</v>
          </cell>
        </row>
        <row r="53">
          <cell r="A53">
            <v>191</v>
          </cell>
          <cell r="B53" t="str">
            <v>Croatia</v>
          </cell>
          <cell r="C53">
            <v>320.12736000000001</v>
          </cell>
          <cell r="D53">
            <v>0</v>
          </cell>
          <cell r="F53">
            <v>0</v>
          </cell>
          <cell r="G53">
            <v>320.12736000000001</v>
          </cell>
          <cell r="H53" t="str">
            <v xml:space="preserve">Croatia                       </v>
          </cell>
          <cell r="I53">
            <v>301002.38</v>
          </cell>
          <cell r="J53">
            <v>19124.98</v>
          </cell>
          <cell r="K53">
            <v>320127.35999999999</v>
          </cell>
        </row>
        <row r="54">
          <cell r="A54">
            <v>192</v>
          </cell>
          <cell r="B54" t="str">
            <v>Cuba</v>
          </cell>
          <cell r="C54">
            <v>1685.8311199999998</v>
          </cell>
          <cell r="D54">
            <v>0</v>
          </cell>
          <cell r="F54">
            <v>0</v>
          </cell>
          <cell r="G54">
            <v>1685.8311199999998</v>
          </cell>
          <cell r="H54" t="str">
            <v xml:space="preserve">Cuba                          </v>
          </cell>
          <cell r="I54">
            <v>1176810.92</v>
          </cell>
          <cell r="J54">
            <v>509020.2</v>
          </cell>
          <cell r="K54">
            <v>1685831.12</v>
          </cell>
        </row>
        <row r="55">
          <cell r="A55">
            <v>196</v>
          </cell>
          <cell r="B55" t="str">
            <v>Cyprus</v>
          </cell>
          <cell r="C55">
            <v>14.11408</v>
          </cell>
          <cell r="D55">
            <v>0</v>
          </cell>
          <cell r="F55">
            <v>0</v>
          </cell>
          <cell r="G55">
            <v>14.11408</v>
          </cell>
          <cell r="H55" t="str">
            <v xml:space="preserve">Cyprus                        </v>
          </cell>
          <cell r="I55">
            <v>14114.08</v>
          </cell>
          <cell r="K55">
            <v>14114.08</v>
          </cell>
        </row>
        <row r="56">
          <cell r="A56">
            <v>203</v>
          </cell>
          <cell r="B56" t="str">
            <v>Czech Republic</v>
          </cell>
          <cell r="C56">
            <v>117.80691</v>
          </cell>
          <cell r="D56">
            <v>0</v>
          </cell>
          <cell r="F56">
            <v>0</v>
          </cell>
          <cell r="G56">
            <v>117.80691</v>
          </cell>
          <cell r="H56" t="str">
            <v xml:space="preserve">Czech Republic                </v>
          </cell>
          <cell r="I56">
            <v>89322.48</v>
          </cell>
          <cell r="J56">
            <v>28484.43</v>
          </cell>
          <cell r="K56">
            <v>117806.91</v>
          </cell>
        </row>
        <row r="57">
          <cell r="A57">
            <v>408</v>
          </cell>
          <cell r="B57" t="str">
            <v>Dem People's Rep of Korea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C58">
            <v>564.50430000000006</v>
          </cell>
          <cell r="D58">
            <v>0</v>
          </cell>
          <cell r="F58">
            <v>0</v>
          </cell>
          <cell r="G58">
            <v>564.50430000000006</v>
          </cell>
          <cell r="H58" t="str">
            <v xml:space="preserve">Democratic Rep. of the Congo  </v>
          </cell>
          <cell r="I58">
            <v>564504.30000000005</v>
          </cell>
          <cell r="J58">
            <v>0</v>
          </cell>
          <cell r="K58">
            <v>564504.30000000005</v>
          </cell>
        </row>
        <row r="59">
          <cell r="A59">
            <v>208</v>
          </cell>
          <cell r="B59" t="str">
            <v>Denmark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C62">
            <v>85.386119999999991</v>
          </cell>
          <cell r="D62">
            <v>0</v>
          </cell>
          <cell r="F62">
            <v>0</v>
          </cell>
          <cell r="G62">
            <v>85.386119999999991</v>
          </cell>
          <cell r="H62" t="str">
            <v xml:space="preserve">Dominican Republic            </v>
          </cell>
          <cell r="I62">
            <v>67386.12</v>
          </cell>
          <cell r="J62">
            <v>18000</v>
          </cell>
          <cell r="K62">
            <v>85386.12</v>
          </cell>
        </row>
        <row r="63">
          <cell r="A63">
            <v>218</v>
          </cell>
          <cell r="B63" t="str">
            <v>Ecuador</v>
          </cell>
          <cell r="C63">
            <v>429.31002999999998</v>
          </cell>
          <cell r="D63">
            <v>0</v>
          </cell>
          <cell r="F63">
            <v>0</v>
          </cell>
          <cell r="G63">
            <v>429.31002999999998</v>
          </cell>
          <cell r="H63" t="str">
            <v xml:space="preserve">Ecuador                       </v>
          </cell>
          <cell r="I63">
            <v>423895.06</v>
          </cell>
          <cell r="J63">
            <v>5414.97</v>
          </cell>
          <cell r="K63">
            <v>429310.03</v>
          </cell>
        </row>
        <row r="64">
          <cell r="A64">
            <v>818</v>
          </cell>
          <cell r="B64" t="str">
            <v>Egypt</v>
          </cell>
          <cell r="C64">
            <v>872.92420000000004</v>
          </cell>
          <cell r="D64">
            <v>0</v>
          </cell>
          <cell r="F64">
            <v>0</v>
          </cell>
          <cell r="G64">
            <v>872.92420000000004</v>
          </cell>
          <cell r="H64" t="str">
            <v xml:space="preserve">Egypt                         </v>
          </cell>
          <cell r="I64">
            <v>837287.05</v>
          </cell>
          <cell r="J64">
            <v>35637.15</v>
          </cell>
          <cell r="K64">
            <v>872924.2</v>
          </cell>
        </row>
        <row r="65">
          <cell r="A65">
            <v>222</v>
          </cell>
          <cell r="B65" t="str">
            <v>El Salvador</v>
          </cell>
          <cell r="C65">
            <v>570.30984999999998</v>
          </cell>
          <cell r="D65">
            <v>0</v>
          </cell>
          <cell r="F65">
            <v>0</v>
          </cell>
          <cell r="G65">
            <v>570.30984999999998</v>
          </cell>
          <cell r="H65" t="str">
            <v xml:space="preserve">El Salvador                   </v>
          </cell>
          <cell r="I65">
            <v>570309.85</v>
          </cell>
          <cell r="J65">
            <v>0</v>
          </cell>
          <cell r="K65">
            <v>570309.85</v>
          </cell>
        </row>
        <row r="66">
          <cell r="A66">
            <v>226</v>
          </cell>
          <cell r="B66" t="str">
            <v>Equatorial Guinea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C67">
            <v>317.91113999999999</v>
          </cell>
          <cell r="D67">
            <v>0</v>
          </cell>
          <cell r="F67">
            <v>0</v>
          </cell>
          <cell r="G67">
            <v>317.91113999999999</v>
          </cell>
          <cell r="H67" t="str">
            <v xml:space="preserve">Eritrea                       </v>
          </cell>
          <cell r="I67">
            <v>317911.14</v>
          </cell>
          <cell r="K67">
            <v>317911.14</v>
          </cell>
        </row>
        <row r="68">
          <cell r="A68">
            <v>233</v>
          </cell>
          <cell r="B68" t="str">
            <v>Estonia</v>
          </cell>
          <cell r="C68">
            <v>1682.42869</v>
          </cell>
          <cell r="D68">
            <v>0</v>
          </cell>
          <cell r="F68">
            <v>0</v>
          </cell>
          <cell r="G68">
            <v>1682.42869</v>
          </cell>
          <cell r="H68" t="str">
            <v xml:space="preserve">Estonia                       </v>
          </cell>
          <cell r="I68">
            <v>347992.88</v>
          </cell>
          <cell r="J68">
            <v>1334435.81</v>
          </cell>
          <cell r="K68">
            <v>1682428.69</v>
          </cell>
        </row>
        <row r="69">
          <cell r="A69">
            <v>231</v>
          </cell>
          <cell r="B69" t="str">
            <v>Ethiopia</v>
          </cell>
          <cell r="C69">
            <v>2013.7137897</v>
          </cell>
          <cell r="D69">
            <v>0</v>
          </cell>
          <cell r="F69">
            <v>0</v>
          </cell>
          <cell r="G69">
            <v>2013.7137897</v>
          </cell>
          <cell r="H69" t="str">
            <v xml:space="preserve">Ethiopia                      </v>
          </cell>
          <cell r="I69">
            <v>678898.04980000004</v>
          </cell>
          <cell r="J69">
            <v>1334815.7398999999</v>
          </cell>
          <cell r="K69">
            <v>2013713.7897000001</v>
          </cell>
        </row>
        <row r="70">
          <cell r="A70">
            <v>583</v>
          </cell>
          <cell r="B70" t="str">
            <v>Fed States of Micronesia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C74">
            <v>81.860860000000002</v>
          </cell>
          <cell r="D74">
            <v>0</v>
          </cell>
          <cell r="F74">
            <v>0</v>
          </cell>
          <cell r="G74">
            <v>81.860860000000002</v>
          </cell>
          <cell r="H74" t="str">
            <v xml:space="preserve">Gabon                         </v>
          </cell>
          <cell r="I74">
            <v>81860.86</v>
          </cell>
          <cell r="J74">
            <v>0</v>
          </cell>
          <cell r="K74">
            <v>81860.86</v>
          </cell>
        </row>
        <row r="75">
          <cell r="A75">
            <v>270</v>
          </cell>
          <cell r="B75" t="str">
            <v>Gambia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C76">
            <v>557.91893000000005</v>
          </cell>
          <cell r="D76">
            <v>0</v>
          </cell>
          <cell r="F76">
            <v>0</v>
          </cell>
          <cell r="G76">
            <v>557.91893000000005</v>
          </cell>
          <cell r="H76" t="str">
            <v xml:space="preserve">Georgia                       </v>
          </cell>
          <cell r="I76">
            <v>557918.93000000005</v>
          </cell>
          <cell r="K76">
            <v>557918.93000000005</v>
          </cell>
        </row>
        <row r="77">
          <cell r="A77">
            <v>276</v>
          </cell>
          <cell r="B77" t="str">
            <v>Germany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C78">
            <v>481.71641</v>
          </cell>
          <cell r="D78">
            <v>0</v>
          </cell>
          <cell r="F78">
            <v>0</v>
          </cell>
          <cell r="G78">
            <v>481.71641</v>
          </cell>
          <cell r="H78" t="str">
            <v xml:space="preserve">Ghana                         </v>
          </cell>
          <cell r="I78">
            <v>398285.55</v>
          </cell>
          <cell r="J78">
            <v>83430.86</v>
          </cell>
          <cell r="K78">
            <v>481716.41</v>
          </cell>
        </row>
        <row r="79">
          <cell r="A79">
            <v>300</v>
          </cell>
          <cell r="B79" t="str">
            <v>Greece</v>
          </cell>
          <cell r="C79">
            <v>94.887820000000005</v>
          </cell>
          <cell r="D79">
            <v>0</v>
          </cell>
          <cell r="F79">
            <v>0</v>
          </cell>
          <cell r="G79">
            <v>94.887820000000005</v>
          </cell>
          <cell r="H79" t="str">
            <v xml:space="preserve">Greece                        </v>
          </cell>
          <cell r="I79">
            <v>94887.82</v>
          </cell>
          <cell r="K79">
            <v>94887.82</v>
          </cell>
        </row>
        <row r="80">
          <cell r="A80">
            <v>308</v>
          </cell>
          <cell r="B80" t="str">
            <v>Grenada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C81">
            <v>548.96425929999998</v>
          </cell>
          <cell r="D81">
            <v>0</v>
          </cell>
          <cell r="F81">
            <v>0</v>
          </cell>
          <cell r="G81">
            <v>548.96425929999998</v>
          </cell>
          <cell r="H81" t="str">
            <v xml:space="preserve">Guatemala                     </v>
          </cell>
          <cell r="I81">
            <v>548964.25930000003</v>
          </cell>
          <cell r="J81">
            <v>0</v>
          </cell>
          <cell r="K81">
            <v>548964.25930000003</v>
          </cell>
        </row>
        <row r="82">
          <cell r="A82">
            <v>324</v>
          </cell>
          <cell r="B82" t="str">
            <v>Guinea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C85">
            <v>141.13807999999997</v>
          </cell>
          <cell r="D85">
            <v>0</v>
          </cell>
          <cell r="F85">
            <v>0</v>
          </cell>
          <cell r="G85">
            <v>141.13807999999997</v>
          </cell>
          <cell r="H85" t="str">
            <v xml:space="preserve">Haiti                         </v>
          </cell>
          <cell r="I85">
            <v>141138.07999999999</v>
          </cell>
          <cell r="J85">
            <v>0</v>
          </cell>
          <cell r="K85">
            <v>141138.07999999999</v>
          </cell>
        </row>
        <row r="86">
          <cell r="A86">
            <v>340</v>
          </cell>
          <cell r="B86" t="str">
            <v>Honduras</v>
          </cell>
          <cell r="C86">
            <v>455.99840999999998</v>
          </cell>
          <cell r="D86">
            <v>0</v>
          </cell>
          <cell r="F86">
            <v>0</v>
          </cell>
          <cell r="G86">
            <v>455.99840999999998</v>
          </cell>
          <cell r="H86" t="str">
            <v xml:space="preserve">Honduras                      </v>
          </cell>
          <cell r="I86">
            <v>445666.27</v>
          </cell>
          <cell r="J86">
            <v>10332.14</v>
          </cell>
          <cell r="K86">
            <v>455998.41</v>
          </cell>
        </row>
        <row r="87">
          <cell r="A87">
            <v>348</v>
          </cell>
          <cell r="B87" t="str">
            <v>Hungary</v>
          </cell>
          <cell r="C87">
            <v>127.93268999999999</v>
          </cell>
          <cell r="D87">
            <v>0</v>
          </cell>
          <cell r="F87">
            <v>0</v>
          </cell>
          <cell r="G87">
            <v>127.93268999999999</v>
          </cell>
          <cell r="H87" t="str">
            <v xml:space="preserve">Hungary                       </v>
          </cell>
          <cell r="I87">
            <v>79923.289999999994</v>
          </cell>
          <cell r="J87">
            <v>48009.4</v>
          </cell>
          <cell r="K87">
            <v>127932.69</v>
          </cell>
        </row>
        <row r="88">
          <cell r="A88">
            <v>352</v>
          </cell>
          <cell r="B88" t="str">
            <v>Iceland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C90">
            <v>658.38460999999995</v>
          </cell>
          <cell r="D90">
            <v>0</v>
          </cell>
          <cell r="F90">
            <v>0</v>
          </cell>
          <cell r="G90">
            <v>658.38460999999995</v>
          </cell>
          <cell r="H90" t="str">
            <v xml:space="preserve">Indonesia                     </v>
          </cell>
          <cell r="I90">
            <v>658384.61</v>
          </cell>
          <cell r="J90">
            <v>0</v>
          </cell>
          <cell r="K90">
            <v>658384.61</v>
          </cell>
        </row>
        <row r="91">
          <cell r="A91">
            <v>364</v>
          </cell>
          <cell r="B91" t="str">
            <v>Iran, Islamic Republic</v>
          </cell>
          <cell r="C91">
            <v>432.73366999999996</v>
          </cell>
          <cell r="D91">
            <v>0</v>
          </cell>
          <cell r="F91">
            <v>0</v>
          </cell>
          <cell r="G91">
            <v>432.73366999999996</v>
          </cell>
          <cell r="H91" t="str">
            <v xml:space="preserve">Iran, Islamic Republic of     </v>
          </cell>
          <cell r="I91">
            <v>279148.93</v>
          </cell>
          <cell r="J91">
            <v>153584.74</v>
          </cell>
          <cell r="K91">
            <v>432733.67</v>
          </cell>
        </row>
        <row r="92">
          <cell r="A92">
            <v>368</v>
          </cell>
          <cell r="B92" t="str">
            <v>Iraq</v>
          </cell>
          <cell r="C92">
            <v>358.13173</v>
          </cell>
          <cell r="D92">
            <v>0</v>
          </cell>
          <cell r="F92">
            <v>0</v>
          </cell>
          <cell r="G92">
            <v>358.13173</v>
          </cell>
          <cell r="H92" t="str">
            <v xml:space="preserve">Iraq                          </v>
          </cell>
          <cell r="I92">
            <v>358131.73</v>
          </cell>
          <cell r="J92">
            <v>0</v>
          </cell>
          <cell r="K92">
            <v>358131.73</v>
          </cell>
        </row>
        <row r="93">
          <cell r="A93">
            <v>372</v>
          </cell>
          <cell r="B93" t="str">
            <v>Ireland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C94">
            <v>223.09726999999998</v>
          </cell>
          <cell r="D94">
            <v>0</v>
          </cell>
          <cell r="F94">
            <v>0</v>
          </cell>
          <cell r="G94">
            <v>223.09726999999998</v>
          </cell>
          <cell r="H94" t="str">
            <v xml:space="preserve">Israel                        </v>
          </cell>
          <cell r="I94">
            <v>223097.27</v>
          </cell>
          <cell r="J94">
            <v>0</v>
          </cell>
          <cell r="K94">
            <v>223097.27</v>
          </cell>
        </row>
        <row r="95">
          <cell r="A95">
            <v>380</v>
          </cell>
          <cell r="B95" t="str">
            <v>Italy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C96">
            <v>180.25726</v>
          </cell>
          <cell r="D96">
            <v>0</v>
          </cell>
          <cell r="F96">
            <v>0</v>
          </cell>
          <cell r="G96">
            <v>180.25726</v>
          </cell>
          <cell r="H96" t="str">
            <v xml:space="preserve">Jamaica                       </v>
          </cell>
          <cell r="I96">
            <v>180257.26</v>
          </cell>
          <cell r="K96">
            <v>180257.26</v>
          </cell>
        </row>
        <row r="97">
          <cell r="A97">
            <v>392</v>
          </cell>
          <cell r="B97" t="str">
            <v>Japan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C98">
            <v>930.30360999999994</v>
          </cell>
          <cell r="D98">
            <v>0</v>
          </cell>
          <cell r="F98">
            <v>0</v>
          </cell>
          <cell r="G98">
            <v>930.30360999999994</v>
          </cell>
          <cell r="H98" t="str">
            <v xml:space="preserve">Jordan                        </v>
          </cell>
          <cell r="I98">
            <v>901219.75</v>
          </cell>
          <cell r="J98">
            <v>29083.86</v>
          </cell>
          <cell r="K98">
            <v>930303.61</v>
          </cell>
        </row>
        <row r="99">
          <cell r="A99">
            <v>398</v>
          </cell>
          <cell r="B99" t="str">
            <v>Kazakhstan</v>
          </cell>
          <cell r="C99">
            <v>348.12565000000001</v>
          </cell>
          <cell r="D99">
            <v>0</v>
          </cell>
          <cell r="F99">
            <v>0</v>
          </cell>
          <cell r="G99">
            <v>348.12565000000001</v>
          </cell>
          <cell r="H99" t="str">
            <v xml:space="preserve">Kazakhstan                    </v>
          </cell>
          <cell r="I99">
            <v>348125.65</v>
          </cell>
          <cell r="J99">
            <v>0</v>
          </cell>
          <cell r="K99">
            <v>348125.65</v>
          </cell>
        </row>
        <row r="100">
          <cell r="A100">
            <v>404</v>
          </cell>
          <cell r="B100" t="str">
            <v>Kenya</v>
          </cell>
          <cell r="C100">
            <v>809.1314000000001</v>
          </cell>
          <cell r="D100">
            <v>0</v>
          </cell>
          <cell r="F100">
            <v>0</v>
          </cell>
          <cell r="G100">
            <v>809.1314000000001</v>
          </cell>
          <cell r="H100" t="str">
            <v xml:space="preserve">Kenya                         </v>
          </cell>
          <cell r="I100">
            <v>807161.4</v>
          </cell>
          <cell r="J100">
            <v>1970</v>
          </cell>
          <cell r="K100">
            <v>809131.4</v>
          </cell>
        </row>
        <row r="101">
          <cell r="A101">
            <v>296</v>
          </cell>
          <cell r="B101" t="str">
            <v>Kiribati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C102">
            <v>232.84092000000001</v>
          </cell>
          <cell r="D102">
            <v>0</v>
          </cell>
          <cell r="F102">
            <v>0</v>
          </cell>
          <cell r="G102">
            <v>232.84092000000001</v>
          </cell>
          <cell r="H102" t="str">
            <v xml:space="preserve">Kuwait                        </v>
          </cell>
          <cell r="I102">
            <v>232840.92</v>
          </cell>
          <cell r="J102">
            <v>0</v>
          </cell>
          <cell r="K102">
            <v>232840.92</v>
          </cell>
        </row>
        <row r="103">
          <cell r="A103">
            <v>417</v>
          </cell>
          <cell r="B103" t="str">
            <v>Kyrgyzstan</v>
          </cell>
          <cell r="C103">
            <v>602.75677000000007</v>
          </cell>
          <cell r="D103">
            <v>0</v>
          </cell>
          <cell r="F103">
            <v>0</v>
          </cell>
          <cell r="G103">
            <v>602.75677000000007</v>
          </cell>
          <cell r="H103" t="str">
            <v xml:space="preserve">Kyrgyzstan                    </v>
          </cell>
          <cell r="I103">
            <v>602756.77</v>
          </cell>
          <cell r="J103">
            <v>0</v>
          </cell>
          <cell r="K103">
            <v>602756.77</v>
          </cell>
        </row>
        <row r="104">
          <cell r="A104">
            <v>418</v>
          </cell>
          <cell r="B104" t="str">
            <v>Lao People's Dem Republic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C105">
            <v>521.44781999999998</v>
          </cell>
          <cell r="D105">
            <v>0</v>
          </cell>
          <cell r="F105">
            <v>0</v>
          </cell>
          <cell r="G105">
            <v>521.44781999999998</v>
          </cell>
          <cell r="H105" t="str">
            <v xml:space="preserve">Latvia                        </v>
          </cell>
          <cell r="I105">
            <v>306077.17</v>
          </cell>
          <cell r="J105">
            <v>215370.65</v>
          </cell>
          <cell r="K105">
            <v>521447.82</v>
          </cell>
        </row>
        <row r="106">
          <cell r="A106">
            <v>422</v>
          </cell>
          <cell r="B106" t="str">
            <v>Lebanon</v>
          </cell>
          <cell r="C106">
            <v>791.87265000000002</v>
          </cell>
          <cell r="D106">
            <v>0</v>
          </cell>
          <cell r="F106">
            <v>0</v>
          </cell>
          <cell r="G106">
            <v>791.87265000000002</v>
          </cell>
          <cell r="H106" t="str">
            <v xml:space="preserve">Lebanon                       </v>
          </cell>
          <cell r="I106">
            <v>791872.65</v>
          </cell>
          <cell r="K106">
            <v>791872.65</v>
          </cell>
        </row>
        <row r="107">
          <cell r="A107">
            <v>426</v>
          </cell>
          <cell r="B107" t="str">
            <v>Lesotho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C109">
            <v>334.32343000000003</v>
          </cell>
          <cell r="D109">
            <v>0</v>
          </cell>
          <cell r="F109">
            <v>0</v>
          </cell>
          <cell r="G109">
            <v>334.32343000000003</v>
          </cell>
          <cell r="H109" t="str">
            <v xml:space="preserve">Libyan Arab Jamahiriya        </v>
          </cell>
          <cell r="I109">
            <v>301956.15000000002</v>
          </cell>
          <cell r="J109">
            <v>32367.279999999999</v>
          </cell>
          <cell r="K109">
            <v>334323.43</v>
          </cell>
        </row>
        <row r="110">
          <cell r="A110">
            <v>438</v>
          </cell>
          <cell r="B110" t="str">
            <v>Liechtenstein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C111">
            <v>903.37589000000003</v>
          </cell>
          <cell r="D111">
            <v>0</v>
          </cell>
          <cell r="F111">
            <v>0</v>
          </cell>
          <cell r="G111">
            <v>903.37589000000003</v>
          </cell>
          <cell r="H111" t="str">
            <v xml:space="preserve">Lithuania                     </v>
          </cell>
          <cell r="I111">
            <v>487532.53</v>
          </cell>
          <cell r="J111">
            <v>415843.36</v>
          </cell>
          <cell r="K111">
            <v>903375.89</v>
          </cell>
        </row>
        <row r="112">
          <cell r="A112">
            <v>442</v>
          </cell>
          <cell r="B112" t="str">
            <v>Luxembourg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C113">
            <v>530.1635397</v>
          </cell>
          <cell r="D113">
            <v>0</v>
          </cell>
          <cell r="F113">
            <v>0</v>
          </cell>
          <cell r="G113">
            <v>530.1635397</v>
          </cell>
          <cell r="H113" t="str">
            <v xml:space="preserve">Madagascar                    </v>
          </cell>
          <cell r="I113">
            <v>530163.53969999996</v>
          </cell>
          <cell r="J113">
            <v>0</v>
          </cell>
          <cell r="K113">
            <v>530163.53969999996</v>
          </cell>
        </row>
        <row r="114">
          <cell r="A114">
            <v>454</v>
          </cell>
          <cell r="B114" t="str">
            <v>Malawi</v>
          </cell>
          <cell r="C114">
            <v>9.4916299999999989</v>
          </cell>
          <cell r="D114">
            <v>0</v>
          </cell>
          <cell r="F114">
            <v>0</v>
          </cell>
          <cell r="G114">
            <v>9.4916299999999989</v>
          </cell>
          <cell r="H114" t="str">
            <v xml:space="preserve">Malawi                        </v>
          </cell>
          <cell r="I114">
            <v>9491.6299999999992</v>
          </cell>
          <cell r="K114">
            <v>9491.6299999999992</v>
          </cell>
        </row>
        <row r="115">
          <cell r="A115">
            <v>458</v>
          </cell>
          <cell r="B115" t="str">
            <v>Malaysia</v>
          </cell>
          <cell r="C115">
            <v>582.72550999999999</v>
          </cell>
          <cell r="D115">
            <v>0</v>
          </cell>
          <cell r="F115">
            <v>0</v>
          </cell>
          <cell r="G115">
            <v>582.72550999999999</v>
          </cell>
          <cell r="H115" t="str">
            <v xml:space="preserve">Malaysia                      </v>
          </cell>
          <cell r="I115">
            <v>582725.51</v>
          </cell>
          <cell r="K115">
            <v>582725.51</v>
          </cell>
        </row>
        <row r="116">
          <cell r="A116">
            <v>462</v>
          </cell>
          <cell r="B116" t="str">
            <v>Maldives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C117">
            <v>529.87691000000007</v>
          </cell>
          <cell r="D117">
            <v>0</v>
          </cell>
          <cell r="F117">
            <v>0</v>
          </cell>
          <cell r="G117">
            <v>529.87691000000007</v>
          </cell>
          <cell r="H117" t="str">
            <v xml:space="preserve">Mali                          </v>
          </cell>
          <cell r="I117">
            <v>529876.91</v>
          </cell>
          <cell r="K117">
            <v>529876.91</v>
          </cell>
        </row>
        <row r="118">
          <cell r="A118">
            <v>470</v>
          </cell>
          <cell r="B118" t="str">
            <v>Malta</v>
          </cell>
          <cell r="C118">
            <v>321.09133000000003</v>
          </cell>
          <cell r="D118">
            <v>0</v>
          </cell>
          <cell r="F118">
            <v>0</v>
          </cell>
          <cell r="G118">
            <v>321.09133000000003</v>
          </cell>
          <cell r="H118" t="str">
            <v xml:space="preserve">Malta                         </v>
          </cell>
          <cell r="I118">
            <v>321091.33</v>
          </cell>
          <cell r="K118">
            <v>321091.33</v>
          </cell>
        </row>
        <row r="119">
          <cell r="A119">
            <v>584</v>
          </cell>
          <cell r="B119" t="str">
            <v>Marshall Islands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C120">
            <v>154.5421</v>
          </cell>
          <cell r="D120">
            <v>0</v>
          </cell>
          <cell r="F120">
            <v>0</v>
          </cell>
          <cell r="G120">
            <v>154.5421</v>
          </cell>
          <cell r="H120" t="str">
            <v xml:space="preserve">Mauritania                    </v>
          </cell>
          <cell r="I120">
            <v>154542.1</v>
          </cell>
          <cell r="K120">
            <v>154542.1</v>
          </cell>
        </row>
        <row r="121">
          <cell r="A121">
            <v>480</v>
          </cell>
          <cell r="B121" t="str">
            <v>Mauritius</v>
          </cell>
          <cell r="C121">
            <v>548.60897999999997</v>
          </cell>
          <cell r="D121">
            <v>0</v>
          </cell>
          <cell r="F121">
            <v>0</v>
          </cell>
          <cell r="G121">
            <v>548.60897999999997</v>
          </cell>
          <cell r="H121" t="str">
            <v xml:space="preserve">Mauritius                     </v>
          </cell>
          <cell r="I121">
            <v>548608.98</v>
          </cell>
          <cell r="J121">
            <v>0</v>
          </cell>
          <cell r="K121">
            <v>548608.98</v>
          </cell>
        </row>
        <row r="122">
          <cell r="A122">
            <v>484</v>
          </cell>
          <cell r="B122" t="str">
            <v>Mexico</v>
          </cell>
          <cell r="C122">
            <v>621.04544999999996</v>
          </cell>
          <cell r="D122">
            <v>0</v>
          </cell>
          <cell r="F122">
            <v>0</v>
          </cell>
          <cell r="G122">
            <v>621.04544999999996</v>
          </cell>
          <cell r="H122" t="str">
            <v xml:space="preserve">Mexico                        </v>
          </cell>
          <cell r="I122">
            <v>608225.19999999995</v>
          </cell>
          <cell r="J122">
            <v>12820.25</v>
          </cell>
          <cell r="K122">
            <v>621045.44999999995</v>
          </cell>
        </row>
        <row r="123">
          <cell r="A123">
            <v>492</v>
          </cell>
          <cell r="B123" t="str">
            <v>Monaco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C124">
            <v>583.12876000000006</v>
          </cell>
          <cell r="D124">
            <v>0</v>
          </cell>
          <cell r="F124">
            <v>0</v>
          </cell>
          <cell r="G124">
            <v>583.12876000000006</v>
          </cell>
          <cell r="H124" t="str">
            <v xml:space="preserve">Mongolia                      </v>
          </cell>
          <cell r="I124">
            <v>583128.76</v>
          </cell>
          <cell r="K124">
            <v>583128.76</v>
          </cell>
        </row>
        <row r="125">
          <cell r="A125">
            <v>499</v>
          </cell>
          <cell r="B125" t="str">
            <v>Montenegro</v>
          </cell>
          <cell r="C125">
            <v>424.66775999999999</v>
          </cell>
          <cell r="D125">
            <v>0</v>
          </cell>
          <cell r="F125">
            <v>0</v>
          </cell>
          <cell r="G125">
            <v>424.66775999999999</v>
          </cell>
          <cell r="H125" t="str">
            <v xml:space="preserve">Montenegro                    </v>
          </cell>
          <cell r="I125">
            <v>374667.76</v>
          </cell>
          <cell r="J125">
            <v>50000</v>
          </cell>
          <cell r="K125">
            <v>424667.76</v>
          </cell>
        </row>
        <row r="126">
          <cell r="A126">
            <v>504</v>
          </cell>
          <cell r="B126" t="str">
            <v>Morocco</v>
          </cell>
          <cell r="C126">
            <v>719.09140000000002</v>
          </cell>
          <cell r="D126">
            <v>0</v>
          </cell>
          <cell r="F126">
            <v>0</v>
          </cell>
          <cell r="G126">
            <v>719.09140000000002</v>
          </cell>
          <cell r="H126" t="str">
            <v xml:space="preserve">Morocco                       </v>
          </cell>
          <cell r="I126">
            <v>581943.18999999994</v>
          </cell>
          <cell r="J126">
            <v>137148.21</v>
          </cell>
          <cell r="K126">
            <v>719091.4</v>
          </cell>
        </row>
        <row r="127">
          <cell r="A127">
            <v>508</v>
          </cell>
          <cell r="B127" t="str">
            <v>Mozambique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C128">
            <v>415.53203000000002</v>
          </cell>
          <cell r="D128">
            <v>0</v>
          </cell>
          <cell r="F128">
            <v>0</v>
          </cell>
          <cell r="G128">
            <v>415.53203000000002</v>
          </cell>
          <cell r="H128" t="str">
            <v xml:space="preserve">Myanmar                       </v>
          </cell>
          <cell r="I128">
            <v>415532.03</v>
          </cell>
          <cell r="K128">
            <v>415532.03</v>
          </cell>
        </row>
        <row r="129">
          <cell r="A129">
            <v>516</v>
          </cell>
          <cell r="B129" t="str">
            <v>Namibia</v>
          </cell>
          <cell r="C129">
            <v>489.67940999999996</v>
          </cell>
          <cell r="D129">
            <v>0</v>
          </cell>
          <cell r="F129">
            <v>0</v>
          </cell>
          <cell r="G129">
            <v>489.67940999999996</v>
          </cell>
          <cell r="H129" t="str">
            <v xml:space="preserve">Namibia                       </v>
          </cell>
          <cell r="I129">
            <v>489679.41</v>
          </cell>
          <cell r="K129">
            <v>489679.41</v>
          </cell>
        </row>
        <row r="130">
          <cell r="A130">
            <v>520</v>
          </cell>
          <cell r="B130" t="str">
            <v>Nauru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C134">
            <v>281.53487999999999</v>
          </cell>
          <cell r="D134">
            <v>0</v>
          </cell>
          <cell r="F134">
            <v>0</v>
          </cell>
          <cell r="G134">
            <v>281.53487999999999</v>
          </cell>
          <cell r="H134" t="str">
            <v xml:space="preserve">Nicaragua                     </v>
          </cell>
          <cell r="I134">
            <v>281534.88</v>
          </cell>
          <cell r="J134">
            <v>0</v>
          </cell>
          <cell r="K134">
            <v>281534.88</v>
          </cell>
        </row>
        <row r="135">
          <cell r="A135">
            <v>562</v>
          </cell>
          <cell r="B135" t="str">
            <v>Niger</v>
          </cell>
          <cell r="C135">
            <v>349.44403999999997</v>
          </cell>
          <cell r="D135">
            <v>0</v>
          </cell>
          <cell r="F135">
            <v>0</v>
          </cell>
          <cell r="G135">
            <v>349.44403999999997</v>
          </cell>
          <cell r="H135" t="str">
            <v xml:space="preserve">Niger                         </v>
          </cell>
          <cell r="I135">
            <v>349444.04</v>
          </cell>
          <cell r="K135">
            <v>349444.04</v>
          </cell>
        </row>
        <row r="136">
          <cell r="A136">
            <v>566</v>
          </cell>
          <cell r="B136" t="str">
            <v>Nigeria</v>
          </cell>
          <cell r="C136">
            <v>831.25896999999998</v>
          </cell>
          <cell r="D136">
            <v>0</v>
          </cell>
          <cell r="F136">
            <v>0</v>
          </cell>
          <cell r="G136">
            <v>831.25896999999998</v>
          </cell>
          <cell r="H136" t="str">
            <v xml:space="preserve">Nigeria                       </v>
          </cell>
          <cell r="I136">
            <v>821318.97</v>
          </cell>
          <cell r="J136">
            <v>9940</v>
          </cell>
          <cell r="K136">
            <v>831258.97</v>
          </cell>
        </row>
        <row r="137">
          <cell r="A137">
            <v>578</v>
          </cell>
          <cell r="B137" t="str">
            <v>Norway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C139">
            <v>988.28584000000001</v>
          </cell>
          <cell r="D139">
            <v>0</v>
          </cell>
          <cell r="F139">
            <v>0</v>
          </cell>
          <cell r="G139">
            <v>988.28584000000001</v>
          </cell>
          <cell r="H139" t="str">
            <v xml:space="preserve">Pakistan                      </v>
          </cell>
          <cell r="I139">
            <v>954727.25</v>
          </cell>
          <cell r="J139">
            <v>33558.589999999997</v>
          </cell>
          <cell r="K139">
            <v>988285.84</v>
          </cell>
        </row>
        <row r="140">
          <cell r="A140">
            <v>585</v>
          </cell>
          <cell r="B140" t="str">
            <v xml:space="preserve">Palau 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C141">
            <v>338.17615999999998</v>
          </cell>
          <cell r="D141">
            <v>0</v>
          </cell>
          <cell r="F141">
            <v>0</v>
          </cell>
          <cell r="G141">
            <v>338.17615999999998</v>
          </cell>
          <cell r="H141" t="str">
            <v xml:space="preserve">Panama                        </v>
          </cell>
          <cell r="I141">
            <v>338176.16</v>
          </cell>
          <cell r="J141">
            <v>0</v>
          </cell>
          <cell r="K141">
            <v>338176.16</v>
          </cell>
        </row>
        <row r="142">
          <cell r="A142">
            <v>598</v>
          </cell>
          <cell r="B142" t="str">
            <v>Papua New Guinea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C143">
            <v>128.48324</v>
          </cell>
          <cell r="D143">
            <v>0</v>
          </cell>
          <cell r="F143">
            <v>0</v>
          </cell>
          <cell r="G143">
            <v>128.48324</v>
          </cell>
          <cell r="H143" t="str">
            <v xml:space="preserve">Paraguay                      </v>
          </cell>
          <cell r="I143">
            <v>128483.24</v>
          </cell>
          <cell r="K143">
            <v>128483.24</v>
          </cell>
        </row>
        <row r="144">
          <cell r="A144">
            <v>604</v>
          </cell>
          <cell r="B144" t="str">
            <v>Peru</v>
          </cell>
          <cell r="C144">
            <v>418.66235999999998</v>
          </cell>
          <cell r="D144">
            <v>0</v>
          </cell>
          <cell r="F144">
            <v>0</v>
          </cell>
          <cell r="G144">
            <v>418.66235999999998</v>
          </cell>
          <cell r="H144" t="str">
            <v xml:space="preserve">Peru                          </v>
          </cell>
          <cell r="I144">
            <v>418662.36</v>
          </cell>
          <cell r="J144">
            <v>0</v>
          </cell>
          <cell r="K144">
            <v>418662.36</v>
          </cell>
        </row>
        <row r="145">
          <cell r="A145">
            <v>608</v>
          </cell>
          <cell r="B145" t="str">
            <v>Philippines</v>
          </cell>
          <cell r="C145">
            <v>407.86143000000004</v>
          </cell>
          <cell r="D145">
            <v>0</v>
          </cell>
          <cell r="F145">
            <v>0</v>
          </cell>
          <cell r="G145">
            <v>407.86143000000004</v>
          </cell>
          <cell r="H145" t="str">
            <v xml:space="preserve">Philippines                   </v>
          </cell>
          <cell r="I145">
            <v>407261.43</v>
          </cell>
          <cell r="J145">
            <v>600</v>
          </cell>
          <cell r="K145">
            <v>407861.43</v>
          </cell>
        </row>
        <row r="146">
          <cell r="A146">
            <v>616</v>
          </cell>
          <cell r="B146" t="str">
            <v>Poland</v>
          </cell>
          <cell r="C146">
            <v>709.95135000000005</v>
          </cell>
          <cell r="D146">
            <v>0</v>
          </cell>
          <cell r="F146">
            <v>0</v>
          </cell>
          <cell r="G146">
            <v>709.95135000000005</v>
          </cell>
          <cell r="H146" t="str">
            <v xml:space="preserve">Poland                        </v>
          </cell>
          <cell r="I146">
            <v>411987.81</v>
          </cell>
          <cell r="J146">
            <v>297963.53999999998</v>
          </cell>
          <cell r="K146">
            <v>709951.35</v>
          </cell>
        </row>
        <row r="147">
          <cell r="A147">
            <v>620</v>
          </cell>
          <cell r="B147" t="str">
            <v>Portugal</v>
          </cell>
          <cell r="C147">
            <v>296.50169</v>
          </cell>
          <cell r="D147">
            <v>0</v>
          </cell>
          <cell r="F147">
            <v>0</v>
          </cell>
          <cell r="G147">
            <v>296.50169</v>
          </cell>
          <cell r="H147" t="str">
            <v xml:space="preserve">Portugal                      </v>
          </cell>
          <cell r="I147">
            <v>50063.79</v>
          </cell>
          <cell r="J147">
            <v>246437.9</v>
          </cell>
          <cell r="K147">
            <v>296501.69</v>
          </cell>
        </row>
        <row r="148">
          <cell r="A148">
            <v>634</v>
          </cell>
          <cell r="B148" t="str">
            <v>Qatar</v>
          </cell>
          <cell r="C148">
            <v>399.96633000000003</v>
          </cell>
          <cell r="D148">
            <v>0</v>
          </cell>
          <cell r="F148">
            <v>0</v>
          </cell>
          <cell r="G148">
            <v>399.96633000000003</v>
          </cell>
          <cell r="H148" t="str">
            <v xml:space="preserve">Qatar                         </v>
          </cell>
          <cell r="I148">
            <v>399966.33</v>
          </cell>
          <cell r="J148">
            <v>0</v>
          </cell>
          <cell r="K148">
            <v>399966.33</v>
          </cell>
        </row>
        <row r="149">
          <cell r="A149">
            <v>410</v>
          </cell>
          <cell r="B149" t="str">
            <v>Rep of Korea</v>
          </cell>
          <cell r="C149">
            <v>208.01446999999999</v>
          </cell>
          <cell r="D149">
            <v>0</v>
          </cell>
          <cell r="F149">
            <v>0</v>
          </cell>
          <cell r="G149">
            <v>208.01446999999999</v>
          </cell>
          <cell r="H149" t="str">
            <v xml:space="preserve">Korea, Republic of            </v>
          </cell>
          <cell r="I149">
            <v>208014.47</v>
          </cell>
          <cell r="J149">
            <v>0</v>
          </cell>
          <cell r="K149">
            <v>208014.47</v>
          </cell>
        </row>
        <row r="150">
          <cell r="A150">
            <v>498</v>
          </cell>
          <cell r="B150" t="str">
            <v>Rep of Moldova</v>
          </cell>
          <cell r="C150">
            <v>1322.1270900000002</v>
          </cell>
          <cell r="D150">
            <v>0</v>
          </cell>
          <cell r="F150">
            <v>0</v>
          </cell>
          <cell r="G150">
            <v>1322.1270900000002</v>
          </cell>
          <cell r="H150" t="str">
            <v xml:space="preserve">Republic of Moldova           </v>
          </cell>
          <cell r="I150">
            <v>1322127.0900000001</v>
          </cell>
          <cell r="J150">
            <v>0</v>
          </cell>
          <cell r="K150">
            <v>1322127.0900000001</v>
          </cell>
        </row>
        <row r="151">
          <cell r="A151">
            <v>642</v>
          </cell>
          <cell r="B151" t="str">
            <v>Romania</v>
          </cell>
          <cell r="C151">
            <v>301.09719999999999</v>
          </cell>
          <cell r="D151">
            <v>0</v>
          </cell>
          <cell r="F151">
            <v>0</v>
          </cell>
          <cell r="G151">
            <v>301.09719999999999</v>
          </cell>
          <cell r="H151" t="str">
            <v xml:space="preserve">Romania                       </v>
          </cell>
          <cell r="I151">
            <v>252310.2</v>
          </cell>
          <cell r="J151">
            <v>48787</v>
          </cell>
          <cell r="K151">
            <v>301097.2</v>
          </cell>
        </row>
        <row r="152">
          <cell r="A152">
            <v>643</v>
          </cell>
          <cell r="B152" t="str">
            <v>Russian Federation</v>
          </cell>
          <cell r="C152">
            <v>233.42492000000001</v>
          </cell>
          <cell r="D152">
            <v>0</v>
          </cell>
          <cell r="F152">
            <v>0</v>
          </cell>
          <cell r="G152">
            <v>233.42492000000001</v>
          </cell>
          <cell r="H152" t="str">
            <v xml:space="preserve">Russian Federation            </v>
          </cell>
          <cell r="I152">
            <v>233424.92</v>
          </cell>
          <cell r="J152">
            <v>0</v>
          </cell>
          <cell r="K152">
            <v>233424.92</v>
          </cell>
        </row>
        <row r="153">
          <cell r="A153">
            <v>646</v>
          </cell>
          <cell r="B153" t="str">
            <v>Rwanda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C157">
            <v>142.97973999999999</v>
          </cell>
          <cell r="D157">
            <v>0</v>
          </cell>
          <cell r="F157">
            <v>0</v>
          </cell>
          <cell r="G157">
            <v>142.97973999999999</v>
          </cell>
          <cell r="H157" t="str">
            <v xml:space="preserve">Saudi Arabia                  </v>
          </cell>
          <cell r="I157">
            <v>137979.74</v>
          </cell>
          <cell r="J157">
            <v>5000</v>
          </cell>
          <cell r="K157">
            <v>142979.74</v>
          </cell>
        </row>
        <row r="158">
          <cell r="A158">
            <v>686</v>
          </cell>
          <cell r="B158" t="str">
            <v>Senegal</v>
          </cell>
          <cell r="C158">
            <v>331.67642999999998</v>
          </cell>
          <cell r="D158">
            <v>0</v>
          </cell>
          <cell r="F158">
            <v>0</v>
          </cell>
          <cell r="G158">
            <v>331.67642999999998</v>
          </cell>
          <cell r="H158" t="str">
            <v xml:space="preserve">Senegal                       </v>
          </cell>
          <cell r="I158">
            <v>331676.43</v>
          </cell>
          <cell r="J158">
            <v>0</v>
          </cell>
          <cell r="K158">
            <v>331676.43</v>
          </cell>
        </row>
        <row r="159">
          <cell r="A159">
            <v>688</v>
          </cell>
          <cell r="B159" t="str">
            <v>Serbia</v>
          </cell>
          <cell r="C159">
            <v>3912.4995699999999</v>
          </cell>
          <cell r="D159">
            <v>0</v>
          </cell>
          <cell r="F159">
            <v>0</v>
          </cell>
          <cell r="G159">
            <v>3912.4995699999999</v>
          </cell>
          <cell r="H159" t="str">
            <v xml:space="preserve">Serbia                        </v>
          </cell>
          <cell r="I159">
            <v>946493.34</v>
          </cell>
          <cell r="J159">
            <v>2966006.23</v>
          </cell>
          <cell r="K159">
            <v>3912499.57</v>
          </cell>
        </row>
        <row r="160">
          <cell r="A160">
            <v>690</v>
          </cell>
          <cell r="B160" t="str">
            <v>Seychelles</v>
          </cell>
          <cell r="C160">
            <v>180.60273000000001</v>
          </cell>
          <cell r="D160">
            <v>0</v>
          </cell>
          <cell r="F160">
            <v>0</v>
          </cell>
          <cell r="G160">
            <v>180.60273000000001</v>
          </cell>
          <cell r="H160" t="str">
            <v xml:space="preserve">Seychelles                    </v>
          </cell>
          <cell r="I160">
            <v>180602.73</v>
          </cell>
          <cell r="J160">
            <v>0</v>
          </cell>
          <cell r="K160">
            <v>180602.73</v>
          </cell>
        </row>
        <row r="161">
          <cell r="A161">
            <v>694</v>
          </cell>
          <cell r="B161" t="str">
            <v>Sierra Leone</v>
          </cell>
          <cell r="C161">
            <v>491.99551000000002</v>
          </cell>
          <cell r="D161">
            <v>0</v>
          </cell>
          <cell r="F161">
            <v>0</v>
          </cell>
          <cell r="G161">
            <v>491.99551000000002</v>
          </cell>
          <cell r="H161" t="str">
            <v xml:space="preserve">Sierra Leone                  </v>
          </cell>
          <cell r="I161">
            <v>491995.51</v>
          </cell>
          <cell r="J161">
            <v>0</v>
          </cell>
          <cell r="K161">
            <v>491995.51</v>
          </cell>
        </row>
        <row r="162">
          <cell r="A162">
            <v>702</v>
          </cell>
          <cell r="B162" t="str">
            <v>Singapore</v>
          </cell>
          <cell r="C162">
            <v>5.4794999999999998</v>
          </cell>
          <cell r="D162">
            <v>0</v>
          </cell>
          <cell r="F162">
            <v>0</v>
          </cell>
          <cell r="G162">
            <v>5.4794999999999998</v>
          </cell>
          <cell r="H162" t="str">
            <v xml:space="preserve">Singapore                     </v>
          </cell>
          <cell r="I162">
            <v>5479.5</v>
          </cell>
          <cell r="K162">
            <v>5479.5</v>
          </cell>
        </row>
        <row r="163">
          <cell r="A163">
            <v>703</v>
          </cell>
          <cell r="B163" t="str">
            <v>Slovak Republic</v>
          </cell>
          <cell r="C163">
            <v>153.84804</v>
          </cell>
          <cell r="D163">
            <v>0</v>
          </cell>
          <cell r="F163">
            <v>0</v>
          </cell>
          <cell r="G163">
            <v>153.84804</v>
          </cell>
          <cell r="H163" t="str">
            <v xml:space="preserve">Slovakia                      </v>
          </cell>
          <cell r="I163">
            <v>124192.45</v>
          </cell>
          <cell r="J163">
            <v>29655.59</v>
          </cell>
          <cell r="K163">
            <v>153848.04</v>
          </cell>
        </row>
        <row r="164">
          <cell r="A164">
            <v>705</v>
          </cell>
          <cell r="B164" t="str">
            <v>Slovenia</v>
          </cell>
          <cell r="C164">
            <v>315.55073999999996</v>
          </cell>
          <cell r="D164">
            <v>0</v>
          </cell>
          <cell r="F164">
            <v>0</v>
          </cell>
          <cell r="G164">
            <v>315.55073999999996</v>
          </cell>
          <cell r="H164" t="str">
            <v xml:space="preserve">Slovenia                      </v>
          </cell>
          <cell r="I164">
            <v>309651.87</v>
          </cell>
          <cell r="J164">
            <v>5898.87</v>
          </cell>
          <cell r="K164">
            <v>315550.74</v>
          </cell>
        </row>
        <row r="165">
          <cell r="A165">
            <v>90</v>
          </cell>
          <cell r="B165" t="str">
            <v>Solomon Islands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C167">
            <v>328.42836999999997</v>
          </cell>
          <cell r="D167">
            <v>0</v>
          </cell>
          <cell r="F167">
            <v>0</v>
          </cell>
          <cell r="G167">
            <v>328.42836999999997</v>
          </cell>
          <cell r="H167" t="str">
            <v xml:space="preserve">South Africa                  </v>
          </cell>
          <cell r="I167">
            <v>328428.37</v>
          </cell>
          <cell r="J167">
            <v>0</v>
          </cell>
          <cell r="K167">
            <v>328428.37</v>
          </cell>
        </row>
        <row r="168">
          <cell r="A168">
            <v>724</v>
          </cell>
          <cell r="B168" t="str">
            <v>Spain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C169">
            <v>569.90290000000005</v>
          </cell>
          <cell r="D169">
            <v>0</v>
          </cell>
          <cell r="F169">
            <v>0</v>
          </cell>
          <cell r="G169">
            <v>569.90290000000005</v>
          </cell>
          <cell r="H169" t="str">
            <v xml:space="preserve">Sri Lanka                     </v>
          </cell>
          <cell r="I169">
            <v>569902.9</v>
          </cell>
          <cell r="K169">
            <v>569902.9</v>
          </cell>
        </row>
        <row r="170">
          <cell r="A170">
            <v>659</v>
          </cell>
          <cell r="B170" t="str">
            <v>St. Kitts and Nevis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C173">
            <v>565.09062000000006</v>
          </cell>
          <cell r="D173">
            <v>0</v>
          </cell>
          <cell r="F173">
            <v>0</v>
          </cell>
          <cell r="G173">
            <v>565.09062000000006</v>
          </cell>
          <cell r="H173" t="str">
            <v xml:space="preserve">Sudan                         </v>
          </cell>
          <cell r="I173">
            <v>549718.47</v>
          </cell>
          <cell r="J173">
            <v>15372.15</v>
          </cell>
          <cell r="K173">
            <v>565090.62</v>
          </cell>
        </row>
        <row r="174">
          <cell r="A174">
            <v>740</v>
          </cell>
          <cell r="B174" t="str">
            <v>Suriname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C178">
            <v>820.50579000000005</v>
          </cell>
          <cell r="D178">
            <v>0</v>
          </cell>
          <cell r="F178">
            <v>0</v>
          </cell>
          <cell r="G178">
            <v>820.50579000000005</v>
          </cell>
          <cell r="H178" t="str">
            <v xml:space="preserve">Syrian Arab Republic          </v>
          </cell>
          <cell r="I178">
            <v>727578.64</v>
          </cell>
          <cell r="J178">
            <v>92927.15</v>
          </cell>
          <cell r="K178">
            <v>820505.79</v>
          </cell>
        </row>
        <row r="179">
          <cell r="A179">
            <v>762</v>
          </cell>
          <cell r="B179" t="str">
            <v>Tajikstan</v>
          </cell>
          <cell r="C179">
            <v>411.02727000000004</v>
          </cell>
          <cell r="D179">
            <v>0</v>
          </cell>
          <cell r="F179">
            <v>0</v>
          </cell>
          <cell r="G179">
            <v>411.02727000000004</v>
          </cell>
          <cell r="H179" t="str">
            <v xml:space="preserve">Tajikistan                    </v>
          </cell>
          <cell r="I179">
            <v>411027.27</v>
          </cell>
          <cell r="K179">
            <v>411027.27</v>
          </cell>
        </row>
        <row r="180">
          <cell r="A180">
            <v>764</v>
          </cell>
          <cell r="B180" t="str">
            <v>Thailand</v>
          </cell>
          <cell r="C180">
            <v>1059.8936600000002</v>
          </cell>
          <cell r="D180">
            <v>0</v>
          </cell>
          <cell r="F180">
            <v>0</v>
          </cell>
          <cell r="G180">
            <v>1059.8936600000002</v>
          </cell>
          <cell r="H180" t="str">
            <v xml:space="preserve">Thailand                      </v>
          </cell>
          <cell r="I180">
            <v>859893.66</v>
          </cell>
          <cell r="J180">
            <v>200000</v>
          </cell>
          <cell r="K180">
            <v>1059893.6599999999</v>
          </cell>
        </row>
        <row r="181">
          <cell r="A181">
            <v>807</v>
          </cell>
          <cell r="B181" t="str">
            <v>The Former YR of Macedonia</v>
          </cell>
          <cell r="C181">
            <v>1045.68199</v>
          </cell>
          <cell r="D181">
            <v>0</v>
          </cell>
          <cell r="F181">
            <v>0</v>
          </cell>
          <cell r="G181">
            <v>1045.68199</v>
          </cell>
          <cell r="H181" t="str">
            <v>The Frmr.Yug.Rep. of Macedonia</v>
          </cell>
          <cell r="I181">
            <v>947472.11</v>
          </cell>
          <cell r="J181">
            <v>98209.88</v>
          </cell>
          <cell r="K181">
            <v>1045681.99</v>
          </cell>
        </row>
        <row r="182">
          <cell r="A182">
            <v>626</v>
          </cell>
          <cell r="B182" t="str">
            <v>Timor-Leste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C186">
            <v>664.1763085</v>
          </cell>
          <cell r="D186">
            <v>0</v>
          </cell>
          <cell r="F186">
            <v>0</v>
          </cell>
          <cell r="G186">
            <v>664.1763085</v>
          </cell>
          <cell r="H186" t="str">
            <v xml:space="preserve">Tunisia                       </v>
          </cell>
          <cell r="I186">
            <v>664176.30850000004</v>
          </cell>
          <cell r="J186">
            <v>0</v>
          </cell>
          <cell r="K186">
            <v>664176.30850000004</v>
          </cell>
        </row>
        <row r="187">
          <cell r="A187">
            <v>792</v>
          </cell>
          <cell r="B187" t="str">
            <v>Turkey</v>
          </cell>
          <cell r="C187">
            <v>398.28449000000001</v>
          </cell>
          <cell r="D187">
            <v>0</v>
          </cell>
          <cell r="F187">
            <v>0</v>
          </cell>
          <cell r="G187">
            <v>398.28449000000001</v>
          </cell>
          <cell r="H187" t="str">
            <v xml:space="preserve">Turkey                        </v>
          </cell>
          <cell r="I187">
            <v>398284.49</v>
          </cell>
          <cell r="J187">
            <v>0</v>
          </cell>
          <cell r="K187">
            <v>398284.49</v>
          </cell>
        </row>
        <row r="188">
          <cell r="A188">
            <v>795</v>
          </cell>
          <cell r="B188" t="str">
            <v>Turkmenistan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C190">
            <v>603.82842000000005</v>
          </cell>
          <cell r="D190">
            <v>0</v>
          </cell>
          <cell r="F190">
            <v>0</v>
          </cell>
          <cell r="G190">
            <v>603.82842000000005</v>
          </cell>
          <cell r="H190" t="str">
            <v xml:space="preserve">Uganda                        </v>
          </cell>
          <cell r="I190">
            <v>603828.42000000004</v>
          </cell>
          <cell r="K190">
            <v>603828.42000000004</v>
          </cell>
        </row>
        <row r="191">
          <cell r="A191">
            <v>804</v>
          </cell>
          <cell r="B191" t="str">
            <v>Ukraine</v>
          </cell>
          <cell r="C191">
            <v>1705.0298700000001</v>
          </cell>
          <cell r="D191">
            <v>0</v>
          </cell>
          <cell r="F191">
            <v>0</v>
          </cell>
          <cell r="G191">
            <v>1705.0298700000001</v>
          </cell>
          <cell r="H191" t="str">
            <v xml:space="preserve">Ukraine                       </v>
          </cell>
          <cell r="I191">
            <v>1673443.07</v>
          </cell>
          <cell r="J191">
            <v>31586.799999999999</v>
          </cell>
          <cell r="K191">
            <v>1705029.87</v>
          </cell>
        </row>
        <row r="192">
          <cell r="A192">
            <v>784</v>
          </cell>
          <cell r="B192" t="str">
            <v>United Arab Emirates</v>
          </cell>
          <cell r="C192">
            <v>110.81869</v>
          </cell>
          <cell r="D192">
            <v>0</v>
          </cell>
          <cell r="F192">
            <v>0</v>
          </cell>
          <cell r="G192">
            <v>110.81869</v>
          </cell>
          <cell r="H192" t="str">
            <v xml:space="preserve">United Arab Emirates          </v>
          </cell>
          <cell r="I192">
            <v>110818.69</v>
          </cell>
          <cell r="K192">
            <v>110818.69</v>
          </cell>
        </row>
        <row r="193">
          <cell r="A193">
            <v>826</v>
          </cell>
          <cell r="B193" t="str">
            <v>United Kingdom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963.07434000000012</v>
          </cell>
          <cell r="D194">
            <v>0</v>
          </cell>
          <cell r="F194">
            <v>0</v>
          </cell>
          <cell r="G194">
            <v>963.07434000000012</v>
          </cell>
          <cell r="H194" t="str">
            <v xml:space="preserve">United Republic of Tanzania   </v>
          </cell>
          <cell r="I194">
            <v>764725.66</v>
          </cell>
          <cell r="J194">
            <v>198348.68</v>
          </cell>
          <cell r="K194">
            <v>963074.34</v>
          </cell>
        </row>
        <row r="195">
          <cell r="A195">
            <v>840</v>
          </cell>
          <cell r="B195" t="str">
            <v xml:space="preserve">United States 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C196">
            <v>158.27816999999999</v>
          </cell>
          <cell r="D196">
            <v>0</v>
          </cell>
          <cell r="F196">
            <v>0</v>
          </cell>
          <cell r="G196">
            <v>158.27816999999999</v>
          </cell>
          <cell r="H196" t="str">
            <v xml:space="preserve">Uruguay                       </v>
          </cell>
          <cell r="I196">
            <v>156383.67999999999</v>
          </cell>
          <cell r="J196">
            <v>1894.49</v>
          </cell>
          <cell r="K196">
            <v>158278.17000000001</v>
          </cell>
        </row>
        <row r="197">
          <cell r="A197">
            <v>860</v>
          </cell>
          <cell r="B197" t="str">
            <v>Uzbekistan</v>
          </cell>
          <cell r="C197">
            <v>236.04193999999998</v>
          </cell>
          <cell r="D197">
            <v>0</v>
          </cell>
          <cell r="F197">
            <v>0</v>
          </cell>
          <cell r="G197">
            <v>236.04193999999998</v>
          </cell>
          <cell r="H197" t="str">
            <v xml:space="preserve">Uzbekistan                    </v>
          </cell>
          <cell r="I197">
            <v>226484.94</v>
          </cell>
          <cell r="J197">
            <v>9557</v>
          </cell>
          <cell r="K197">
            <v>236041.94</v>
          </cell>
        </row>
        <row r="198">
          <cell r="A198">
            <v>548</v>
          </cell>
          <cell r="B198" t="str">
            <v>Vanuatu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C199">
            <v>281.76197999999999</v>
          </cell>
          <cell r="D199">
            <v>0</v>
          </cell>
          <cell r="F199">
            <v>0</v>
          </cell>
          <cell r="G199">
            <v>281.76197999999999</v>
          </cell>
          <cell r="H199" t="str">
            <v xml:space="preserve">Venezuela                     </v>
          </cell>
          <cell r="I199">
            <v>281761.98</v>
          </cell>
          <cell r="K199">
            <v>281761.98</v>
          </cell>
        </row>
        <row r="200">
          <cell r="A200">
            <v>704</v>
          </cell>
          <cell r="B200" t="str">
            <v>Vietnam</v>
          </cell>
          <cell r="C200">
            <v>978.03127999999992</v>
          </cell>
          <cell r="D200">
            <v>0</v>
          </cell>
          <cell r="F200">
            <v>0</v>
          </cell>
          <cell r="G200">
            <v>978.03127999999992</v>
          </cell>
          <cell r="H200" t="str">
            <v xml:space="preserve">Vietnam                       </v>
          </cell>
          <cell r="I200">
            <v>948739.71</v>
          </cell>
          <cell r="J200">
            <v>29291.57</v>
          </cell>
          <cell r="K200">
            <v>978031.28</v>
          </cell>
        </row>
        <row r="201">
          <cell r="A201">
            <v>887</v>
          </cell>
          <cell r="B201" t="str">
            <v>Yemen</v>
          </cell>
          <cell r="C201">
            <v>609.45425</v>
          </cell>
          <cell r="D201">
            <v>0</v>
          </cell>
          <cell r="F201">
            <v>0</v>
          </cell>
          <cell r="G201">
            <v>609.45425</v>
          </cell>
          <cell r="H201" t="str">
            <v xml:space="preserve">Yemen                         </v>
          </cell>
          <cell r="I201">
            <v>609454.25</v>
          </cell>
          <cell r="K201">
            <v>609454.25</v>
          </cell>
        </row>
        <row r="202">
          <cell r="A202">
            <v>894</v>
          </cell>
          <cell r="B202" t="str">
            <v>Zambia</v>
          </cell>
          <cell r="C202">
            <v>826.92472999999995</v>
          </cell>
          <cell r="D202">
            <v>0</v>
          </cell>
          <cell r="F202">
            <v>0</v>
          </cell>
          <cell r="G202">
            <v>826.92472999999995</v>
          </cell>
          <cell r="H202" t="str">
            <v xml:space="preserve">Zambia                        </v>
          </cell>
          <cell r="I202">
            <v>826924.73</v>
          </cell>
          <cell r="K202">
            <v>826924.73</v>
          </cell>
        </row>
        <row r="203">
          <cell r="A203">
            <v>716</v>
          </cell>
          <cell r="B203" t="str">
            <v>Zimbabwe</v>
          </cell>
          <cell r="C203">
            <v>404.00781000000001</v>
          </cell>
          <cell r="D203">
            <v>0</v>
          </cell>
          <cell r="F203">
            <v>0</v>
          </cell>
          <cell r="G203">
            <v>404.00781000000001</v>
          </cell>
          <cell r="H203" t="str">
            <v xml:space="preserve">Zimbabwe                      </v>
          </cell>
          <cell r="I203">
            <v>355295.93</v>
          </cell>
          <cell r="J203">
            <v>48711.88</v>
          </cell>
          <cell r="K203">
            <v>404007.81</v>
          </cell>
        </row>
        <row r="205">
          <cell r="B205" t="str">
            <v>Total Member States</v>
          </cell>
          <cell r="C205">
            <v>64999.341697199998</v>
          </cell>
          <cell r="D205">
            <v>0</v>
          </cell>
          <cell r="E205">
            <v>0</v>
          </cell>
          <cell r="F205">
            <v>0</v>
          </cell>
          <cell r="G205">
            <v>64999.341697199998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C228">
            <v>59.610320000000002</v>
          </cell>
          <cell r="D228">
            <v>0</v>
          </cell>
          <cell r="F228">
            <v>0</v>
          </cell>
          <cell r="G228">
            <v>59.610320000000002</v>
          </cell>
          <cell r="H228" t="str">
            <v>T.T.U.T.J of T. Palestinian A.</v>
          </cell>
          <cell r="I228">
            <v>59610.32</v>
          </cell>
          <cell r="K228">
            <v>59610.32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59.610320000000002</v>
          </cell>
          <cell r="D235">
            <v>0</v>
          </cell>
          <cell r="E235">
            <v>0</v>
          </cell>
          <cell r="F235">
            <v>0</v>
          </cell>
          <cell r="G235">
            <v>59.610320000000002</v>
          </cell>
        </row>
        <row r="237">
          <cell r="B237" t="str">
            <v>Total countries/areas</v>
          </cell>
          <cell r="C237">
            <v>65058.952017199997</v>
          </cell>
          <cell r="D237">
            <v>0</v>
          </cell>
          <cell r="E237">
            <v>0</v>
          </cell>
          <cell r="F237">
            <v>0</v>
          </cell>
          <cell r="G237">
            <v>65058.952017199997</v>
          </cell>
          <cell r="I237">
            <v>54003603.877299994</v>
          </cell>
          <cell r="J237">
            <v>10995737.819900004</v>
          </cell>
          <cell r="K237">
            <v>64999341.697199993</v>
          </cell>
        </row>
        <row r="239">
          <cell r="A239">
            <v>711</v>
          </cell>
          <cell r="B239" t="str">
            <v>Sub-Saharan Africa</v>
          </cell>
          <cell r="C239">
            <v>7808.8824100000011</v>
          </cell>
          <cell r="D239">
            <v>0</v>
          </cell>
          <cell r="F239">
            <v>0</v>
          </cell>
          <cell r="G239">
            <v>7808.8824100000011</v>
          </cell>
          <cell r="H239" t="str">
            <v xml:space="preserve">Regional Africa               </v>
          </cell>
          <cell r="I239">
            <v>6941402.9400000004</v>
          </cell>
          <cell r="J239">
            <v>867479.47</v>
          </cell>
          <cell r="K239">
            <v>7808882.4100000001</v>
          </cell>
        </row>
        <row r="240">
          <cell r="A240">
            <v>15</v>
          </cell>
          <cell r="B240" t="str">
            <v>Northern Africa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6450.7361700000001</v>
          </cell>
          <cell r="D241">
            <v>0</v>
          </cell>
          <cell r="F241">
            <v>0</v>
          </cell>
          <cell r="G241">
            <v>6450.7361700000001</v>
          </cell>
          <cell r="H241" t="str">
            <v xml:space="preserve">Regional Asia &amp; the Pacific   </v>
          </cell>
          <cell r="I241">
            <v>5950300.2599999998</v>
          </cell>
          <cell r="J241">
            <v>500435.91</v>
          </cell>
          <cell r="K241">
            <v>6450736.1699999999</v>
          </cell>
        </row>
        <row r="242">
          <cell r="A242">
            <v>19</v>
          </cell>
          <cell r="B242" t="str">
            <v>Americas</v>
          </cell>
          <cell r="C242">
            <v>5697.0176388</v>
          </cell>
          <cell r="D242">
            <v>0</v>
          </cell>
          <cell r="F242">
            <v>0</v>
          </cell>
          <cell r="G242">
            <v>5697.0176388</v>
          </cell>
          <cell r="H242" t="str">
            <v xml:space="preserve">Regional Latin America        </v>
          </cell>
          <cell r="I242">
            <v>5075848.7988</v>
          </cell>
          <cell r="J242">
            <v>621168.84</v>
          </cell>
          <cell r="K242">
            <v>5697017.6387999998</v>
          </cell>
        </row>
        <row r="243">
          <cell r="A243">
            <v>146</v>
          </cell>
          <cell r="B243" t="str">
            <v>Western Asia</v>
          </cell>
          <cell r="C243">
            <v>2.1659999999999999</v>
          </cell>
          <cell r="D243">
            <v>0</v>
          </cell>
          <cell r="F243">
            <v>0</v>
          </cell>
          <cell r="G243">
            <v>2.1659999999999999</v>
          </cell>
          <cell r="H243" t="str">
            <v xml:space="preserve">Regional West Asia            </v>
          </cell>
          <cell r="I243">
            <v>2166</v>
          </cell>
          <cell r="K243">
            <v>2166</v>
          </cell>
        </row>
        <row r="244">
          <cell r="A244">
            <v>150</v>
          </cell>
          <cell r="B244" t="str">
            <v>Europe</v>
          </cell>
          <cell r="C244">
            <v>7736.5780600000007</v>
          </cell>
          <cell r="D244">
            <v>0</v>
          </cell>
          <cell r="F244">
            <v>0</v>
          </cell>
          <cell r="G244">
            <v>7736.5780600000007</v>
          </cell>
          <cell r="H244" t="str">
            <v xml:space="preserve">Regional Europe               </v>
          </cell>
          <cell r="I244">
            <v>6929329.6100000003</v>
          </cell>
          <cell r="J244">
            <v>807248.45</v>
          </cell>
          <cell r="K244">
            <v>7736578.0599999996</v>
          </cell>
        </row>
        <row r="245">
          <cell r="A245">
            <v>1020</v>
          </cell>
          <cell r="B245" t="str">
            <v>Global/interregional</v>
          </cell>
          <cell r="C245">
            <v>1974.29565</v>
          </cell>
          <cell r="D245">
            <v>0</v>
          </cell>
          <cell r="F245">
            <v>0</v>
          </cell>
          <cell r="G245">
            <v>1974.29565</v>
          </cell>
          <cell r="H245" t="str">
            <v>Global/Interregional</v>
          </cell>
          <cell r="I245">
            <v>1944595.06</v>
          </cell>
          <cell r="J245">
            <v>29700.59</v>
          </cell>
          <cell r="K245">
            <v>1974295.65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29669.675928800003</v>
          </cell>
          <cell r="D248">
            <v>0</v>
          </cell>
          <cell r="E248">
            <v>0</v>
          </cell>
          <cell r="F248">
            <v>0</v>
          </cell>
          <cell r="G248">
            <v>29669.675928800003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135831</v>
          </cell>
          <cell r="D250">
            <v>0</v>
          </cell>
          <cell r="E250">
            <v>0</v>
          </cell>
          <cell r="F250">
            <v>0</v>
          </cell>
          <cell r="G250">
            <v>135831</v>
          </cell>
        </row>
        <row r="252">
          <cell r="B252" t="str">
            <v>Total</v>
          </cell>
          <cell r="C252">
            <v>230559.62794600002</v>
          </cell>
          <cell r="D252">
            <v>0</v>
          </cell>
          <cell r="E252">
            <v>0</v>
          </cell>
          <cell r="F252">
            <v>0</v>
          </cell>
          <cell r="G252">
            <v>230559.62794600002</v>
          </cell>
        </row>
      </sheetData>
      <sheetData sheetId="37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-12.396999999999935</v>
          </cell>
          <cell r="E12">
            <v>2453.1999999999998</v>
          </cell>
          <cell r="F12">
            <v>2440.8029999999999</v>
          </cell>
          <cell r="G12">
            <v>2440.8029999999999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E14">
            <v>5.0000000000000001E-3</v>
          </cell>
          <cell r="F14">
            <v>5.0000000000000001E-3</v>
          </cell>
          <cell r="G14">
            <v>5.0000000000000001E-3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81.7</v>
          </cell>
          <cell r="F16">
            <v>81.7</v>
          </cell>
          <cell r="G16">
            <v>81.7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9113.2999999999993</v>
          </cell>
          <cell r="F18">
            <v>9113.2999999999993</v>
          </cell>
          <cell r="G18">
            <v>9113.2999999999993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E23">
            <v>2.4</v>
          </cell>
          <cell r="F23">
            <v>2.4</v>
          </cell>
          <cell r="G23">
            <v>2.4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E25">
            <v>0.2</v>
          </cell>
          <cell r="F25">
            <v>0.2</v>
          </cell>
          <cell r="G25">
            <v>0.2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E26">
            <v>12.9</v>
          </cell>
          <cell r="F26">
            <v>12.9</v>
          </cell>
          <cell r="G26">
            <v>12.9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E32">
            <v>2529.9</v>
          </cell>
          <cell r="F32">
            <v>2529.9</v>
          </cell>
          <cell r="G32">
            <v>2529.9</v>
          </cell>
        </row>
        <row r="33">
          <cell r="A33">
            <v>70</v>
          </cell>
          <cell r="B33" t="str">
            <v>Bosnia and Herzegovina</v>
          </cell>
          <cell r="D33">
            <v>-6.9</v>
          </cell>
          <cell r="F33">
            <v>-6.9</v>
          </cell>
          <cell r="G33">
            <v>-6.9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E34">
            <v>273.10000000000002</v>
          </cell>
          <cell r="F34">
            <v>273.10000000000002</v>
          </cell>
          <cell r="G34">
            <v>273.10000000000002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E35">
            <v>10915.5</v>
          </cell>
          <cell r="F35">
            <v>10915.5</v>
          </cell>
          <cell r="G35">
            <v>10915.5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13.8</v>
          </cell>
          <cell r="F40">
            <v>13.8</v>
          </cell>
          <cell r="G40">
            <v>13.8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E43">
            <v>19</v>
          </cell>
          <cell r="F43">
            <v>19</v>
          </cell>
          <cell r="G43">
            <v>19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E47">
            <v>-0.6</v>
          </cell>
          <cell r="F47">
            <v>-0.6</v>
          </cell>
          <cell r="G47">
            <v>-0.6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68.099999999999994</v>
          </cell>
          <cell r="F48">
            <v>68.099999999999994</v>
          </cell>
          <cell r="G48">
            <v>68.099999999999994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362.1</v>
          </cell>
          <cell r="F51">
            <v>362.1</v>
          </cell>
          <cell r="G51">
            <v>362.1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E54">
            <v>15.9</v>
          </cell>
          <cell r="F54">
            <v>15.9</v>
          </cell>
          <cell r="G54">
            <v>15.9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E55">
            <v>5.0999999999999996</v>
          </cell>
          <cell r="F55">
            <v>5.0999999999999996</v>
          </cell>
          <cell r="G55">
            <v>5.0999999999999996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E56">
            <v>0.1</v>
          </cell>
          <cell r="F56">
            <v>0.1</v>
          </cell>
          <cell r="G56">
            <v>0.1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708.8</v>
          </cell>
          <cell r="F58">
            <v>708.8</v>
          </cell>
          <cell r="G58">
            <v>708.8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0.1</v>
          </cell>
          <cell r="F60">
            <v>0.1</v>
          </cell>
          <cell r="G60">
            <v>0.1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E62">
            <v>30.5</v>
          </cell>
          <cell r="F62">
            <v>30.5</v>
          </cell>
          <cell r="G62">
            <v>30.5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E64">
            <v>96.4</v>
          </cell>
          <cell r="F64">
            <v>96.4</v>
          </cell>
          <cell r="G64">
            <v>96.4</v>
          </cell>
        </row>
        <row r="65">
          <cell r="A65">
            <v>222</v>
          </cell>
          <cell r="B65" t="str">
            <v>El Salvador</v>
          </cell>
          <cell r="D65">
            <v>29.3</v>
          </cell>
          <cell r="E65">
            <v>16.3</v>
          </cell>
          <cell r="F65">
            <v>45.6</v>
          </cell>
          <cell r="G65">
            <v>45.6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E69">
            <v>149</v>
          </cell>
          <cell r="F69">
            <v>149</v>
          </cell>
          <cell r="G69">
            <v>149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E71">
            <v>117.4</v>
          </cell>
          <cell r="F71">
            <v>117.4</v>
          </cell>
          <cell r="G71">
            <v>117.4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E72">
            <v>-1.5</v>
          </cell>
          <cell r="F72">
            <v>-1.5</v>
          </cell>
          <cell r="G72">
            <v>-1.5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E74">
            <v>139</v>
          </cell>
          <cell r="F74">
            <v>139</v>
          </cell>
          <cell r="G74">
            <v>139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E79">
            <v>546.79999999999995</v>
          </cell>
          <cell r="F79">
            <v>546.79999999999995</v>
          </cell>
          <cell r="G79">
            <v>546.79999999999995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E81">
            <v>5852.9</v>
          </cell>
          <cell r="F81">
            <v>5852.9</v>
          </cell>
          <cell r="G81">
            <v>5852.9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E82">
            <v>5.2</v>
          </cell>
          <cell r="F82">
            <v>5.2</v>
          </cell>
          <cell r="G82">
            <v>5.2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E84">
            <v>0.1</v>
          </cell>
          <cell r="F84">
            <v>0.1</v>
          </cell>
          <cell r="G84">
            <v>0.1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E85">
            <v>59.6</v>
          </cell>
          <cell r="F85">
            <v>59.6</v>
          </cell>
          <cell r="G85">
            <v>59.6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E88">
            <v>48.9</v>
          </cell>
          <cell r="F88">
            <v>48.9</v>
          </cell>
          <cell r="G88">
            <v>48.9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E89">
            <v>115.1</v>
          </cell>
          <cell r="F89">
            <v>115.1</v>
          </cell>
          <cell r="G89">
            <v>115.1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E90">
            <v>0.2</v>
          </cell>
          <cell r="F90">
            <v>0.2</v>
          </cell>
          <cell r="G90">
            <v>0.2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E98">
            <v>0.7</v>
          </cell>
          <cell r="F98">
            <v>0.7</v>
          </cell>
          <cell r="G98">
            <v>0.7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11.4</v>
          </cell>
          <cell r="F104">
            <v>11.4</v>
          </cell>
          <cell r="G104">
            <v>11.4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E105">
            <v>2.6</v>
          </cell>
          <cell r="F105">
            <v>2.6</v>
          </cell>
          <cell r="G105">
            <v>2.6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E106">
            <v>2585.3000000000002</v>
          </cell>
          <cell r="F106">
            <v>2585.3000000000002</v>
          </cell>
          <cell r="G106">
            <v>2585.3000000000002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E107">
            <v>22.6</v>
          </cell>
          <cell r="F107">
            <v>22.6</v>
          </cell>
          <cell r="G107">
            <v>22.6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E108">
            <v>0.3</v>
          </cell>
          <cell r="F108">
            <v>0.3</v>
          </cell>
          <cell r="G108">
            <v>0.3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E122">
            <v>190.4</v>
          </cell>
          <cell r="F122">
            <v>190.4</v>
          </cell>
          <cell r="G122">
            <v>190.4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E127">
            <v>2</v>
          </cell>
          <cell r="F127">
            <v>2</v>
          </cell>
          <cell r="G127">
            <v>2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E128">
            <v>16.3</v>
          </cell>
          <cell r="F128">
            <v>16.3</v>
          </cell>
          <cell r="G128">
            <v>16.3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E129">
            <v>111.8</v>
          </cell>
          <cell r="F129">
            <v>111.8</v>
          </cell>
          <cell r="G129">
            <v>111.8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E130">
            <v>0.13600000000000001</v>
          </cell>
          <cell r="F130">
            <v>0.13600000000000001</v>
          </cell>
          <cell r="G130">
            <v>0.13600000000000001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E134">
            <v>40.4</v>
          </cell>
          <cell r="F134">
            <v>40.4</v>
          </cell>
          <cell r="G134">
            <v>40.4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E136">
            <v>-12.1</v>
          </cell>
          <cell r="F136">
            <v>-12.1</v>
          </cell>
          <cell r="G136">
            <v>-12.1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E138">
            <v>164.8</v>
          </cell>
          <cell r="F138">
            <v>164.8</v>
          </cell>
          <cell r="G138">
            <v>164.8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E139">
            <v>88.5</v>
          </cell>
          <cell r="F139">
            <v>88.5</v>
          </cell>
          <cell r="G139">
            <v>88.5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E141">
            <v>5439.6</v>
          </cell>
          <cell r="F141">
            <v>5439.6</v>
          </cell>
          <cell r="G141">
            <v>5439.6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E144">
            <v>4946</v>
          </cell>
          <cell r="F144">
            <v>4946</v>
          </cell>
          <cell r="G144">
            <v>4946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E145">
            <v>1331.6</v>
          </cell>
          <cell r="F145">
            <v>1331.6</v>
          </cell>
          <cell r="G145">
            <v>1331.6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E148">
            <v>182.8</v>
          </cell>
          <cell r="F148">
            <v>182.8</v>
          </cell>
          <cell r="G148">
            <v>182.8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E149">
            <v>0.1</v>
          </cell>
          <cell r="F149">
            <v>0.1</v>
          </cell>
          <cell r="G149">
            <v>0.1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E151">
            <v>0.1</v>
          </cell>
          <cell r="F151">
            <v>0.1</v>
          </cell>
          <cell r="G151">
            <v>0.1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E152">
            <v>0.4</v>
          </cell>
          <cell r="F152">
            <v>0.4</v>
          </cell>
          <cell r="G152">
            <v>0.4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E153">
            <v>48.4</v>
          </cell>
          <cell r="F153">
            <v>48.4</v>
          </cell>
          <cell r="G153">
            <v>48.4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E157">
            <v>5045</v>
          </cell>
          <cell r="F157">
            <v>5045</v>
          </cell>
          <cell r="G157">
            <v>5045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E160">
            <v>98.2</v>
          </cell>
          <cell r="F160">
            <v>98.2</v>
          </cell>
          <cell r="G160">
            <v>98.2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E162">
            <v>125.4</v>
          </cell>
          <cell r="F162">
            <v>125.4</v>
          </cell>
          <cell r="G162">
            <v>125.4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E167">
            <v>404.4</v>
          </cell>
          <cell r="F167">
            <v>404.4</v>
          </cell>
          <cell r="G167">
            <v>404.4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E169">
            <v>-4.4000000000000004</v>
          </cell>
          <cell r="F169">
            <v>-4.4000000000000004</v>
          </cell>
          <cell r="G169">
            <v>-4.4000000000000004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E178">
            <v>-88.8</v>
          </cell>
          <cell r="F178">
            <v>-88.8</v>
          </cell>
          <cell r="G178">
            <v>-88.8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573.5</v>
          </cell>
          <cell r="F180">
            <v>573.5</v>
          </cell>
          <cell r="G180">
            <v>573.5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E188">
            <v>1.6E-2</v>
          </cell>
          <cell r="F188">
            <v>1.6E-2</v>
          </cell>
          <cell r="G188">
            <v>1.6E-2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E190">
            <v>1.1000000000000001</v>
          </cell>
          <cell r="F190">
            <v>1.1000000000000001</v>
          </cell>
          <cell r="G190">
            <v>1.1000000000000001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E192">
            <v>0.1</v>
          </cell>
          <cell r="F192">
            <v>0.1</v>
          </cell>
          <cell r="G192">
            <v>0.1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E196">
            <v>39.1</v>
          </cell>
          <cell r="F196">
            <v>39.1</v>
          </cell>
          <cell r="G196">
            <v>39.1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E199">
            <v>368.5</v>
          </cell>
          <cell r="F199">
            <v>368.5</v>
          </cell>
          <cell r="G199">
            <v>368.5</v>
          </cell>
        </row>
        <row r="200">
          <cell r="A200">
            <v>704</v>
          </cell>
          <cell r="B200" t="str">
            <v>Vietnam</v>
          </cell>
          <cell r="D200">
            <v>-1.3</v>
          </cell>
          <cell r="E200">
            <v>0</v>
          </cell>
          <cell r="F200">
            <v>-1.3</v>
          </cell>
          <cell r="G200">
            <v>-1.3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11.6</v>
          </cell>
          <cell r="F201">
            <v>11.6</v>
          </cell>
          <cell r="G201">
            <v>11.6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742.803</v>
          </cell>
          <cell r="E205">
            <v>54764.256999999991</v>
          </cell>
          <cell r="F205">
            <v>55507.05999999999</v>
          </cell>
          <cell r="G205">
            <v>55507.05999999999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565.4</v>
          </cell>
          <cell r="F223">
            <v>565.4</v>
          </cell>
          <cell r="G223">
            <v>565.4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499.4</v>
          </cell>
          <cell r="E233">
            <v>0</v>
          </cell>
          <cell r="F233">
            <v>499.4</v>
          </cell>
          <cell r="G233">
            <v>499.4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499.4</v>
          </cell>
          <cell r="E235">
            <v>565.4</v>
          </cell>
          <cell r="F235">
            <v>1064.8</v>
          </cell>
          <cell r="G235">
            <v>1064.8</v>
          </cell>
        </row>
        <row r="237">
          <cell r="B237" t="str">
            <v>Total countries/areas</v>
          </cell>
          <cell r="C237">
            <v>0</v>
          </cell>
          <cell r="D237">
            <v>1242.203</v>
          </cell>
          <cell r="E237">
            <v>55329.656999999992</v>
          </cell>
          <cell r="F237">
            <v>56571.859999999993</v>
          </cell>
          <cell r="G237">
            <v>56571.859999999993</v>
          </cell>
        </row>
        <row r="239">
          <cell r="A239">
            <v>711</v>
          </cell>
          <cell r="B239" t="str">
            <v>Sub-Saharan Africa</v>
          </cell>
          <cell r="D239">
            <v>1961.2</v>
          </cell>
          <cell r="F239">
            <v>1961.2</v>
          </cell>
          <cell r="G239">
            <v>1961.2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1517.7</v>
          </cell>
          <cell r="E241">
            <v>49.7</v>
          </cell>
          <cell r="F241">
            <v>1567.4</v>
          </cell>
          <cell r="G241">
            <v>1567.4</v>
          </cell>
        </row>
        <row r="242">
          <cell r="A242">
            <v>19</v>
          </cell>
          <cell r="B242" t="str">
            <v>Americas</v>
          </cell>
          <cell r="D242">
            <v>957.5</v>
          </cell>
          <cell r="E242">
            <v>1033.8</v>
          </cell>
          <cell r="F242">
            <v>1991.3</v>
          </cell>
          <cell r="G242">
            <v>1991.3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776.2</v>
          </cell>
          <cell r="F243">
            <v>776.2</v>
          </cell>
          <cell r="G243">
            <v>776.2</v>
          </cell>
        </row>
        <row r="244">
          <cell r="A244">
            <v>150</v>
          </cell>
          <cell r="B244" t="str">
            <v>Europe</v>
          </cell>
          <cell r="D244">
            <v>150.5</v>
          </cell>
          <cell r="F244">
            <v>150.5</v>
          </cell>
          <cell r="G244">
            <v>150.5</v>
          </cell>
        </row>
        <row r="245">
          <cell r="A245">
            <v>1020</v>
          </cell>
          <cell r="B245" t="str">
            <v>Global/interregional</v>
          </cell>
          <cell r="D245">
            <v>69.5</v>
          </cell>
          <cell r="E245">
            <v>0</v>
          </cell>
          <cell r="F245">
            <v>69.5</v>
          </cell>
          <cell r="G245">
            <v>69.5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4656.3999999999996</v>
          </cell>
          <cell r="E248">
            <v>1859.7</v>
          </cell>
          <cell r="F248">
            <v>6516.1</v>
          </cell>
          <cell r="G248">
            <v>6516.1</v>
          </cell>
        </row>
        <row r="250">
          <cell r="A250">
            <v>2401</v>
          </cell>
          <cell r="B250" t="str">
            <v>Not elsewhere classified (from table 3b)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0</v>
          </cell>
          <cell r="D252">
            <v>5898.6029999999992</v>
          </cell>
          <cell r="E252">
            <v>57189.356999999989</v>
          </cell>
          <cell r="F252">
            <v>63087.959999999992</v>
          </cell>
          <cell r="G252">
            <v>63087.959999999992</v>
          </cell>
        </row>
      </sheetData>
      <sheetData sheetId="38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9">
          <cell r="A239">
            <v>711</v>
          </cell>
          <cell r="B239" t="str">
            <v>Sub-Saharan Africa</v>
          </cell>
          <cell r="D239">
            <v>357.74</v>
          </cell>
          <cell r="E239">
            <v>1293.579</v>
          </cell>
          <cell r="F239">
            <v>1651.319</v>
          </cell>
          <cell r="G239">
            <v>1651.319</v>
          </cell>
          <cell r="J239">
            <v>0.35774</v>
          </cell>
          <cell r="K239">
            <v>1.293579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778.91800000000001</v>
          </cell>
          <cell r="E241">
            <v>673.452</v>
          </cell>
          <cell r="F241">
            <v>1452.37</v>
          </cell>
          <cell r="G241">
            <v>1452.37</v>
          </cell>
          <cell r="J241">
            <v>0.778918</v>
          </cell>
          <cell r="K241">
            <v>0.67345200000000005</v>
          </cell>
        </row>
        <row r="242">
          <cell r="A242">
            <v>19</v>
          </cell>
          <cell r="B242" t="str">
            <v>Americas</v>
          </cell>
          <cell r="D242">
            <v>81.555999999999997</v>
          </cell>
          <cell r="E242">
            <v>933.00300000000004</v>
          </cell>
          <cell r="F242">
            <v>1014.5590000000001</v>
          </cell>
          <cell r="G242">
            <v>1014.5590000000001</v>
          </cell>
          <cell r="J242">
            <v>8.1556000000000003E-2</v>
          </cell>
          <cell r="K242">
            <v>0.93300300000000003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</row>
        <row r="244">
          <cell r="A244">
            <v>150</v>
          </cell>
          <cell r="B244" t="str">
            <v>Europe</v>
          </cell>
          <cell r="D244">
            <v>34.728999999999999</v>
          </cell>
          <cell r="E244">
            <v>287.78500000000003</v>
          </cell>
          <cell r="F244">
            <v>322.51400000000001</v>
          </cell>
          <cell r="G244">
            <v>322.51400000000001</v>
          </cell>
          <cell r="J244">
            <v>3.4728999999999996E-2</v>
          </cell>
          <cell r="K244">
            <v>0.28778500000000001</v>
          </cell>
        </row>
        <row r="245">
          <cell r="A245">
            <v>1020</v>
          </cell>
          <cell r="B245" t="str">
            <v>Global/interregional</v>
          </cell>
          <cell r="D245">
            <v>6110.5709999999999</v>
          </cell>
          <cell r="E245">
            <v>1293.4929999999999</v>
          </cell>
          <cell r="F245">
            <v>7404.0640000000003</v>
          </cell>
          <cell r="G245">
            <v>7404.0640000000003</v>
          </cell>
          <cell r="J245">
            <v>6.1105710000000002</v>
          </cell>
          <cell r="K245">
            <v>1.293493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1.823</v>
          </cell>
          <cell r="E246">
            <v>345.61399999999998</v>
          </cell>
          <cell r="F246">
            <v>347.43699999999995</v>
          </cell>
          <cell r="G246">
            <v>347.43699999999995</v>
          </cell>
          <cell r="J246">
            <v>1.823E-3</v>
          </cell>
          <cell r="K246">
            <v>0.34561399999999998</v>
          </cell>
        </row>
        <row r="247">
          <cell r="F247">
            <v>0</v>
          </cell>
          <cell r="G247">
            <v>0</v>
          </cell>
          <cell r="J247">
            <v>0</v>
          </cell>
          <cell r="K247">
            <v>0</v>
          </cell>
        </row>
        <row r="248">
          <cell r="B248" t="str">
            <v>Total, Regional</v>
          </cell>
          <cell r="C248">
            <v>0</v>
          </cell>
          <cell r="D248">
            <v>7365.3370000000004</v>
          </cell>
          <cell r="E248">
            <v>4826.9259999999995</v>
          </cell>
          <cell r="F248">
            <v>12192.263000000001</v>
          </cell>
          <cell r="G248">
            <v>12192.263000000001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4629.1000000000004</v>
          </cell>
          <cell r="D250">
            <v>0</v>
          </cell>
          <cell r="E250">
            <v>0</v>
          </cell>
          <cell r="F250">
            <v>0</v>
          </cell>
          <cell r="G250">
            <v>4629.1000000000004</v>
          </cell>
        </row>
        <row r="252">
          <cell r="B252" t="str">
            <v>Total</v>
          </cell>
          <cell r="C252">
            <v>4629.1000000000004</v>
          </cell>
          <cell r="D252">
            <v>7365.3370000000004</v>
          </cell>
          <cell r="E252">
            <v>4826.9259999999995</v>
          </cell>
          <cell r="F252">
            <v>12192.263000000001</v>
          </cell>
          <cell r="G252">
            <v>16821.363000000001</v>
          </cell>
        </row>
      </sheetData>
      <sheetData sheetId="39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1628</v>
          </cell>
          <cell r="F12">
            <v>1628</v>
          </cell>
          <cell r="G12">
            <v>1628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E16">
            <v>12</v>
          </cell>
          <cell r="F16">
            <v>12</v>
          </cell>
          <cell r="G16">
            <v>12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0</v>
          </cell>
          <cell r="E18">
            <v>60.8</v>
          </cell>
          <cell r="F18">
            <v>60.8</v>
          </cell>
          <cell r="G18">
            <v>60.8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0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D21">
            <v>0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0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0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6.9</v>
          </cell>
          <cell r="F39">
            <v>6.9</v>
          </cell>
          <cell r="G39">
            <v>6.9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0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0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E48">
            <v>145.19999999999999</v>
          </cell>
          <cell r="F48">
            <v>145.19999999999999</v>
          </cell>
          <cell r="G48">
            <v>145.19999999999999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E51">
            <v>77.400000000000006</v>
          </cell>
          <cell r="F51">
            <v>77.400000000000006</v>
          </cell>
          <cell r="G51">
            <v>77.400000000000006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0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0</v>
          </cell>
          <cell r="E65">
            <v>18.5</v>
          </cell>
          <cell r="F65">
            <v>18.5</v>
          </cell>
          <cell r="G65">
            <v>18.5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0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D73">
            <v>0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0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E86">
            <v>4.9000000000000004</v>
          </cell>
          <cell r="F86">
            <v>4.9000000000000004</v>
          </cell>
          <cell r="G86">
            <v>4.9000000000000004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0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E92">
            <v>135.30000000000001</v>
          </cell>
          <cell r="F92">
            <v>135.30000000000001</v>
          </cell>
          <cell r="G92">
            <v>135.30000000000001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0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0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3.8</v>
          </cell>
          <cell r="F101">
            <v>3.8</v>
          </cell>
          <cell r="G101">
            <v>3.8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0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24.2</v>
          </cell>
          <cell r="F121">
            <v>24.2</v>
          </cell>
          <cell r="G121">
            <v>24.2</v>
          </cell>
        </row>
        <row r="122">
          <cell r="A122">
            <v>484</v>
          </cell>
          <cell r="B122" t="str">
            <v>Mexico</v>
          </cell>
          <cell r="D122">
            <v>0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13.5</v>
          </cell>
          <cell r="F126">
            <v>13.5</v>
          </cell>
          <cell r="G126">
            <v>13.5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0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0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0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0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0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0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D169">
            <v>0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0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0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E180">
            <v>43</v>
          </cell>
          <cell r="F180">
            <v>43</v>
          </cell>
          <cell r="G180">
            <v>43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245.6</v>
          </cell>
          <cell r="F182">
            <v>245.6</v>
          </cell>
          <cell r="G182">
            <v>245.6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0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0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D194">
            <v>6.1</v>
          </cell>
          <cell r="F194">
            <v>6.1</v>
          </cell>
          <cell r="G194">
            <v>6.1</v>
          </cell>
        </row>
        <row r="195">
          <cell r="A195">
            <v>840</v>
          </cell>
          <cell r="B195" t="str">
            <v xml:space="preserve">United States </v>
          </cell>
          <cell r="D195">
            <v>0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D196">
            <v>0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2</v>
          </cell>
          <cell r="F200">
            <v>2</v>
          </cell>
          <cell r="G200">
            <v>2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E201">
            <v>16.5</v>
          </cell>
          <cell r="F201">
            <v>16.5</v>
          </cell>
          <cell r="G201">
            <v>16.5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1930.1</v>
          </cell>
          <cell r="E205">
            <v>513.59999999999991</v>
          </cell>
          <cell r="F205">
            <v>2443.7000000000003</v>
          </cell>
          <cell r="G205">
            <v>2443.7000000000003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0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1930.1</v>
          </cell>
          <cell r="E237">
            <v>513.59999999999991</v>
          </cell>
          <cell r="F237">
            <v>2443.7000000000003</v>
          </cell>
          <cell r="G237">
            <v>2443.7000000000003</v>
          </cell>
        </row>
        <row r="239">
          <cell r="A239">
            <v>711</v>
          </cell>
          <cell r="B239" t="str">
            <v>Sub-Saharan Africa</v>
          </cell>
          <cell r="D239">
            <v>1074.8</v>
          </cell>
          <cell r="F239">
            <v>1074.8</v>
          </cell>
          <cell r="G239">
            <v>1074.8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1110.5999999999999</v>
          </cell>
          <cell r="F241">
            <v>1110.5999999999999</v>
          </cell>
          <cell r="G241">
            <v>1110.5999999999999</v>
          </cell>
        </row>
        <row r="242">
          <cell r="A242">
            <v>19</v>
          </cell>
          <cell r="B242" t="str">
            <v>Americas</v>
          </cell>
          <cell r="D242">
            <v>498.3</v>
          </cell>
          <cell r="F242">
            <v>498.3</v>
          </cell>
          <cell r="G242">
            <v>498.3</v>
          </cell>
        </row>
        <row r="243">
          <cell r="A243">
            <v>146</v>
          </cell>
          <cell r="B243" t="str">
            <v>Western Asia</v>
          </cell>
          <cell r="D243">
            <v>435.8</v>
          </cell>
          <cell r="F243">
            <v>435.8</v>
          </cell>
          <cell r="G243">
            <v>435.8</v>
          </cell>
        </row>
        <row r="244">
          <cell r="A244">
            <v>150</v>
          </cell>
          <cell r="B244" t="str">
            <v>Europe</v>
          </cell>
          <cell r="D244">
            <v>320.10000000000002</v>
          </cell>
          <cell r="F244">
            <v>320.10000000000002</v>
          </cell>
          <cell r="G244">
            <v>320.10000000000002</v>
          </cell>
        </row>
        <row r="245">
          <cell r="A245">
            <v>1020</v>
          </cell>
          <cell r="B245" t="str">
            <v>Global/interregional</v>
          </cell>
          <cell r="D245">
            <v>2934.1</v>
          </cell>
          <cell r="F245">
            <v>2934.1</v>
          </cell>
          <cell r="G245">
            <v>2934.1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6373.7</v>
          </cell>
          <cell r="E248">
            <v>0</v>
          </cell>
          <cell r="F248">
            <v>6373.7</v>
          </cell>
          <cell r="G248">
            <v>6373.7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23322.001299999996</v>
          </cell>
          <cell r="E250">
            <v>0</v>
          </cell>
          <cell r="F250">
            <v>0</v>
          </cell>
          <cell r="G250">
            <v>23322.001299999996</v>
          </cell>
        </row>
        <row r="252">
          <cell r="B252" t="str">
            <v>Total</v>
          </cell>
          <cell r="C252">
            <v>23322.001299999996</v>
          </cell>
          <cell r="D252">
            <v>8303.7999999999993</v>
          </cell>
          <cell r="E252">
            <v>513.59999999999991</v>
          </cell>
          <cell r="F252">
            <v>8817.4</v>
          </cell>
          <cell r="G252">
            <v>32139.401299999998</v>
          </cell>
        </row>
      </sheetData>
      <sheetData sheetId="40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C12">
            <v>19</v>
          </cell>
          <cell r="F12">
            <v>0</v>
          </cell>
          <cell r="G12">
            <v>19</v>
          </cell>
          <cell r="H12" t="str">
            <v>Afghanistan</v>
          </cell>
          <cell r="I12">
            <v>19</v>
          </cell>
          <cell r="M12">
            <v>0</v>
          </cell>
          <cell r="O12">
            <v>0</v>
          </cell>
          <cell r="P12">
            <v>19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  <cell r="M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  <cell r="M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  <cell r="M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  <cell r="M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  <cell r="M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  <cell r="M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  <cell r="M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  <cell r="M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  <cell r="M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  <cell r="M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  <cell r="M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  <cell r="M24">
            <v>0</v>
          </cell>
        </row>
        <row r="25">
          <cell r="A25">
            <v>50</v>
          </cell>
          <cell r="B25" t="str">
            <v>Bangladesh</v>
          </cell>
          <cell r="C25">
            <v>27</v>
          </cell>
          <cell r="F25">
            <v>0</v>
          </cell>
          <cell r="G25">
            <v>27</v>
          </cell>
          <cell r="H25" t="str">
            <v>Bangladesh</v>
          </cell>
          <cell r="I25">
            <v>27</v>
          </cell>
          <cell r="M25">
            <v>0</v>
          </cell>
          <cell r="O25">
            <v>0</v>
          </cell>
          <cell r="P25">
            <v>27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  <cell r="M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  <cell r="M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  <cell r="M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  <cell r="M29">
            <v>0</v>
          </cell>
        </row>
        <row r="30">
          <cell r="A30">
            <v>204</v>
          </cell>
          <cell r="B30" t="str">
            <v>Benin</v>
          </cell>
          <cell r="C30">
            <v>29</v>
          </cell>
          <cell r="E30">
            <v>95</v>
          </cell>
          <cell r="F30">
            <v>95</v>
          </cell>
          <cell r="G30">
            <v>124</v>
          </cell>
          <cell r="H30" t="str">
            <v>Benin</v>
          </cell>
          <cell r="I30">
            <v>29</v>
          </cell>
          <cell r="M30">
            <v>0</v>
          </cell>
          <cell r="N30">
            <v>95</v>
          </cell>
          <cell r="O30">
            <v>95</v>
          </cell>
          <cell r="P30">
            <v>124</v>
          </cell>
        </row>
        <row r="31">
          <cell r="A31">
            <v>64</v>
          </cell>
          <cell r="B31" t="str">
            <v>Bhutan</v>
          </cell>
          <cell r="C31">
            <v>6</v>
          </cell>
          <cell r="F31">
            <v>0</v>
          </cell>
          <cell r="G31">
            <v>6</v>
          </cell>
          <cell r="H31" t="str">
            <v>Bhutan</v>
          </cell>
          <cell r="I31">
            <v>6</v>
          </cell>
          <cell r="M31">
            <v>0</v>
          </cell>
          <cell r="O31">
            <v>0</v>
          </cell>
          <cell r="P31">
            <v>6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  <cell r="M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  <cell r="M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  <cell r="M34">
            <v>0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  <cell r="M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  <cell r="M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  <cell r="M37">
            <v>0</v>
          </cell>
        </row>
        <row r="38">
          <cell r="A38">
            <v>854</v>
          </cell>
          <cell r="B38" t="str">
            <v>Burkina Faso</v>
          </cell>
          <cell r="C38">
            <v>6</v>
          </cell>
          <cell r="E38">
            <v>33</v>
          </cell>
          <cell r="F38">
            <v>33</v>
          </cell>
          <cell r="G38">
            <v>39</v>
          </cell>
          <cell r="H38" t="str">
            <v>Burkina Faso</v>
          </cell>
          <cell r="I38">
            <v>6</v>
          </cell>
          <cell r="M38">
            <v>0</v>
          </cell>
          <cell r="N38">
            <v>33</v>
          </cell>
          <cell r="O38">
            <v>33</v>
          </cell>
          <cell r="P38">
            <v>39</v>
          </cell>
        </row>
        <row r="39">
          <cell r="A39">
            <v>108</v>
          </cell>
          <cell r="B39" t="str">
            <v>Burundi</v>
          </cell>
          <cell r="C39">
            <v>47</v>
          </cell>
          <cell r="E39">
            <v>4</v>
          </cell>
          <cell r="F39">
            <v>4</v>
          </cell>
          <cell r="G39">
            <v>51</v>
          </cell>
          <cell r="H39" t="str">
            <v>Burundi</v>
          </cell>
          <cell r="I39">
            <v>47</v>
          </cell>
          <cell r="M39">
            <v>0</v>
          </cell>
          <cell r="N39">
            <v>4</v>
          </cell>
          <cell r="O39">
            <v>4</v>
          </cell>
          <cell r="P39">
            <v>51</v>
          </cell>
        </row>
        <row r="40">
          <cell r="A40">
            <v>116</v>
          </cell>
          <cell r="B40" t="str">
            <v>Cambodia</v>
          </cell>
          <cell r="E40">
            <v>5</v>
          </cell>
          <cell r="F40">
            <v>5</v>
          </cell>
          <cell r="G40">
            <v>5</v>
          </cell>
          <cell r="H40" t="str">
            <v>Cambodia</v>
          </cell>
          <cell r="M40">
            <v>0</v>
          </cell>
          <cell r="N40">
            <v>5</v>
          </cell>
          <cell r="O40">
            <v>5</v>
          </cell>
          <cell r="P40">
            <v>5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  <cell r="M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  <cell r="M42">
            <v>0</v>
          </cell>
        </row>
        <row r="43">
          <cell r="A43">
            <v>132</v>
          </cell>
          <cell r="B43" t="str">
            <v>Cape Verde</v>
          </cell>
          <cell r="C43">
            <v>20</v>
          </cell>
          <cell r="F43">
            <v>0</v>
          </cell>
          <cell r="G43">
            <v>20</v>
          </cell>
          <cell r="H43" t="str">
            <v>Cape Verde</v>
          </cell>
          <cell r="I43">
            <v>20</v>
          </cell>
          <cell r="M43">
            <v>0</v>
          </cell>
          <cell r="O43">
            <v>0</v>
          </cell>
          <cell r="P43">
            <v>20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  <cell r="M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  <cell r="M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  <cell r="M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  <cell r="M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  <cell r="M48">
            <v>0</v>
          </cell>
        </row>
        <row r="49">
          <cell r="A49">
            <v>174</v>
          </cell>
          <cell r="B49" t="str">
            <v>Comoros</v>
          </cell>
          <cell r="E49">
            <v>39</v>
          </cell>
          <cell r="F49">
            <v>39</v>
          </cell>
          <cell r="G49">
            <v>39</v>
          </cell>
          <cell r="H49" t="str">
            <v>Comoros</v>
          </cell>
          <cell r="M49">
            <v>0</v>
          </cell>
          <cell r="N49">
            <v>39</v>
          </cell>
          <cell r="O49">
            <v>39</v>
          </cell>
          <cell r="P49">
            <v>39</v>
          </cell>
        </row>
        <row r="50">
          <cell r="A50">
            <v>178</v>
          </cell>
          <cell r="B50" t="str">
            <v>Congo</v>
          </cell>
          <cell r="E50">
            <v>3</v>
          </cell>
          <cell r="F50">
            <v>3</v>
          </cell>
          <cell r="G50">
            <v>3</v>
          </cell>
          <cell r="H50" t="str">
            <v>Congo</v>
          </cell>
          <cell r="M50">
            <v>0</v>
          </cell>
          <cell r="N50">
            <v>3</v>
          </cell>
          <cell r="O50">
            <v>3</v>
          </cell>
          <cell r="P50">
            <v>3</v>
          </cell>
        </row>
        <row r="51">
          <cell r="A51">
            <v>188</v>
          </cell>
          <cell r="B51" t="str">
            <v>Costa Rica</v>
          </cell>
          <cell r="E51">
            <v>41</v>
          </cell>
          <cell r="F51">
            <v>41</v>
          </cell>
          <cell r="G51">
            <v>41</v>
          </cell>
          <cell r="H51" t="str">
            <v>Costa Rica</v>
          </cell>
          <cell r="M51">
            <v>0</v>
          </cell>
          <cell r="N51">
            <v>41</v>
          </cell>
          <cell r="O51">
            <v>41</v>
          </cell>
          <cell r="P51">
            <v>41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  <cell r="M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  <cell r="M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  <cell r="M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  <cell r="M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  <cell r="M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  <cell r="M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  <cell r="M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  <cell r="M59">
            <v>0</v>
          </cell>
        </row>
        <row r="60">
          <cell r="A60">
            <v>262</v>
          </cell>
          <cell r="B60" t="str">
            <v>Djibouti</v>
          </cell>
          <cell r="C60">
            <v>20</v>
          </cell>
          <cell r="E60">
            <v>40</v>
          </cell>
          <cell r="F60">
            <v>40</v>
          </cell>
          <cell r="G60">
            <v>60</v>
          </cell>
          <cell r="H60" t="str">
            <v>Djibouti</v>
          </cell>
          <cell r="I60">
            <v>20</v>
          </cell>
          <cell r="M60">
            <v>0</v>
          </cell>
          <cell r="N60">
            <v>40</v>
          </cell>
          <cell r="O60">
            <v>40</v>
          </cell>
          <cell r="P60">
            <v>60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  <cell r="M61">
            <v>0</v>
          </cell>
        </row>
        <row r="62">
          <cell r="A62">
            <v>214</v>
          </cell>
          <cell r="B62" t="str">
            <v>Dominican Republic</v>
          </cell>
          <cell r="D62">
            <v>5</v>
          </cell>
          <cell r="F62">
            <v>5</v>
          </cell>
          <cell r="G62">
            <v>5</v>
          </cell>
          <cell r="H62" t="str">
            <v>Dominican Republic</v>
          </cell>
          <cell r="L62">
            <v>5</v>
          </cell>
          <cell r="M62">
            <v>5</v>
          </cell>
          <cell r="O62">
            <v>10</v>
          </cell>
          <cell r="P62">
            <v>10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  <cell r="M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  <cell r="M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  <cell r="M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  <cell r="M66">
            <v>0</v>
          </cell>
        </row>
        <row r="67">
          <cell r="A67">
            <v>232</v>
          </cell>
          <cell r="B67" t="str">
            <v>Eritrea</v>
          </cell>
          <cell r="C67">
            <v>35</v>
          </cell>
          <cell r="F67">
            <v>0</v>
          </cell>
          <cell r="G67">
            <v>35</v>
          </cell>
          <cell r="H67" t="str">
            <v>Eritrea</v>
          </cell>
          <cell r="I67">
            <v>35</v>
          </cell>
          <cell r="M67">
            <v>0</v>
          </cell>
          <cell r="O67">
            <v>0</v>
          </cell>
          <cell r="P67">
            <v>35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  <cell r="M68">
            <v>0</v>
          </cell>
        </row>
        <row r="69">
          <cell r="A69">
            <v>231</v>
          </cell>
          <cell r="B69" t="str">
            <v>Ethiopia</v>
          </cell>
          <cell r="C69">
            <v>48</v>
          </cell>
          <cell r="F69">
            <v>0</v>
          </cell>
          <cell r="G69">
            <v>48</v>
          </cell>
          <cell r="H69" t="str">
            <v>Ethiopia</v>
          </cell>
          <cell r="I69">
            <v>48</v>
          </cell>
          <cell r="M69">
            <v>0</v>
          </cell>
          <cell r="O69">
            <v>0</v>
          </cell>
          <cell r="P69">
            <v>48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  <cell r="M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  <cell r="M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  <cell r="M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  <cell r="M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  <cell r="M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  <cell r="M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  <cell r="M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  <cell r="M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  <cell r="M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  <cell r="M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  <cell r="M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  <cell r="M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  <cell r="M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  <cell r="M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  <cell r="M84">
            <v>0</v>
          </cell>
        </row>
        <row r="85">
          <cell r="A85">
            <v>332</v>
          </cell>
          <cell r="B85" t="str">
            <v>Haiti</v>
          </cell>
          <cell r="C85">
            <v>32</v>
          </cell>
          <cell r="F85">
            <v>0</v>
          </cell>
          <cell r="G85">
            <v>32</v>
          </cell>
          <cell r="H85" t="str">
            <v>Haiti</v>
          </cell>
          <cell r="I85">
            <v>32</v>
          </cell>
          <cell r="M85">
            <v>0</v>
          </cell>
          <cell r="O85">
            <v>0</v>
          </cell>
          <cell r="P85">
            <v>32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  <cell r="M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  <cell r="M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  <cell r="M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  <cell r="M89">
            <v>0</v>
          </cell>
        </row>
        <row r="90">
          <cell r="A90">
            <v>360</v>
          </cell>
          <cell r="B90" t="str">
            <v>Indonesia</v>
          </cell>
          <cell r="D90">
            <v>5</v>
          </cell>
          <cell r="F90">
            <v>5</v>
          </cell>
          <cell r="G90">
            <v>5</v>
          </cell>
          <cell r="H90" t="str">
            <v>Indonesia</v>
          </cell>
          <cell r="L90">
            <v>5</v>
          </cell>
          <cell r="M90">
            <v>5</v>
          </cell>
          <cell r="O90">
            <v>10</v>
          </cell>
          <cell r="P90">
            <v>10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  <cell r="M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  <cell r="M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  <cell r="M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  <cell r="M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  <cell r="M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  <cell r="M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  <cell r="M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  <cell r="M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  <cell r="M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  <cell r="M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  <cell r="M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  <cell r="M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  <cell r="M103">
            <v>0</v>
          </cell>
        </row>
        <row r="104">
          <cell r="A104">
            <v>418</v>
          </cell>
          <cell r="B104" t="str">
            <v>Lao People's Dem Republic</v>
          </cell>
          <cell r="C104">
            <v>8</v>
          </cell>
          <cell r="F104">
            <v>0</v>
          </cell>
          <cell r="G104">
            <v>8</v>
          </cell>
          <cell r="H104" t="str">
            <v>Lao People's Democratic Republic</v>
          </cell>
          <cell r="I104">
            <v>8</v>
          </cell>
          <cell r="M104">
            <v>0</v>
          </cell>
          <cell r="O104">
            <v>0</v>
          </cell>
          <cell r="P104">
            <v>8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  <cell r="M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  <cell r="M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  <cell r="M107">
            <v>0</v>
          </cell>
        </row>
        <row r="108">
          <cell r="A108">
            <v>430</v>
          </cell>
          <cell r="B108" t="str">
            <v>Liberia</v>
          </cell>
          <cell r="C108">
            <v>18</v>
          </cell>
          <cell r="D108">
            <v>9</v>
          </cell>
          <cell r="F108">
            <v>9</v>
          </cell>
          <cell r="G108">
            <v>27</v>
          </cell>
          <cell r="H108" t="str">
            <v>Liberia</v>
          </cell>
          <cell r="I108">
            <v>18</v>
          </cell>
          <cell r="L108">
            <v>9</v>
          </cell>
          <cell r="M108">
            <v>9</v>
          </cell>
          <cell r="O108">
            <v>18</v>
          </cell>
          <cell r="P108">
            <v>36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  <cell r="M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  <cell r="M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  <cell r="M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  <cell r="M112">
            <v>0</v>
          </cell>
        </row>
        <row r="113">
          <cell r="A113">
            <v>450</v>
          </cell>
          <cell r="B113" t="str">
            <v>Madagascar</v>
          </cell>
          <cell r="C113">
            <v>53</v>
          </cell>
          <cell r="E113">
            <v>23</v>
          </cell>
          <cell r="F113">
            <v>23</v>
          </cell>
          <cell r="G113">
            <v>76</v>
          </cell>
          <cell r="H113" t="str">
            <v>Madagascar</v>
          </cell>
          <cell r="I113">
            <v>53</v>
          </cell>
          <cell r="M113">
            <v>0</v>
          </cell>
          <cell r="N113">
            <v>23</v>
          </cell>
          <cell r="O113">
            <v>23</v>
          </cell>
          <cell r="P113">
            <v>76</v>
          </cell>
        </row>
        <row r="114">
          <cell r="A114">
            <v>454</v>
          </cell>
          <cell r="B114" t="str">
            <v>Malawi</v>
          </cell>
          <cell r="C114">
            <v>43</v>
          </cell>
          <cell r="D114">
            <v>1</v>
          </cell>
          <cell r="F114">
            <v>1</v>
          </cell>
          <cell r="G114">
            <v>44</v>
          </cell>
          <cell r="H114" t="str">
            <v>Malawi</v>
          </cell>
          <cell r="I114">
            <v>43</v>
          </cell>
          <cell r="L114">
            <v>1</v>
          </cell>
          <cell r="M114">
            <v>1</v>
          </cell>
          <cell r="O114">
            <v>2</v>
          </cell>
          <cell r="P114">
            <v>45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  <cell r="M115">
            <v>0</v>
          </cell>
        </row>
        <row r="116">
          <cell r="A116">
            <v>462</v>
          </cell>
          <cell r="B116" t="str">
            <v>Maldives</v>
          </cell>
          <cell r="C116">
            <v>8</v>
          </cell>
          <cell r="E116">
            <v>47</v>
          </cell>
          <cell r="F116">
            <v>47</v>
          </cell>
          <cell r="G116">
            <v>55</v>
          </cell>
          <cell r="H116" t="str">
            <v>Maldives</v>
          </cell>
          <cell r="I116">
            <v>8</v>
          </cell>
          <cell r="M116">
            <v>0</v>
          </cell>
          <cell r="N116">
            <v>47</v>
          </cell>
          <cell r="O116">
            <v>47</v>
          </cell>
          <cell r="P116">
            <v>55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  <cell r="M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  <cell r="M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  <cell r="M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  <cell r="M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  <cell r="M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  <cell r="M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  <cell r="M123">
            <v>0</v>
          </cell>
        </row>
        <row r="124">
          <cell r="A124">
            <v>496</v>
          </cell>
          <cell r="B124" t="str">
            <v>Mongolia</v>
          </cell>
          <cell r="C124">
            <v>42</v>
          </cell>
          <cell r="F124">
            <v>0</v>
          </cell>
          <cell r="G124">
            <v>42</v>
          </cell>
          <cell r="H124" t="str">
            <v>Mongolia</v>
          </cell>
          <cell r="I124">
            <v>42</v>
          </cell>
          <cell r="M124">
            <v>0</v>
          </cell>
          <cell r="O124">
            <v>0</v>
          </cell>
          <cell r="P124">
            <v>42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  <cell r="M125">
            <v>0</v>
          </cell>
        </row>
        <row r="126">
          <cell r="A126">
            <v>504</v>
          </cell>
          <cell r="B126" t="str">
            <v>Morocco</v>
          </cell>
          <cell r="D126">
            <v>6</v>
          </cell>
          <cell r="F126">
            <v>6</v>
          </cell>
          <cell r="G126">
            <v>6</v>
          </cell>
          <cell r="H126" t="str">
            <v>Morocco</v>
          </cell>
          <cell r="L126">
            <v>6</v>
          </cell>
          <cell r="M126">
            <v>6</v>
          </cell>
          <cell r="O126">
            <v>12</v>
          </cell>
          <cell r="P126">
            <v>12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  <cell r="M127">
            <v>0</v>
          </cell>
        </row>
        <row r="128">
          <cell r="A128">
            <v>104</v>
          </cell>
          <cell r="B128" t="str">
            <v>Myanmar</v>
          </cell>
          <cell r="C128">
            <v>31</v>
          </cell>
          <cell r="F128">
            <v>0</v>
          </cell>
          <cell r="G128">
            <v>31</v>
          </cell>
          <cell r="H128" t="str">
            <v>Myanmar</v>
          </cell>
          <cell r="I128">
            <v>31</v>
          </cell>
          <cell r="M128">
            <v>0</v>
          </cell>
          <cell r="O128">
            <v>0</v>
          </cell>
          <cell r="P128">
            <v>31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  <cell r="M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  <cell r="M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  <cell r="M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  <cell r="M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  <cell r="M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  <cell r="M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  <cell r="M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  <cell r="M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  <cell r="M137">
            <v>0</v>
          </cell>
        </row>
        <row r="138">
          <cell r="A138">
            <v>512</v>
          </cell>
          <cell r="B138" t="str">
            <v>Oman</v>
          </cell>
          <cell r="F138">
            <v>0</v>
          </cell>
          <cell r="G138">
            <v>0</v>
          </cell>
          <cell r="M138">
            <v>0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  <cell r="M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  <cell r="M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  <cell r="M141">
            <v>0</v>
          </cell>
        </row>
        <row r="142">
          <cell r="A142">
            <v>598</v>
          </cell>
          <cell r="B142" t="str">
            <v>Papua New Guinea</v>
          </cell>
          <cell r="C142">
            <v>9</v>
          </cell>
          <cell r="F142">
            <v>0</v>
          </cell>
          <cell r="G142">
            <v>9</v>
          </cell>
          <cell r="H142" t="str">
            <v>Papua New Guinea</v>
          </cell>
          <cell r="I142">
            <v>9</v>
          </cell>
          <cell r="M142">
            <v>0</v>
          </cell>
          <cell r="O142">
            <v>0</v>
          </cell>
          <cell r="P142">
            <v>9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  <cell r="M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  <cell r="M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  <cell r="M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  <cell r="M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  <cell r="M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  <cell r="M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  <cell r="M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  <cell r="M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  <cell r="M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  <cell r="M152">
            <v>0</v>
          </cell>
        </row>
        <row r="153">
          <cell r="A153">
            <v>646</v>
          </cell>
          <cell r="B153" t="str">
            <v>Rwanda</v>
          </cell>
          <cell r="C153">
            <v>38</v>
          </cell>
          <cell r="F153">
            <v>0</v>
          </cell>
          <cell r="G153">
            <v>38</v>
          </cell>
          <cell r="H153" t="str">
            <v>Rwanda</v>
          </cell>
          <cell r="I153">
            <v>38</v>
          </cell>
          <cell r="M153">
            <v>0</v>
          </cell>
          <cell r="O153">
            <v>0</v>
          </cell>
          <cell r="P153">
            <v>38</v>
          </cell>
        </row>
        <row r="154">
          <cell r="A154">
            <v>882</v>
          </cell>
          <cell r="B154" t="str">
            <v>Samoa</v>
          </cell>
          <cell r="C154">
            <v>35</v>
          </cell>
          <cell r="E154">
            <v>23</v>
          </cell>
          <cell r="F154">
            <v>23</v>
          </cell>
          <cell r="G154">
            <v>58</v>
          </cell>
          <cell r="H154" t="str">
            <v>Samoa</v>
          </cell>
          <cell r="I154">
            <v>35</v>
          </cell>
          <cell r="M154">
            <v>0</v>
          </cell>
          <cell r="N154">
            <v>23</v>
          </cell>
          <cell r="O154">
            <v>23</v>
          </cell>
          <cell r="P154">
            <v>58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  <cell r="M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  <cell r="M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  <cell r="M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  <cell r="M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  <cell r="M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  <cell r="M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  <cell r="M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  <cell r="M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  <cell r="M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  <cell r="M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  <cell r="M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  <cell r="M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  <cell r="M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  <cell r="M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  <cell r="M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  <cell r="M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  <cell r="M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  <cell r="M172">
            <v>0</v>
          </cell>
        </row>
        <row r="173">
          <cell r="A173">
            <v>736</v>
          </cell>
          <cell r="B173" t="str">
            <v>Sudan</v>
          </cell>
          <cell r="C173">
            <v>28</v>
          </cell>
          <cell r="E173">
            <v>26</v>
          </cell>
          <cell r="F173">
            <v>26</v>
          </cell>
          <cell r="G173">
            <v>54</v>
          </cell>
          <cell r="H173" t="str">
            <v>Sudan</v>
          </cell>
          <cell r="I173">
            <v>28</v>
          </cell>
          <cell r="M173">
            <v>0</v>
          </cell>
          <cell r="N173">
            <v>26</v>
          </cell>
          <cell r="O173">
            <v>26</v>
          </cell>
          <cell r="P173">
            <v>54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  <cell r="M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  <cell r="M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  <cell r="M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  <cell r="M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  <cell r="M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  <cell r="M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  <cell r="M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  <cell r="M181">
            <v>0</v>
          </cell>
        </row>
        <row r="182">
          <cell r="A182">
            <v>626</v>
          </cell>
          <cell r="B182" t="str">
            <v>Timor-Leste</v>
          </cell>
          <cell r="C182">
            <v>33</v>
          </cell>
          <cell r="F182">
            <v>0</v>
          </cell>
          <cell r="G182">
            <v>33</v>
          </cell>
          <cell r="H182" t="str">
            <v>Timor-Leste</v>
          </cell>
          <cell r="I182">
            <v>33</v>
          </cell>
          <cell r="M182">
            <v>0</v>
          </cell>
          <cell r="O182">
            <v>0</v>
          </cell>
          <cell r="P182">
            <v>33</v>
          </cell>
        </row>
        <row r="183">
          <cell r="A183">
            <v>768</v>
          </cell>
          <cell r="B183" t="str">
            <v>Togo</v>
          </cell>
          <cell r="C183">
            <v>64</v>
          </cell>
          <cell r="D183">
            <v>6</v>
          </cell>
          <cell r="E183">
            <v>60</v>
          </cell>
          <cell r="F183">
            <v>66</v>
          </cell>
          <cell r="G183">
            <v>130</v>
          </cell>
          <cell r="H183" t="str">
            <v>Togo</v>
          </cell>
          <cell r="I183">
            <v>64</v>
          </cell>
          <cell r="L183">
            <v>6</v>
          </cell>
          <cell r="M183">
            <v>6</v>
          </cell>
          <cell r="N183">
            <v>60</v>
          </cell>
          <cell r="O183">
            <v>72</v>
          </cell>
          <cell r="P183">
            <v>136</v>
          </cell>
        </row>
        <row r="184">
          <cell r="A184">
            <v>776</v>
          </cell>
          <cell r="B184" t="str">
            <v xml:space="preserve">Tonga </v>
          </cell>
          <cell r="C184">
            <v>29</v>
          </cell>
          <cell r="E184">
            <v>5</v>
          </cell>
          <cell r="F184">
            <v>5</v>
          </cell>
          <cell r="G184">
            <v>34</v>
          </cell>
          <cell r="H184" t="str">
            <v>Tonga</v>
          </cell>
          <cell r="I184">
            <v>29</v>
          </cell>
          <cell r="M184">
            <v>0</v>
          </cell>
          <cell r="N184">
            <v>5</v>
          </cell>
          <cell r="O184">
            <v>5</v>
          </cell>
          <cell r="P184">
            <v>34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  <cell r="M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  <cell r="M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  <cell r="M187">
            <v>0</v>
          </cell>
        </row>
        <row r="188">
          <cell r="A188">
            <v>795</v>
          </cell>
          <cell r="B188" t="str">
            <v>Turkmenistan</v>
          </cell>
          <cell r="C188">
            <v>1</v>
          </cell>
          <cell r="F188">
            <v>0</v>
          </cell>
          <cell r="G188">
            <v>1</v>
          </cell>
          <cell r="H188" t="str">
            <v>Turkmenistan</v>
          </cell>
          <cell r="I188">
            <v>1</v>
          </cell>
          <cell r="M188">
            <v>0</v>
          </cell>
          <cell r="O188">
            <v>0</v>
          </cell>
          <cell r="P188">
            <v>1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  <cell r="M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  <cell r="M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  <cell r="M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  <cell r="M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  <cell r="M193">
            <v>0</v>
          </cell>
        </row>
        <row r="194">
          <cell r="A194">
            <v>834</v>
          </cell>
          <cell r="B194" t="str">
            <v>United Rep of Tanzania</v>
          </cell>
          <cell r="C194">
            <v>45</v>
          </cell>
          <cell r="E194">
            <v>99</v>
          </cell>
          <cell r="F194">
            <v>99</v>
          </cell>
          <cell r="G194">
            <v>144</v>
          </cell>
          <cell r="H194" t="str">
            <v>United Republic of Tanzania</v>
          </cell>
          <cell r="I194">
            <v>45</v>
          </cell>
          <cell r="M194">
            <v>0</v>
          </cell>
          <cell r="N194">
            <v>99</v>
          </cell>
          <cell r="O194">
            <v>99</v>
          </cell>
          <cell r="P194">
            <v>144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  <cell r="H195" t="str">
            <v xml:space="preserve">United States </v>
          </cell>
          <cell r="M195">
            <v>0</v>
          </cell>
          <cell r="O195">
            <v>0</v>
          </cell>
          <cell r="P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  <cell r="H196" t="str">
            <v>Uruguay</v>
          </cell>
          <cell r="M196">
            <v>0</v>
          </cell>
          <cell r="O196">
            <v>0</v>
          </cell>
          <cell r="P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  <cell r="H197" t="str">
            <v>Uzbekistan</v>
          </cell>
          <cell r="M197">
            <v>0</v>
          </cell>
          <cell r="O197">
            <v>0</v>
          </cell>
          <cell r="P197">
            <v>0</v>
          </cell>
        </row>
        <row r="198">
          <cell r="A198">
            <v>548</v>
          </cell>
          <cell r="B198" t="str">
            <v>Vanuatu</v>
          </cell>
          <cell r="C198">
            <v>24</v>
          </cell>
          <cell r="E198">
            <v>15</v>
          </cell>
          <cell r="F198">
            <v>15</v>
          </cell>
          <cell r="G198">
            <v>39</v>
          </cell>
          <cell r="H198" t="str">
            <v>Vanuatu</v>
          </cell>
          <cell r="I198">
            <v>24</v>
          </cell>
          <cell r="M198">
            <v>0</v>
          </cell>
          <cell r="N198">
            <v>15</v>
          </cell>
          <cell r="O198">
            <v>15</v>
          </cell>
          <cell r="P198">
            <v>39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  <cell r="H199" t="str">
            <v>Venezuela</v>
          </cell>
          <cell r="M199">
            <v>0</v>
          </cell>
          <cell r="O199">
            <v>0</v>
          </cell>
          <cell r="P199">
            <v>0</v>
          </cell>
        </row>
        <row r="200">
          <cell r="A200">
            <v>704</v>
          </cell>
          <cell r="B200" t="str">
            <v>Vietnam</v>
          </cell>
          <cell r="C200">
            <v>15</v>
          </cell>
          <cell r="E200">
            <v>41</v>
          </cell>
          <cell r="F200">
            <v>41</v>
          </cell>
          <cell r="G200">
            <v>56</v>
          </cell>
          <cell r="H200" t="str">
            <v>Viet Nam</v>
          </cell>
          <cell r="I200">
            <v>15</v>
          </cell>
          <cell r="M200">
            <v>0</v>
          </cell>
          <cell r="N200">
            <v>41</v>
          </cell>
          <cell r="O200">
            <v>41</v>
          </cell>
          <cell r="P200">
            <v>56</v>
          </cell>
        </row>
        <row r="201">
          <cell r="A201">
            <v>887</v>
          </cell>
          <cell r="B201" t="str">
            <v>Yemen</v>
          </cell>
          <cell r="C201">
            <v>71</v>
          </cell>
          <cell r="E201">
            <v>72</v>
          </cell>
          <cell r="F201">
            <v>72</v>
          </cell>
          <cell r="G201">
            <v>143</v>
          </cell>
          <cell r="H201" t="str">
            <v>Yemen</v>
          </cell>
          <cell r="I201">
            <v>71</v>
          </cell>
          <cell r="M201">
            <v>0</v>
          </cell>
          <cell r="N201">
            <v>72</v>
          </cell>
          <cell r="O201">
            <v>72</v>
          </cell>
          <cell r="P201">
            <v>143</v>
          </cell>
        </row>
        <row r="202">
          <cell r="A202">
            <v>894</v>
          </cell>
          <cell r="B202" t="str">
            <v>Zambia</v>
          </cell>
          <cell r="C202">
            <v>3</v>
          </cell>
          <cell r="F202">
            <v>0</v>
          </cell>
          <cell r="G202">
            <v>3</v>
          </cell>
          <cell r="H202" t="str">
            <v>Zambia</v>
          </cell>
          <cell r="I202">
            <v>3</v>
          </cell>
          <cell r="M202">
            <v>0</v>
          </cell>
          <cell r="O202">
            <v>0</v>
          </cell>
          <cell r="P202">
            <v>3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  <cell r="H203" t="str">
            <v>Zimbabwe</v>
          </cell>
          <cell r="M203">
            <v>0</v>
          </cell>
          <cell r="O203">
            <v>0</v>
          </cell>
          <cell r="P203">
            <v>0</v>
          </cell>
        </row>
        <row r="204">
          <cell r="M204">
            <v>0</v>
          </cell>
        </row>
        <row r="205">
          <cell r="B205" t="str">
            <v>Total Member States</v>
          </cell>
          <cell r="C205">
            <v>887</v>
          </cell>
          <cell r="D205">
            <v>32</v>
          </cell>
          <cell r="E205">
            <v>671</v>
          </cell>
          <cell r="F205">
            <v>703</v>
          </cell>
          <cell r="G205">
            <v>1590</v>
          </cell>
          <cell r="M205">
            <v>0</v>
          </cell>
          <cell r="O205">
            <v>0</v>
          </cell>
          <cell r="P205">
            <v>0</v>
          </cell>
        </row>
        <row r="206">
          <cell r="M206">
            <v>0</v>
          </cell>
        </row>
        <row r="207">
          <cell r="B207" t="str">
            <v>Non-Member States or areas</v>
          </cell>
          <cell r="M207">
            <v>0</v>
          </cell>
        </row>
        <row r="208">
          <cell r="M208">
            <v>0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  <cell r="M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  <cell r="M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  <cell r="M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  <cell r="M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  <cell r="M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  <cell r="M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  <cell r="M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  <cell r="M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  <cell r="M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  <cell r="M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  <cell r="M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  <cell r="M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  <cell r="M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  <cell r="M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  <cell r="M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  <cell r="M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  <cell r="M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  <cell r="M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  <cell r="M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  <cell r="M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  <cell r="M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  <cell r="M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  <cell r="M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  <cell r="M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  <cell r="M233">
            <v>0</v>
          </cell>
        </row>
        <row r="234">
          <cell r="F234">
            <v>0</v>
          </cell>
          <cell r="G234">
            <v>0</v>
          </cell>
          <cell r="M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M235">
            <v>0</v>
          </cell>
        </row>
        <row r="236">
          <cell r="M236">
            <v>0</v>
          </cell>
        </row>
        <row r="237">
          <cell r="B237" t="str">
            <v>Total countries/areas</v>
          </cell>
          <cell r="C237">
            <v>887</v>
          </cell>
          <cell r="D237">
            <v>32</v>
          </cell>
          <cell r="E237">
            <v>671</v>
          </cell>
          <cell r="F237">
            <v>703</v>
          </cell>
          <cell r="G237">
            <v>1590</v>
          </cell>
          <cell r="M237">
            <v>0</v>
          </cell>
        </row>
        <row r="238">
          <cell r="M238">
            <v>0</v>
          </cell>
        </row>
        <row r="239">
          <cell r="A239">
            <v>711</v>
          </cell>
          <cell r="B239" t="str">
            <v>Sub-Saharan Africa</v>
          </cell>
          <cell r="C239">
            <v>254</v>
          </cell>
          <cell r="D239">
            <v>146</v>
          </cell>
          <cell r="F239">
            <v>146</v>
          </cell>
          <cell r="G239">
            <v>400</v>
          </cell>
          <cell r="H239" t="str">
            <v>Regional Africa</v>
          </cell>
          <cell r="I239">
            <v>254</v>
          </cell>
          <cell r="L239">
            <v>146</v>
          </cell>
          <cell r="M239">
            <v>146</v>
          </cell>
          <cell r="O239">
            <v>292</v>
          </cell>
          <cell r="P239">
            <v>546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  <cell r="M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164</v>
          </cell>
          <cell r="D241">
            <v>79</v>
          </cell>
          <cell r="F241">
            <v>79</v>
          </cell>
          <cell r="G241">
            <v>243</v>
          </cell>
          <cell r="H241" t="str">
            <v>Regional Asia and the Pacific</v>
          </cell>
          <cell r="I241">
            <v>164</v>
          </cell>
          <cell r="L241">
            <v>79</v>
          </cell>
          <cell r="M241">
            <v>79</v>
          </cell>
          <cell r="O241">
            <v>158</v>
          </cell>
          <cell r="P241">
            <v>322</v>
          </cell>
        </row>
        <row r="242">
          <cell r="A242">
            <v>19</v>
          </cell>
          <cell r="B242" t="str">
            <v>Americas</v>
          </cell>
          <cell r="C242">
            <v>484</v>
          </cell>
          <cell r="D242">
            <v>162</v>
          </cell>
          <cell r="F242">
            <v>162</v>
          </cell>
          <cell r="G242">
            <v>646</v>
          </cell>
          <cell r="H242" t="str">
            <v>Regional Latin America and the Caribbean</v>
          </cell>
          <cell r="I242">
            <v>484</v>
          </cell>
          <cell r="L242">
            <v>162</v>
          </cell>
          <cell r="M242">
            <v>162</v>
          </cell>
          <cell r="O242">
            <v>324</v>
          </cell>
          <cell r="P242">
            <v>808</v>
          </cell>
        </row>
        <row r="243">
          <cell r="A243">
            <v>146</v>
          </cell>
          <cell r="B243" t="str">
            <v>Western Asia</v>
          </cell>
          <cell r="C243">
            <v>107</v>
          </cell>
          <cell r="D243">
            <v>123</v>
          </cell>
          <cell r="F243">
            <v>123</v>
          </cell>
          <cell r="G243">
            <v>230</v>
          </cell>
          <cell r="H243" t="str">
            <v>Regional Arab States</v>
          </cell>
          <cell r="I243">
            <v>107</v>
          </cell>
          <cell r="L243">
            <v>123</v>
          </cell>
          <cell r="M243">
            <v>123</v>
          </cell>
          <cell r="O243">
            <v>246</v>
          </cell>
          <cell r="P243">
            <v>353</v>
          </cell>
        </row>
        <row r="244">
          <cell r="A244">
            <v>150</v>
          </cell>
          <cell r="B244" t="str">
            <v>Europe</v>
          </cell>
          <cell r="C244">
            <v>72</v>
          </cell>
          <cell r="D244">
            <v>24</v>
          </cell>
          <cell r="F244">
            <v>24</v>
          </cell>
          <cell r="G244">
            <v>96</v>
          </cell>
          <cell r="H244" t="str">
            <v>Regional Europe</v>
          </cell>
          <cell r="I244">
            <v>72</v>
          </cell>
          <cell r="L244">
            <v>24</v>
          </cell>
          <cell r="M244">
            <v>24</v>
          </cell>
          <cell r="O244">
            <v>48</v>
          </cell>
          <cell r="P244">
            <v>120</v>
          </cell>
        </row>
        <row r="245">
          <cell r="A245">
            <v>1020</v>
          </cell>
          <cell r="B245" t="str">
            <v>Global/interregional</v>
          </cell>
          <cell r="C245">
            <v>16</v>
          </cell>
          <cell r="D245">
            <v>109</v>
          </cell>
          <cell r="F245">
            <v>109</v>
          </cell>
          <cell r="G245">
            <v>125</v>
          </cell>
          <cell r="H245" t="str">
            <v>Interregional</v>
          </cell>
          <cell r="I245">
            <v>16</v>
          </cell>
          <cell r="L245">
            <v>109</v>
          </cell>
          <cell r="M245">
            <v>109</v>
          </cell>
          <cell r="O245">
            <v>218</v>
          </cell>
          <cell r="P245">
            <v>234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  <cell r="H247" t="str">
            <v>Total  (All countries)</v>
          </cell>
          <cell r="I247">
            <v>1984</v>
          </cell>
          <cell r="J247">
            <v>0</v>
          </cell>
          <cell r="K247">
            <v>0</v>
          </cell>
          <cell r="L247">
            <v>675</v>
          </cell>
          <cell r="M247">
            <v>675</v>
          </cell>
          <cell r="N247">
            <v>671</v>
          </cell>
          <cell r="O247">
            <v>2021</v>
          </cell>
          <cell r="P247">
            <v>4005</v>
          </cell>
        </row>
        <row r="248">
          <cell r="B248" t="str">
            <v>Total, Regional</v>
          </cell>
          <cell r="C248">
            <v>1097</v>
          </cell>
          <cell r="D248">
            <v>643</v>
          </cell>
          <cell r="E248">
            <v>0</v>
          </cell>
          <cell r="F248">
            <v>643</v>
          </cell>
          <cell r="G248">
            <v>1740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1984</v>
          </cell>
          <cell r="D252">
            <v>675</v>
          </cell>
          <cell r="E252">
            <v>671</v>
          </cell>
          <cell r="F252">
            <v>1346</v>
          </cell>
          <cell r="G252">
            <v>3330</v>
          </cell>
        </row>
        <row r="256">
          <cell r="H256" t="str">
            <v>Global</v>
          </cell>
          <cell r="O256">
            <v>0</v>
          </cell>
          <cell r="P256">
            <v>0</v>
          </cell>
        </row>
        <row r="257">
          <cell r="H257" t="str">
            <v>Other</v>
          </cell>
          <cell r="O257">
            <v>0</v>
          </cell>
          <cell r="P257">
            <v>0</v>
          </cell>
        </row>
        <row r="258">
          <cell r="H258" t="str">
            <v>Total  (Intercountry)</v>
          </cell>
          <cell r="I258">
            <v>3081</v>
          </cell>
          <cell r="J258">
            <v>0</v>
          </cell>
          <cell r="K258">
            <v>0</v>
          </cell>
          <cell r="L258">
            <v>1318</v>
          </cell>
          <cell r="N258">
            <v>671</v>
          </cell>
          <cell r="O258">
            <v>3307</v>
          </cell>
          <cell r="P258">
            <v>6388</v>
          </cell>
        </row>
      </sheetData>
      <sheetData sheetId="41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D12">
            <v>0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D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D14">
            <v>0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D15">
            <v>0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D16">
            <v>0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D17">
            <v>0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D18">
            <v>3.58</v>
          </cell>
          <cell r="F18">
            <v>3.58</v>
          </cell>
          <cell r="G18">
            <v>3.58</v>
          </cell>
        </row>
        <row r="19">
          <cell r="A19">
            <v>51</v>
          </cell>
          <cell r="B19" t="str">
            <v>Armenia</v>
          </cell>
          <cell r="D19">
            <v>0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D20">
            <v>41.79</v>
          </cell>
          <cell r="F20">
            <v>41.79</v>
          </cell>
          <cell r="G20">
            <v>41.79</v>
          </cell>
        </row>
        <row r="21">
          <cell r="A21">
            <v>40</v>
          </cell>
          <cell r="B21" t="str">
            <v>Austria</v>
          </cell>
          <cell r="D21">
            <v>114.72</v>
          </cell>
          <cell r="F21">
            <v>114.72</v>
          </cell>
          <cell r="G21">
            <v>114.72</v>
          </cell>
        </row>
        <row r="22">
          <cell r="A22">
            <v>31</v>
          </cell>
          <cell r="B22" t="str">
            <v>Azerbaijan</v>
          </cell>
          <cell r="D22">
            <v>0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D23">
            <v>0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D24">
            <v>0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D25">
            <v>0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D26">
            <v>0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D27">
            <v>0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D28">
            <v>0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D29">
            <v>0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D30">
            <v>0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D31">
            <v>0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D32">
            <v>0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D33">
            <v>0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D34">
            <v>0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D35">
            <v>797.3</v>
          </cell>
          <cell r="F35">
            <v>797.3</v>
          </cell>
          <cell r="G35">
            <v>797.3</v>
          </cell>
        </row>
        <row r="36">
          <cell r="A36">
            <v>96</v>
          </cell>
          <cell r="B36" t="str">
            <v>Brunei Darussalam</v>
          </cell>
          <cell r="D36">
            <v>0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D37">
            <v>57.93</v>
          </cell>
          <cell r="F37">
            <v>57.93</v>
          </cell>
          <cell r="G37">
            <v>57.93</v>
          </cell>
        </row>
        <row r="38">
          <cell r="A38">
            <v>854</v>
          </cell>
          <cell r="B38" t="str">
            <v>Burkina Faso</v>
          </cell>
          <cell r="D38">
            <v>0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D39">
            <v>0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D40">
            <v>0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D41">
            <v>0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D42">
            <v>35.19</v>
          </cell>
          <cell r="F42">
            <v>35.19</v>
          </cell>
          <cell r="G42">
            <v>35.19</v>
          </cell>
        </row>
        <row r="43">
          <cell r="A43">
            <v>132</v>
          </cell>
          <cell r="B43" t="str">
            <v>Cape Verde</v>
          </cell>
          <cell r="D43">
            <v>0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D44">
            <v>0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D45">
            <v>0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D46">
            <v>0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1.78</v>
          </cell>
          <cell r="F47">
            <v>1.78</v>
          </cell>
          <cell r="G47">
            <v>1.78</v>
          </cell>
        </row>
        <row r="48">
          <cell r="A48">
            <v>170</v>
          </cell>
          <cell r="B48" t="str">
            <v>Colombia</v>
          </cell>
          <cell r="D48">
            <v>0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D49">
            <v>0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D50">
            <v>0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D51">
            <v>0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0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D53">
            <v>0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D54">
            <v>10.75</v>
          </cell>
          <cell r="F54">
            <v>10.75</v>
          </cell>
          <cell r="G54">
            <v>10.75</v>
          </cell>
        </row>
        <row r="55">
          <cell r="A55">
            <v>196</v>
          </cell>
          <cell r="B55" t="str">
            <v>Cyprus</v>
          </cell>
          <cell r="D55">
            <v>0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D56">
            <v>0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D57">
            <v>0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D58">
            <v>0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D59">
            <v>0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D60">
            <v>0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D61">
            <v>0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0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0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D64">
            <v>0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D65">
            <v>1.1100000000000001</v>
          </cell>
          <cell r="F65">
            <v>1.1100000000000001</v>
          </cell>
          <cell r="G65">
            <v>1.1100000000000001</v>
          </cell>
        </row>
        <row r="66">
          <cell r="A66">
            <v>226</v>
          </cell>
          <cell r="B66" t="str">
            <v>Equatorial Guinea</v>
          </cell>
          <cell r="D66">
            <v>0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D67">
            <v>0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D68">
            <v>0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D69">
            <v>0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D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D71">
            <v>0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D72">
            <v>51.17</v>
          </cell>
          <cell r="F72">
            <v>51.17</v>
          </cell>
          <cell r="G72">
            <v>51.17</v>
          </cell>
        </row>
        <row r="73">
          <cell r="A73">
            <v>250</v>
          </cell>
          <cell r="B73" t="str">
            <v>France</v>
          </cell>
          <cell r="D73">
            <v>259.63</v>
          </cell>
          <cell r="F73">
            <v>259.63</v>
          </cell>
          <cell r="G73">
            <v>259.63</v>
          </cell>
        </row>
        <row r="74">
          <cell r="A74">
            <v>266</v>
          </cell>
          <cell r="B74" t="str">
            <v>Gabon</v>
          </cell>
          <cell r="D74">
            <v>0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D75">
            <v>0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D76">
            <v>0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D77">
            <v>394.95</v>
          </cell>
          <cell r="F77">
            <v>394.95</v>
          </cell>
          <cell r="G77">
            <v>394.95</v>
          </cell>
        </row>
        <row r="78">
          <cell r="A78">
            <v>288</v>
          </cell>
          <cell r="B78" t="str">
            <v>Ghana</v>
          </cell>
          <cell r="D78">
            <v>0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D79">
            <v>0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D80">
            <v>0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D81">
            <v>0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D82">
            <v>0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D83">
            <v>0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0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D85">
            <v>0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0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D87">
            <v>0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D88">
            <v>0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D89">
            <v>7.74</v>
          </cell>
          <cell r="F89">
            <v>7.74</v>
          </cell>
          <cell r="G89">
            <v>7.74</v>
          </cell>
        </row>
        <row r="90">
          <cell r="A90">
            <v>360</v>
          </cell>
          <cell r="B90" t="str">
            <v>Indonesia</v>
          </cell>
          <cell r="D90">
            <v>0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D91">
            <v>0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D92">
            <v>0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D93">
            <v>0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D94">
            <v>0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D95">
            <v>584.45000000000005</v>
          </cell>
          <cell r="F95">
            <v>584.45000000000005</v>
          </cell>
          <cell r="G95">
            <v>584.45000000000005</v>
          </cell>
        </row>
        <row r="96">
          <cell r="A96">
            <v>388</v>
          </cell>
          <cell r="B96" t="str">
            <v>Jamaica</v>
          </cell>
          <cell r="D96">
            <v>0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D97">
            <v>2814.38</v>
          </cell>
          <cell r="F97">
            <v>2814.38</v>
          </cell>
          <cell r="G97">
            <v>2814.38</v>
          </cell>
        </row>
        <row r="98">
          <cell r="A98">
            <v>400</v>
          </cell>
          <cell r="B98" t="str">
            <v>Jordan</v>
          </cell>
          <cell r="D98">
            <v>0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D99">
            <v>0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D100">
            <v>0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D101">
            <v>0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D102">
            <v>0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D103">
            <v>0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D104">
            <v>0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D105">
            <v>0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D106">
            <v>0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D107">
            <v>0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D108">
            <v>0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D109">
            <v>0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D110">
            <v>0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D111">
            <v>0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D112">
            <v>0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D113">
            <v>0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D114">
            <v>0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D115">
            <v>7.74</v>
          </cell>
          <cell r="F115">
            <v>7.74</v>
          </cell>
          <cell r="G115">
            <v>7.74</v>
          </cell>
        </row>
        <row r="116">
          <cell r="A116">
            <v>462</v>
          </cell>
          <cell r="B116" t="str">
            <v>Maldives</v>
          </cell>
          <cell r="D116">
            <v>0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D117">
            <v>0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D118">
            <v>0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D119">
            <v>0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D120">
            <v>0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D121">
            <v>0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D122">
            <v>12.55</v>
          </cell>
          <cell r="F122">
            <v>12.55</v>
          </cell>
          <cell r="G122">
            <v>12.55</v>
          </cell>
        </row>
        <row r="123">
          <cell r="A123">
            <v>492</v>
          </cell>
          <cell r="B123" t="str">
            <v>Monaco</v>
          </cell>
          <cell r="D123">
            <v>0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D124">
            <v>0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D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D126">
            <v>0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D127">
            <v>0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D128">
            <v>0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D129">
            <v>0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D130">
            <v>0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0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D132">
            <v>0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D133">
            <v>0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0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D136">
            <v>0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D137">
            <v>31.51</v>
          </cell>
          <cell r="F137">
            <v>31.51</v>
          </cell>
          <cell r="G137">
            <v>31.51</v>
          </cell>
        </row>
        <row r="138">
          <cell r="A138">
            <v>512</v>
          </cell>
          <cell r="B138" t="str">
            <v>Oman</v>
          </cell>
          <cell r="D138">
            <v>0</v>
          </cell>
          <cell r="F138">
            <v>0</v>
          </cell>
          <cell r="G138">
            <v>0</v>
          </cell>
        </row>
        <row r="139">
          <cell r="A139">
            <v>586</v>
          </cell>
          <cell r="B139" t="str">
            <v>Pakistan</v>
          </cell>
          <cell r="D139">
            <v>0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D140">
            <v>0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D141">
            <v>0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D142">
            <v>0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D143">
            <v>0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0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D145">
            <v>0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D146">
            <v>0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D147">
            <v>14.09</v>
          </cell>
          <cell r="F147">
            <v>14.09</v>
          </cell>
          <cell r="G147">
            <v>14.09</v>
          </cell>
        </row>
        <row r="148">
          <cell r="A148">
            <v>634</v>
          </cell>
          <cell r="B148" t="str">
            <v>Qatar</v>
          </cell>
          <cell r="D148">
            <v>0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D149">
            <v>1067.9000000000001</v>
          </cell>
          <cell r="F149">
            <v>1067.9000000000001</v>
          </cell>
          <cell r="G149">
            <v>1067.9000000000001</v>
          </cell>
        </row>
        <row r="150">
          <cell r="A150">
            <v>498</v>
          </cell>
          <cell r="B150" t="str">
            <v>Rep of Moldova</v>
          </cell>
          <cell r="D150">
            <v>0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D151">
            <v>0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D152">
            <v>134.43</v>
          </cell>
          <cell r="F152">
            <v>134.43</v>
          </cell>
          <cell r="G152">
            <v>134.43</v>
          </cell>
        </row>
        <row r="153">
          <cell r="A153">
            <v>646</v>
          </cell>
          <cell r="B153" t="str">
            <v>Rwanda</v>
          </cell>
          <cell r="D153">
            <v>0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D154">
            <v>0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D155">
            <v>0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D156">
            <v>0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D157">
            <v>0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0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D159">
            <v>0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D160">
            <v>0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D161">
            <v>0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D162">
            <v>45.57</v>
          </cell>
          <cell r="F162">
            <v>45.57</v>
          </cell>
          <cell r="G162">
            <v>45.57</v>
          </cell>
        </row>
        <row r="163">
          <cell r="A163">
            <v>703</v>
          </cell>
          <cell r="B163" t="str">
            <v>Slovak Republic</v>
          </cell>
          <cell r="D163">
            <v>0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D164">
            <v>0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D165">
            <v>0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D166">
            <v>0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D167">
            <v>0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D168">
            <v>488.94</v>
          </cell>
          <cell r="F168">
            <v>488.94</v>
          </cell>
          <cell r="G168">
            <v>488.94</v>
          </cell>
        </row>
        <row r="169">
          <cell r="A169">
            <v>144</v>
          </cell>
          <cell r="B169" t="str">
            <v>Sri Lanka</v>
          </cell>
          <cell r="D169">
            <v>5</v>
          </cell>
          <cell r="F169">
            <v>5</v>
          </cell>
          <cell r="G169">
            <v>5</v>
          </cell>
        </row>
        <row r="170">
          <cell r="A170">
            <v>659</v>
          </cell>
          <cell r="B170" t="str">
            <v>St. Kitts and Nevis</v>
          </cell>
          <cell r="D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D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D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D173">
            <v>7.74</v>
          </cell>
          <cell r="F173">
            <v>7.74</v>
          </cell>
          <cell r="G173">
            <v>7.74</v>
          </cell>
        </row>
        <row r="174">
          <cell r="A174">
            <v>740</v>
          </cell>
          <cell r="B174" t="str">
            <v>Suriname</v>
          </cell>
          <cell r="D174">
            <v>0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D175">
            <v>0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D176">
            <v>0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D177">
            <v>121.1</v>
          </cell>
          <cell r="F177">
            <v>121.1</v>
          </cell>
          <cell r="G177">
            <v>121.1</v>
          </cell>
        </row>
        <row r="178">
          <cell r="A178">
            <v>760</v>
          </cell>
          <cell r="B178" t="str">
            <v>Syrian Arab Republic</v>
          </cell>
          <cell r="D178">
            <v>0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D179">
            <v>0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D180">
            <v>0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0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D182">
            <v>0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D183">
            <v>0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D184">
            <v>0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D185">
            <v>8.3000000000000007</v>
          </cell>
          <cell r="F185">
            <v>8.3000000000000007</v>
          </cell>
          <cell r="G185">
            <v>8.3000000000000007</v>
          </cell>
        </row>
        <row r="186">
          <cell r="A186">
            <v>788</v>
          </cell>
          <cell r="B186" t="str">
            <v>Tunisia</v>
          </cell>
          <cell r="D186">
            <v>0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0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D188">
            <v>0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D189">
            <v>0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D190">
            <v>0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D191">
            <v>0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D192">
            <v>0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D193">
            <v>82.14</v>
          </cell>
          <cell r="F193">
            <v>82.14</v>
          </cell>
          <cell r="G193">
            <v>82.14</v>
          </cell>
        </row>
        <row r="194">
          <cell r="A194">
            <v>834</v>
          </cell>
          <cell r="B194" t="str">
            <v>United Rep of Tanzania</v>
          </cell>
          <cell r="D194">
            <v>0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D195">
            <v>473.42</v>
          </cell>
          <cell r="F195">
            <v>473.42</v>
          </cell>
          <cell r="G195">
            <v>473.42</v>
          </cell>
        </row>
        <row r="196">
          <cell r="A196">
            <v>858</v>
          </cell>
          <cell r="B196" t="str">
            <v>Uruguay</v>
          </cell>
          <cell r="D196">
            <v>7.34</v>
          </cell>
          <cell r="F196">
            <v>7.34</v>
          </cell>
          <cell r="G196">
            <v>7.34</v>
          </cell>
        </row>
        <row r="197">
          <cell r="A197">
            <v>860</v>
          </cell>
          <cell r="B197" t="str">
            <v>Uzbekistan</v>
          </cell>
          <cell r="D197">
            <v>0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D198">
            <v>0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D199">
            <v>0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D200">
            <v>0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D201">
            <v>0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D202">
            <v>0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D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</row>
        <row r="205">
          <cell r="B205" t="str">
            <v>Total Member States</v>
          </cell>
          <cell r="C205">
            <v>0</v>
          </cell>
          <cell r="D205">
            <v>7684.2400000000007</v>
          </cell>
          <cell r="E205">
            <v>0</v>
          </cell>
          <cell r="F205">
            <v>7684.2400000000007</v>
          </cell>
          <cell r="G205">
            <v>7684.2400000000007</v>
          </cell>
        </row>
        <row r="206">
          <cell r="C206">
            <v>0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D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D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D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D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D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D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D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D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D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D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D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D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D221">
            <v>7.74</v>
          </cell>
          <cell r="F221">
            <v>7.74</v>
          </cell>
          <cell r="G221">
            <v>7.74</v>
          </cell>
        </row>
        <row r="222">
          <cell r="A222">
            <v>896</v>
          </cell>
          <cell r="B222" t="str">
            <v>Kosovo</v>
          </cell>
          <cell r="D222">
            <v>0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D223">
            <v>0</v>
          </cell>
          <cell r="E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D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D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D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D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D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D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D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D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D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D233">
            <v>142.59</v>
          </cell>
          <cell r="E233">
            <v>0</v>
          </cell>
          <cell r="F233">
            <v>142.59</v>
          </cell>
          <cell r="G233">
            <v>142.59</v>
          </cell>
        </row>
        <row r="234"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150.33000000000001</v>
          </cell>
          <cell r="E235">
            <v>0</v>
          </cell>
          <cell r="F235">
            <v>150.33000000000001</v>
          </cell>
          <cell r="G235">
            <v>150.33000000000001</v>
          </cell>
        </row>
        <row r="237">
          <cell r="B237" t="str">
            <v>Total countries/areas</v>
          </cell>
          <cell r="C237">
            <v>0</v>
          </cell>
          <cell r="D237">
            <v>7834.5700000000006</v>
          </cell>
          <cell r="E237">
            <v>0</v>
          </cell>
          <cell r="F237">
            <v>7834.5700000000006</v>
          </cell>
          <cell r="G237">
            <v>7834.5700000000006</v>
          </cell>
        </row>
        <row r="239">
          <cell r="A239">
            <v>711</v>
          </cell>
          <cell r="B239" t="str">
            <v>Sub-Saharan Africa</v>
          </cell>
          <cell r="D239">
            <v>0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D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0</v>
          </cell>
          <cell r="F241">
            <v>0</v>
          </cell>
          <cell r="G241">
            <v>0</v>
          </cell>
        </row>
        <row r="242">
          <cell r="A242">
            <v>19</v>
          </cell>
          <cell r="B242" t="str">
            <v>Americas</v>
          </cell>
          <cell r="D242">
            <v>0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D243">
            <v>0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D244">
            <v>0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0</v>
          </cell>
          <cell r="F245">
            <v>0</v>
          </cell>
          <cell r="G245">
            <v>0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D246">
            <v>0</v>
          </cell>
          <cell r="F246">
            <v>0</v>
          </cell>
          <cell r="G246">
            <v>0</v>
          </cell>
        </row>
        <row r="247">
          <cell r="G247">
            <v>0</v>
          </cell>
        </row>
        <row r="248">
          <cell r="B248" t="str">
            <v>Total, Regional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10277</v>
          </cell>
          <cell r="E250">
            <v>0</v>
          </cell>
          <cell r="F250">
            <v>0</v>
          </cell>
          <cell r="G250">
            <v>10277</v>
          </cell>
        </row>
        <row r="252">
          <cell r="B252" t="str">
            <v>Total</v>
          </cell>
          <cell r="C252">
            <v>10277</v>
          </cell>
          <cell r="D252">
            <v>7834.5700000000006</v>
          </cell>
          <cell r="E252">
            <v>0</v>
          </cell>
          <cell r="F252">
            <v>7834.5700000000006</v>
          </cell>
          <cell r="G252">
            <v>18111.57</v>
          </cell>
        </row>
      </sheetData>
      <sheetData sheetId="42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F34">
            <v>0</v>
          </cell>
          <cell r="G34">
            <v>0</v>
          </cell>
        </row>
        <row r="35">
          <cell r="A35">
            <v>76</v>
          </cell>
          <cell r="B35" t="str">
            <v>Brazil</v>
          </cell>
          <cell r="E35">
            <v>2157.1999999999998</v>
          </cell>
          <cell r="F35">
            <v>2157.1999999999998</v>
          </cell>
          <cell r="G35">
            <v>2157.1999999999998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F47">
            <v>0</v>
          </cell>
          <cell r="G47">
            <v>0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F52">
            <v>0</v>
          </cell>
          <cell r="G52">
            <v>0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F57">
            <v>0</v>
          </cell>
          <cell r="G57">
            <v>0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D62">
            <v>3</v>
          </cell>
          <cell r="F62">
            <v>3</v>
          </cell>
          <cell r="G62">
            <v>3</v>
          </cell>
        </row>
        <row r="63">
          <cell r="A63">
            <v>218</v>
          </cell>
          <cell r="B63" t="str">
            <v>Ecuador</v>
          </cell>
          <cell r="F63">
            <v>0</v>
          </cell>
          <cell r="G63">
            <v>0</v>
          </cell>
        </row>
        <row r="64">
          <cell r="A64">
            <v>818</v>
          </cell>
          <cell r="B64" t="str">
            <v>Egypt</v>
          </cell>
          <cell r="F64">
            <v>0</v>
          </cell>
          <cell r="G64">
            <v>0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D84">
            <v>28.6</v>
          </cell>
          <cell r="F84">
            <v>28.6</v>
          </cell>
          <cell r="G84">
            <v>28.6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F86">
            <v>0</v>
          </cell>
          <cell r="G86">
            <v>0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F89">
            <v>0</v>
          </cell>
          <cell r="G89">
            <v>0</v>
          </cell>
        </row>
        <row r="90">
          <cell r="A90">
            <v>360</v>
          </cell>
          <cell r="B90" t="str">
            <v>Indonesia</v>
          </cell>
          <cell r="F90">
            <v>0</v>
          </cell>
          <cell r="G90">
            <v>0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E107">
            <v>0.6</v>
          </cell>
          <cell r="F107">
            <v>0.6</v>
          </cell>
          <cell r="G107">
            <v>0.6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F116">
            <v>0</v>
          </cell>
          <cell r="G116">
            <v>0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E122">
            <v>789.7</v>
          </cell>
          <cell r="F122">
            <v>789.7</v>
          </cell>
          <cell r="G122">
            <v>789.7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F131">
            <v>0</v>
          </cell>
          <cell r="G131">
            <v>0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F134">
            <v>0</v>
          </cell>
          <cell r="G134">
            <v>0</v>
          </cell>
        </row>
        <row r="135">
          <cell r="A135">
            <v>562</v>
          </cell>
          <cell r="B135" t="str">
            <v>Niger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D138">
            <v>15.6</v>
          </cell>
          <cell r="F138">
            <v>15.6</v>
          </cell>
          <cell r="G138">
            <v>15.6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F141">
            <v>0</v>
          </cell>
          <cell r="G141">
            <v>0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F144">
            <v>0</v>
          </cell>
          <cell r="G144">
            <v>0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F153">
            <v>0</v>
          </cell>
          <cell r="G153">
            <v>0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F158">
            <v>0</v>
          </cell>
          <cell r="G158">
            <v>0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E169">
            <v>6</v>
          </cell>
          <cell r="F169">
            <v>6</v>
          </cell>
          <cell r="G169">
            <v>6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F181">
            <v>0</v>
          </cell>
          <cell r="G181">
            <v>0</v>
          </cell>
        </row>
        <row r="182">
          <cell r="A182">
            <v>626</v>
          </cell>
          <cell r="B182" t="str">
            <v>Timor-Leste</v>
          </cell>
          <cell r="F182">
            <v>0</v>
          </cell>
          <cell r="G182">
            <v>0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F187">
            <v>0</v>
          </cell>
          <cell r="G187">
            <v>0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F196">
            <v>0</v>
          </cell>
          <cell r="G196">
            <v>0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47.2</v>
          </cell>
          <cell r="E205">
            <v>2953.5</v>
          </cell>
          <cell r="F205">
            <v>3000.6999999999994</v>
          </cell>
          <cell r="G205">
            <v>3000.6999999999994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Caribbean Islands</v>
          </cell>
          <cell r="D233">
            <v>176</v>
          </cell>
          <cell r="F233">
            <v>176</v>
          </cell>
          <cell r="G233">
            <v>176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176</v>
          </cell>
          <cell r="E235">
            <v>0</v>
          </cell>
          <cell r="F235">
            <v>176</v>
          </cell>
          <cell r="G235">
            <v>176</v>
          </cell>
        </row>
        <row r="237">
          <cell r="B237" t="str">
            <v>Total countries/areas</v>
          </cell>
          <cell r="C237">
            <v>0</v>
          </cell>
          <cell r="D237">
            <v>223.2</v>
          </cell>
          <cell r="E237">
            <v>2953.5</v>
          </cell>
          <cell r="F237">
            <v>3176.6999999999994</v>
          </cell>
          <cell r="G237">
            <v>3176.6999999999994</v>
          </cell>
        </row>
        <row r="239">
          <cell r="A239">
            <v>711</v>
          </cell>
          <cell r="B239" t="str">
            <v>Sub-Saharan Africa</v>
          </cell>
          <cell r="F239">
            <v>0</v>
          </cell>
          <cell r="G239">
            <v>0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D241">
            <v>16.600000000000001</v>
          </cell>
          <cell r="F241">
            <v>16.600000000000001</v>
          </cell>
          <cell r="G241">
            <v>16.600000000000001</v>
          </cell>
        </row>
        <row r="242">
          <cell r="A242">
            <v>19</v>
          </cell>
          <cell r="B242" t="str">
            <v>Americas</v>
          </cell>
          <cell r="F242">
            <v>0</v>
          </cell>
          <cell r="G242">
            <v>0</v>
          </cell>
        </row>
        <row r="243">
          <cell r="A243">
            <v>146</v>
          </cell>
          <cell r="B243" t="str">
            <v>Western Asia</v>
          </cell>
          <cell r="F243">
            <v>0</v>
          </cell>
          <cell r="G243">
            <v>0</v>
          </cell>
        </row>
        <row r="244">
          <cell r="A244">
            <v>150</v>
          </cell>
          <cell r="B244" t="str">
            <v>Europe</v>
          </cell>
          <cell r="F244">
            <v>0</v>
          </cell>
          <cell r="G244">
            <v>0</v>
          </cell>
        </row>
        <row r="245">
          <cell r="A245">
            <v>1020</v>
          </cell>
          <cell r="B245" t="str">
            <v>Global/interregional</v>
          </cell>
          <cell r="D245">
            <v>1202</v>
          </cell>
          <cell r="F245">
            <v>1202</v>
          </cell>
          <cell r="G245">
            <v>1202</v>
          </cell>
        </row>
        <row r="246">
          <cell r="A246">
            <v>1021</v>
          </cell>
          <cell r="B246" t="str">
            <v>Regional Africa</v>
          </cell>
          <cell r="D246">
            <v>1031.5999999999999</v>
          </cell>
          <cell r="E246">
            <v>116.7</v>
          </cell>
          <cell r="F246">
            <v>1148.3</v>
          </cell>
          <cell r="G246">
            <v>1148.3</v>
          </cell>
        </row>
        <row r="247">
          <cell r="B247" t="str">
            <v>Regional Latin America and the Caribbean</v>
          </cell>
          <cell r="D247">
            <v>1086.5999999999999</v>
          </cell>
          <cell r="F247">
            <v>1086.5999999999999</v>
          </cell>
          <cell r="G247">
            <v>1086.5999999999999</v>
          </cell>
        </row>
        <row r="248">
          <cell r="B248" t="str">
            <v>Total, Regional</v>
          </cell>
          <cell r="C248">
            <v>0</v>
          </cell>
          <cell r="D248">
            <v>3336.7999999999997</v>
          </cell>
          <cell r="E248">
            <v>116.7</v>
          </cell>
          <cell r="F248">
            <v>3453.4999999999995</v>
          </cell>
          <cell r="G248">
            <v>3453.4999999999995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2523.2142800000001</v>
          </cell>
          <cell r="D250">
            <v>0</v>
          </cell>
          <cell r="E250">
            <v>0</v>
          </cell>
          <cell r="F250">
            <v>0</v>
          </cell>
          <cell r="G250">
            <v>2523.2142800000001</v>
          </cell>
        </row>
        <row r="252">
          <cell r="B252" t="str">
            <v>Total</v>
          </cell>
          <cell r="C252">
            <v>2523.2142800000001</v>
          </cell>
          <cell r="D252">
            <v>3559.9999999999995</v>
          </cell>
          <cell r="E252">
            <v>3070.2</v>
          </cell>
          <cell r="F252">
            <v>6630.1999999999989</v>
          </cell>
          <cell r="G252">
            <v>9153.4142799999991</v>
          </cell>
        </row>
      </sheetData>
      <sheetData sheetId="43">
        <row r="8">
          <cell r="B8" t="str">
            <v>(list here expenditures by country and region)</v>
          </cell>
        </row>
        <row r="10">
          <cell r="B10" t="str">
            <v xml:space="preserve">Member States </v>
          </cell>
        </row>
        <row r="12">
          <cell r="A12">
            <v>4</v>
          </cell>
          <cell r="B12" t="str">
            <v>Afghanistan</v>
          </cell>
          <cell r="F12">
            <v>0</v>
          </cell>
          <cell r="G12">
            <v>0</v>
          </cell>
        </row>
        <row r="13">
          <cell r="A13">
            <v>8</v>
          </cell>
          <cell r="B13" t="str">
            <v>Albania</v>
          </cell>
          <cell r="F13">
            <v>0</v>
          </cell>
          <cell r="G13">
            <v>0</v>
          </cell>
        </row>
        <row r="14">
          <cell r="A14">
            <v>12</v>
          </cell>
          <cell r="B14" t="str">
            <v>Algeria</v>
          </cell>
          <cell r="F14">
            <v>0</v>
          </cell>
          <cell r="G14">
            <v>0</v>
          </cell>
        </row>
        <row r="15">
          <cell r="A15">
            <v>20</v>
          </cell>
          <cell r="B15" t="str">
            <v>Andorra</v>
          </cell>
          <cell r="F15">
            <v>0</v>
          </cell>
          <cell r="G15">
            <v>0</v>
          </cell>
        </row>
        <row r="16">
          <cell r="A16">
            <v>24</v>
          </cell>
          <cell r="B16" t="str">
            <v>Angola</v>
          </cell>
          <cell r="F16">
            <v>0</v>
          </cell>
          <cell r="G16">
            <v>0</v>
          </cell>
        </row>
        <row r="17">
          <cell r="A17">
            <v>28</v>
          </cell>
          <cell r="B17" t="str">
            <v>Antigua and Barbuda</v>
          </cell>
          <cell r="F17">
            <v>0</v>
          </cell>
          <cell r="G17">
            <v>0</v>
          </cell>
        </row>
        <row r="18">
          <cell r="A18">
            <v>32</v>
          </cell>
          <cell r="B18" t="str">
            <v>Argentina</v>
          </cell>
          <cell r="F18">
            <v>0</v>
          </cell>
          <cell r="G18">
            <v>0</v>
          </cell>
        </row>
        <row r="19">
          <cell r="A19">
            <v>51</v>
          </cell>
          <cell r="B19" t="str">
            <v>Armenia</v>
          </cell>
          <cell r="F19">
            <v>0</v>
          </cell>
          <cell r="G19">
            <v>0</v>
          </cell>
        </row>
        <row r="20">
          <cell r="A20">
            <v>36</v>
          </cell>
          <cell r="B20" t="str">
            <v>Australia</v>
          </cell>
          <cell r="F20">
            <v>0</v>
          </cell>
          <cell r="G20">
            <v>0</v>
          </cell>
        </row>
        <row r="21">
          <cell r="A21">
            <v>40</v>
          </cell>
          <cell r="B21" t="str">
            <v>Austria</v>
          </cell>
          <cell r="F21">
            <v>0</v>
          </cell>
          <cell r="G21">
            <v>0</v>
          </cell>
        </row>
        <row r="22">
          <cell r="A22">
            <v>31</v>
          </cell>
          <cell r="B22" t="str">
            <v>Azerbaijan</v>
          </cell>
          <cell r="F22">
            <v>0</v>
          </cell>
          <cell r="G22">
            <v>0</v>
          </cell>
        </row>
        <row r="23">
          <cell r="A23">
            <v>44</v>
          </cell>
          <cell r="B23" t="str">
            <v>Bahamas</v>
          </cell>
          <cell r="F23">
            <v>0</v>
          </cell>
          <cell r="G23">
            <v>0</v>
          </cell>
        </row>
        <row r="24">
          <cell r="A24">
            <v>48</v>
          </cell>
          <cell r="B24" t="str">
            <v>Bahrain</v>
          </cell>
          <cell r="F24">
            <v>0</v>
          </cell>
          <cell r="G24">
            <v>0</v>
          </cell>
        </row>
        <row r="25">
          <cell r="A25">
            <v>50</v>
          </cell>
          <cell r="B25" t="str">
            <v>Bangladesh</v>
          </cell>
          <cell r="F25">
            <v>0</v>
          </cell>
          <cell r="G25">
            <v>0</v>
          </cell>
        </row>
        <row r="26">
          <cell r="A26">
            <v>52</v>
          </cell>
          <cell r="B26" t="str">
            <v>Barbados</v>
          </cell>
          <cell r="F26">
            <v>0</v>
          </cell>
          <cell r="G26">
            <v>0</v>
          </cell>
        </row>
        <row r="27">
          <cell r="A27">
            <v>112</v>
          </cell>
          <cell r="B27" t="str">
            <v>Belarus</v>
          </cell>
          <cell r="F27">
            <v>0</v>
          </cell>
          <cell r="G27">
            <v>0</v>
          </cell>
        </row>
        <row r="28">
          <cell r="A28">
            <v>56</v>
          </cell>
          <cell r="B28" t="str">
            <v>Belgium</v>
          </cell>
          <cell r="F28">
            <v>0</v>
          </cell>
          <cell r="G28">
            <v>0</v>
          </cell>
        </row>
        <row r="29">
          <cell r="A29">
            <v>84</v>
          </cell>
          <cell r="B29" t="str">
            <v>Belize</v>
          </cell>
          <cell r="F29">
            <v>0</v>
          </cell>
          <cell r="G29">
            <v>0</v>
          </cell>
        </row>
        <row r="30">
          <cell r="A30">
            <v>204</v>
          </cell>
          <cell r="B30" t="str">
            <v>Benin</v>
          </cell>
          <cell r="F30">
            <v>0</v>
          </cell>
          <cell r="G30">
            <v>0</v>
          </cell>
        </row>
        <row r="31">
          <cell r="A31">
            <v>64</v>
          </cell>
          <cell r="B31" t="str">
            <v>Bhutan</v>
          </cell>
          <cell r="F31">
            <v>0</v>
          </cell>
          <cell r="G31">
            <v>0</v>
          </cell>
        </row>
        <row r="32">
          <cell r="A32">
            <v>68</v>
          </cell>
          <cell r="B32" t="str">
            <v>Bolivia</v>
          </cell>
          <cell r="F32">
            <v>0</v>
          </cell>
          <cell r="G32">
            <v>0</v>
          </cell>
        </row>
        <row r="33">
          <cell r="A33">
            <v>70</v>
          </cell>
          <cell r="B33" t="str">
            <v>Bosnia and Herzegovina</v>
          </cell>
          <cell r="F33">
            <v>0</v>
          </cell>
          <cell r="G33">
            <v>0</v>
          </cell>
        </row>
        <row r="34">
          <cell r="A34">
            <v>72</v>
          </cell>
          <cell r="B34" t="str">
            <v>Botswana</v>
          </cell>
          <cell r="E34">
            <v>57.653550000000003</v>
          </cell>
          <cell r="F34">
            <v>57.653550000000003</v>
          </cell>
          <cell r="G34">
            <v>57.653550000000003</v>
          </cell>
        </row>
        <row r="35">
          <cell r="A35">
            <v>76</v>
          </cell>
          <cell r="B35" t="str">
            <v>Brazil</v>
          </cell>
          <cell r="F35">
            <v>0</v>
          </cell>
          <cell r="G35">
            <v>0</v>
          </cell>
        </row>
        <row r="36">
          <cell r="A36">
            <v>96</v>
          </cell>
          <cell r="B36" t="str">
            <v>Brunei Darussalam</v>
          </cell>
          <cell r="F36">
            <v>0</v>
          </cell>
          <cell r="G36">
            <v>0</v>
          </cell>
        </row>
        <row r="37">
          <cell r="A37">
            <v>100</v>
          </cell>
          <cell r="B37" t="str">
            <v>Bulgaria</v>
          </cell>
          <cell r="F37">
            <v>0</v>
          </cell>
          <cell r="G37">
            <v>0</v>
          </cell>
        </row>
        <row r="38">
          <cell r="A38">
            <v>854</v>
          </cell>
          <cell r="B38" t="str">
            <v>Burkina Faso</v>
          </cell>
          <cell r="F38">
            <v>0</v>
          </cell>
          <cell r="G38">
            <v>0</v>
          </cell>
        </row>
        <row r="39">
          <cell r="A39">
            <v>108</v>
          </cell>
          <cell r="B39" t="str">
            <v>Burundi</v>
          </cell>
          <cell r="F39">
            <v>0</v>
          </cell>
          <cell r="G39">
            <v>0</v>
          </cell>
        </row>
        <row r="40">
          <cell r="A40">
            <v>116</v>
          </cell>
          <cell r="B40" t="str">
            <v>Cambodia</v>
          </cell>
          <cell r="F40">
            <v>0</v>
          </cell>
          <cell r="G40">
            <v>0</v>
          </cell>
        </row>
        <row r="41">
          <cell r="A41">
            <v>120</v>
          </cell>
          <cell r="B41" t="str">
            <v>Cameroon</v>
          </cell>
          <cell r="F41">
            <v>0</v>
          </cell>
          <cell r="G41">
            <v>0</v>
          </cell>
        </row>
        <row r="42">
          <cell r="A42">
            <v>124</v>
          </cell>
          <cell r="B42" t="str">
            <v>Canada</v>
          </cell>
          <cell r="F42">
            <v>0</v>
          </cell>
          <cell r="G42">
            <v>0</v>
          </cell>
        </row>
        <row r="43">
          <cell r="A43">
            <v>132</v>
          </cell>
          <cell r="B43" t="str">
            <v>Cape Verde</v>
          </cell>
          <cell r="F43">
            <v>0</v>
          </cell>
          <cell r="G43">
            <v>0</v>
          </cell>
        </row>
        <row r="44">
          <cell r="A44">
            <v>140</v>
          </cell>
          <cell r="B44" t="str">
            <v>Central African Rep.</v>
          </cell>
          <cell r="F44">
            <v>0</v>
          </cell>
          <cell r="G44">
            <v>0</v>
          </cell>
        </row>
        <row r="45">
          <cell r="A45">
            <v>148</v>
          </cell>
          <cell r="B45" t="str">
            <v>Chad</v>
          </cell>
          <cell r="F45">
            <v>0</v>
          </cell>
          <cell r="G45">
            <v>0</v>
          </cell>
        </row>
        <row r="46">
          <cell r="A46">
            <v>152</v>
          </cell>
          <cell r="B46" t="str">
            <v>Chile</v>
          </cell>
          <cell r="F46">
            <v>0</v>
          </cell>
          <cell r="G46">
            <v>0</v>
          </cell>
        </row>
        <row r="47">
          <cell r="A47">
            <v>156</v>
          </cell>
          <cell r="B47" t="str">
            <v>China</v>
          </cell>
          <cell r="D47">
            <v>78.754179999999991</v>
          </cell>
          <cell r="E47">
            <v>17.82489</v>
          </cell>
          <cell r="F47">
            <v>96.579069999999987</v>
          </cell>
          <cell r="G47">
            <v>96.579069999999987</v>
          </cell>
        </row>
        <row r="48">
          <cell r="A48">
            <v>170</v>
          </cell>
          <cell r="B48" t="str">
            <v>Colombia</v>
          </cell>
          <cell r="F48">
            <v>0</v>
          </cell>
          <cell r="G48">
            <v>0</v>
          </cell>
        </row>
        <row r="49">
          <cell r="A49">
            <v>174</v>
          </cell>
          <cell r="B49" t="str">
            <v>Comoros</v>
          </cell>
          <cell r="F49">
            <v>0</v>
          </cell>
          <cell r="G49">
            <v>0</v>
          </cell>
        </row>
        <row r="50">
          <cell r="A50">
            <v>178</v>
          </cell>
          <cell r="B50" t="str">
            <v>Congo</v>
          </cell>
          <cell r="F50">
            <v>0</v>
          </cell>
          <cell r="G50">
            <v>0</v>
          </cell>
        </row>
        <row r="51">
          <cell r="A51">
            <v>188</v>
          </cell>
          <cell r="B51" t="str">
            <v>Costa Rica</v>
          </cell>
          <cell r="F51">
            <v>0</v>
          </cell>
          <cell r="G51">
            <v>0</v>
          </cell>
        </row>
        <row r="52">
          <cell r="A52">
            <v>384</v>
          </cell>
          <cell r="B52" t="str">
            <v>Cote d'Ivoire</v>
          </cell>
          <cell r="D52">
            <v>19.811540000000001</v>
          </cell>
          <cell r="F52">
            <v>19.811540000000001</v>
          </cell>
          <cell r="G52">
            <v>19.811540000000001</v>
          </cell>
        </row>
        <row r="53">
          <cell r="A53">
            <v>191</v>
          </cell>
          <cell r="B53" t="str">
            <v>Croatia</v>
          </cell>
          <cell r="F53">
            <v>0</v>
          </cell>
          <cell r="G53">
            <v>0</v>
          </cell>
        </row>
        <row r="54">
          <cell r="A54">
            <v>192</v>
          </cell>
          <cell r="B54" t="str">
            <v>Cuba</v>
          </cell>
          <cell r="F54">
            <v>0</v>
          </cell>
          <cell r="G54">
            <v>0</v>
          </cell>
        </row>
        <row r="55">
          <cell r="A55">
            <v>196</v>
          </cell>
          <cell r="B55" t="str">
            <v>Cyprus</v>
          </cell>
          <cell r="F55">
            <v>0</v>
          </cell>
          <cell r="G55">
            <v>0</v>
          </cell>
        </row>
        <row r="56">
          <cell r="A56">
            <v>203</v>
          </cell>
          <cell r="B56" t="str">
            <v>Czech Republic</v>
          </cell>
          <cell r="F56">
            <v>0</v>
          </cell>
          <cell r="G56">
            <v>0</v>
          </cell>
        </row>
        <row r="57">
          <cell r="A57">
            <v>408</v>
          </cell>
          <cell r="B57" t="str">
            <v>Dem People's Rep of Korea</v>
          </cell>
          <cell r="E57">
            <v>6.3475600000000005</v>
          </cell>
          <cell r="F57">
            <v>6.3475600000000005</v>
          </cell>
          <cell r="G57">
            <v>6.3475600000000005</v>
          </cell>
        </row>
        <row r="58">
          <cell r="A58">
            <v>180</v>
          </cell>
          <cell r="B58" t="str">
            <v>Dem Rep of the Congo</v>
          </cell>
          <cell r="F58">
            <v>0</v>
          </cell>
          <cell r="G58">
            <v>0</v>
          </cell>
        </row>
        <row r="59">
          <cell r="A59">
            <v>208</v>
          </cell>
          <cell r="B59" t="str">
            <v>Denmark</v>
          </cell>
          <cell r="F59">
            <v>0</v>
          </cell>
          <cell r="G59">
            <v>0</v>
          </cell>
        </row>
        <row r="60">
          <cell r="A60">
            <v>262</v>
          </cell>
          <cell r="B60" t="str">
            <v>Djibouti</v>
          </cell>
          <cell r="F60">
            <v>0</v>
          </cell>
          <cell r="G60">
            <v>0</v>
          </cell>
        </row>
        <row r="61">
          <cell r="A61">
            <v>212</v>
          </cell>
          <cell r="B61" t="str">
            <v>Dominica</v>
          </cell>
          <cell r="F61">
            <v>0</v>
          </cell>
          <cell r="G61">
            <v>0</v>
          </cell>
        </row>
        <row r="62">
          <cell r="A62">
            <v>214</v>
          </cell>
          <cell r="B62" t="str">
            <v>Dominican Republic</v>
          </cell>
          <cell r="F62">
            <v>0</v>
          </cell>
          <cell r="G62">
            <v>0</v>
          </cell>
        </row>
        <row r="63">
          <cell r="A63">
            <v>218</v>
          </cell>
          <cell r="B63" t="str">
            <v>Ecuador</v>
          </cell>
          <cell r="D63">
            <v>107.20247999999998</v>
          </cell>
          <cell r="F63">
            <v>107.20247999999998</v>
          </cell>
          <cell r="G63">
            <v>107.20247999999998</v>
          </cell>
        </row>
        <row r="64">
          <cell r="A64">
            <v>818</v>
          </cell>
          <cell r="B64" t="str">
            <v>Egypt</v>
          </cell>
          <cell r="E64">
            <v>6.4999999999999997E-3</v>
          </cell>
          <cell r="F64">
            <v>6.4999999999999997E-3</v>
          </cell>
          <cell r="G64">
            <v>6.4999999999999997E-3</v>
          </cell>
        </row>
        <row r="65">
          <cell r="A65">
            <v>222</v>
          </cell>
          <cell r="B65" t="str">
            <v>El Salvador</v>
          </cell>
          <cell r="F65">
            <v>0</v>
          </cell>
          <cell r="G65">
            <v>0</v>
          </cell>
        </row>
        <row r="66">
          <cell r="A66">
            <v>226</v>
          </cell>
          <cell r="B66" t="str">
            <v>Equatorial Guinea</v>
          </cell>
          <cell r="F66">
            <v>0</v>
          </cell>
          <cell r="G66">
            <v>0</v>
          </cell>
        </row>
        <row r="67">
          <cell r="A67">
            <v>232</v>
          </cell>
          <cell r="B67" t="str">
            <v>Eritrea</v>
          </cell>
          <cell r="F67">
            <v>0</v>
          </cell>
          <cell r="G67">
            <v>0</v>
          </cell>
        </row>
        <row r="68">
          <cell r="A68">
            <v>233</v>
          </cell>
          <cell r="B68" t="str">
            <v>Estonia</v>
          </cell>
          <cell r="F68">
            <v>0</v>
          </cell>
          <cell r="G68">
            <v>0</v>
          </cell>
        </row>
        <row r="69">
          <cell r="A69">
            <v>231</v>
          </cell>
          <cell r="B69" t="str">
            <v>Ethiopia</v>
          </cell>
          <cell r="F69">
            <v>0</v>
          </cell>
          <cell r="G69">
            <v>0</v>
          </cell>
        </row>
        <row r="70">
          <cell r="A70">
            <v>583</v>
          </cell>
          <cell r="B70" t="str">
            <v>Fed States of Micronesia</v>
          </cell>
          <cell r="F70">
            <v>0</v>
          </cell>
          <cell r="G70">
            <v>0</v>
          </cell>
        </row>
        <row r="71">
          <cell r="A71">
            <v>242</v>
          </cell>
          <cell r="B71" t="str">
            <v>Fiji</v>
          </cell>
          <cell r="F71">
            <v>0</v>
          </cell>
          <cell r="G71">
            <v>0</v>
          </cell>
        </row>
        <row r="72">
          <cell r="A72">
            <v>246</v>
          </cell>
          <cell r="B72" t="str">
            <v>Finland</v>
          </cell>
          <cell r="F72">
            <v>0</v>
          </cell>
          <cell r="G72">
            <v>0</v>
          </cell>
        </row>
        <row r="73">
          <cell r="A73">
            <v>250</v>
          </cell>
          <cell r="B73" t="str">
            <v>France</v>
          </cell>
          <cell r="F73">
            <v>0</v>
          </cell>
          <cell r="G73">
            <v>0</v>
          </cell>
        </row>
        <row r="74">
          <cell r="A74">
            <v>266</v>
          </cell>
          <cell r="B74" t="str">
            <v>Gabon</v>
          </cell>
          <cell r="F74">
            <v>0</v>
          </cell>
          <cell r="G74">
            <v>0</v>
          </cell>
        </row>
        <row r="75">
          <cell r="A75">
            <v>270</v>
          </cell>
          <cell r="B75" t="str">
            <v>Gambia</v>
          </cell>
          <cell r="F75">
            <v>0</v>
          </cell>
          <cell r="G75">
            <v>0</v>
          </cell>
        </row>
        <row r="76">
          <cell r="A76">
            <v>268</v>
          </cell>
          <cell r="B76" t="str">
            <v>Georgia</v>
          </cell>
          <cell r="F76">
            <v>0</v>
          </cell>
          <cell r="G76">
            <v>0</v>
          </cell>
        </row>
        <row r="77">
          <cell r="A77">
            <v>276</v>
          </cell>
          <cell r="B77" t="str">
            <v>Germany</v>
          </cell>
          <cell r="F77">
            <v>0</v>
          </cell>
          <cell r="G77">
            <v>0</v>
          </cell>
        </row>
        <row r="78">
          <cell r="A78">
            <v>288</v>
          </cell>
          <cell r="B78" t="str">
            <v>Ghana</v>
          </cell>
          <cell r="F78">
            <v>0</v>
          </cell>
          <cell r="G78">
            <v>0</v>
          </cell>
        </row>
        <row r="79">
          <cell r="A79">
            <v>300</v>
          </cell>
          <cell r="B79" t="str">
            <v>Greece</v>
          </cell>
          <cell r="F79">
            <v>0</v>
          </cell>
          <cell r="G79">
            <v>0</v>
          </cell>
        </row>
        <row r="80">
          <cell r="A80">
            <v>308</v>
          </cell>
          <cell r="B80" t="str">
            <v>Grenada</v>
          </cell>
          <cell r="F80">
            <v>0</v>
          </cell>
          <cell r="G80">
            <v>0</v>
          </cell>
        </row>
        <row r="81">
          <cell r="A81">
            <v>320</v>
          </cell>
          <cell r="B81" t="str">
            <v>Guatemala</v>
          </cell>
          <cell r="F81">
            <v>0</v>
          </cell>
          <cell r="G81">
            <v>0</v>
          </cell>
        </row>
        <row r="82">
          <cell r="A82">
            <v>324</v>
          </cell>
          <cell r="B82" t="str">
            <v>Guinea</v>
          </cell>
          <cell r="F82">
            <v>0</v>
          </cell>
          <cell r="G82">
            <v>0</v>
          </cell>
        </row>
        <row r="83">
          <cell r="A83">
            <v>624</v>
          </cell>
          <cell r="B83" t="str">
            <v>Guinea-Bissau</v>
          </cell>
          <cell r="F83">
            <v>0</v>
          </cell>
          <cell r="G83">
            <v>0</v>
          </cell>
        </row>
        <row r="84">
          <cell r="A84">
            <v>328</v>
          </cell>
          <cell r="B84" t="str">
            <v>Guyana</v>
          </cell>
          <cell r="F84">
            <v>0</v>
          </cell>
          <cell r="G84">
            <v>0</v>
          </cell>
        </row>
        <row r="85">
          <cell r="A85">
            <v>332</v>
          </cell>
          <cell r="B85" t="str">
            <v>Haiti</v>
          </cell>
          <cell r="F85">
            <v>0</v>
          </cell>
          <cell r="G85">
            <v>0</v>
          </cell>
        </row>
        <row r="86">
          <cell r="A86">
            <v>340</v>
          </cell>
          <cell r="B86" t="str">
            <v>Honduras</v>
          </cell>
          <cell r="D86">
            <v>214.61678000000001</v>
          </cell>
          <cell r="F86">
            <v>214.61678000000001</v>
          </cell>
          <cell r="G86">
            <v>214.61678000000001</v>
          </cell>
        </row>
        <row r="87">
          <cell r="A87">
            <v>348</v>
          </cell>
          <cell r="B87" t="str">
            <v>Hungary</v>
          </cell>
          <cell r="F87">
            <v>0</v>
          </cell>
          <cell r="G87">
            <v>0</v>
          </cell>
        </row>
        <row r="88">
          <cell r="A88">
            <v>352</v>
          </cell>
          <cell r="B88" t="str">
            <v>Iceland</v>
          </cell>
          <cell r="F88">
            <v>0</v>
          </cell>
          <cell r="G88">
            <v>0</v>
          </cell>
        </row>
        <row r="89">
          <cell r="A89">
            <v>356</v>
          </cell>
          <cell r="B89" t="str">
            <v>India</v>
          </cell>
          <cell r="E89">
            <v>615.87093999999991</v>
          </cell>
          <cell r="F89">
            <v>615.87093999999991</v>
          </cell>
          <cell r="G89">
            <v>615.87093999999991</v>
          </cell>
        </row>
        <row r="90">
          <cell r="A90">
            <v>360</v>
          </cell>
          <cell r="B90" t="str">
            <v>Indonesia</v>
          </cell>
          <cell r="D90">
            <v>20.126279999999998</v>
          </cell>
          <cell r="F90">
            <v>20.126279999999998</v>
          </cell>
          <cell r="G90">
            <v>20.126279999999998</v>
          </cell>
        </row>
        <row r="91">
          <cell r="A91">
            <v>364</v>
          </cell>
          <cell r="B91" t="str">
            <v>Iran, Islamic Republic</v>
          </cell>
          <cell r="F91">
            <v>0</v>
          </cell>
          <cell r="G91">
            <v>0</v>
          </cell>
        </row>
        <row r="92">
          <cell r="A92">
            <v>368</v>
          </cell>
          <cell r="B92" t="str">
            <v>Iraq</v>
          </cell>
          <cell r="F92">
            <v>0</v>
          </cell>
          <cell r="G92">
            <v>0</v>
          </cell>
        </row>
        <row r="93">
          <cell r="A93">
            <v>372</v>
          </cell>
          <cell r="B93" t="str">
            <v>Ireland</v>
          </cell>
          <cell r="F93">
            <v>0</v>
          </cell>
          <cell r="G93">
            <v>0</v>
          </cell>
        </row>
        <row r="94">
          <cell r="A94">
            <v>376</v>
          </cell>
          <cell r="B94" t="str">
            <v>Israel</v>
          </cell>
          <cell r="F94">
            <v>0</v>
          </cell>
          <cell r="G94">
            <v>0</v>
          </cell>
        </row>
        <row r="95">
          <cell r="A95">
            <v>380</v>
          </cell>
          <cell r="B95" t="str">
            <v>Italy</v>
          </cell>
          <cell r="F95">
            <v>0</v>
          </cell>
          <cell r="G95">
            <v>0</v>
          </cell>
        </row>
        <row r="96">
          <cell r="A96">
            <v>388</v>
          </cell>
          <cell r="B96" t="str">
            <v>Jamaica</v>
          </cell>
          <cell r="F96">
            <v>0</v>
          </cell>
          <cell r="G96">
            <v>0</v>
          </cell>
        </row>
        <row r="97">
          <cell r="A97">
            <v>392</v>
          </cell>
          <cell r="B97" t="str">
            <v>Japan</v>
          </cell>
          <cell r="F97">
            <v>0</v>
          </cell>
          <cell r="G97">
            <v>0</v>
          </cell>
        </row>
        <row r="98">
          <cell r="A98">
            <v>400</v>
          </cell>
          <cell r="B98" t="str">
            <v>Jordan</v>
          </cell>
          <cell r="F98">
            <v>0</v>
          </cell>
          <cell r="G98">
            <v>0</v>
          </cell>
        </row>
        <row r="99">
          <cell r="A99">
            <v>398</v>
          </cell>
          <cell r="B99" t="str">
            <v>Kazakhstan</v>
          </cell>
          <cell r="F99">
            <v>0</v>
          </cell>
          <cell r="G99">
            <v>0</v>
          </cell>
        </row>
        <row r="100">
          <cell r="A100">
            <v>404</v>
          </cell>
          <cell r="B100" t="str">
            <v>Kenya</v>
          </cell>
          <cell r="F100">
            <v>0</v>
          </cell>
          <cell r="G100">
            <v>0</v>
          </cell>
        </row>
        <row r="101">
          <cell r="A101">
            <v>296</v>
          </cell>
          <cell r="B101" t="str">
            <v>Kiribati</v>
          </cell>
          <cell r="F101">
            <v>0</v>
          </cell>
          <cell r="G101">
            <v>0</v>
          </cell>
        </row>
        <row r="102">
          <cell r="A102">
            <v>414</v>
          </cell>
          <cell r="B102" t="str">
            <v>Kuwait</v>
          </cell>
          <cell r="F102">
            <v>0</v>
          </cell>
          <cell r="G102">
            <v>0</v>
          </cell>
        </row>
        <row r="103">
          <cell r="A103">
            <v>417</v>
          </cell>
          <cell r="B103" t="str">
            <v>Kyrgyzstan</v>
          </cell>
          <cell r="F103">
            <v>0</v>
          </cell>
          <cell r="G103">
            <v>0</v>
          </cell>
        </row>
        <row r="104">
          <cell r="A104">
            <v>418</v>
          </cell>
          <cell r="B104" t="str">
            <v>Lao People's Dem Republic</v>
          </cell>
          <cell r="F104">
            <v>0</v>
          </cell>
          <cell r="G104">
            <v>0</v>
          </cell>
        </row>
        <row r="105">
          <cell r="A105">
            <v>428</v>
          </cell>
          <cell r="B105" t="str">
            <v>Latvia</v>
          </cell>
          <cell r="F105">
            <v>0</v>
          </cell>
          <cell r="G105">
            <v>0</v>
          </cell>
        </row>
        <row r="106">
          <cell r="A106">
            <v>422</v>
          </cell>
          <cell r="B106" t="str">
            <v>Lebanon</v>
          </cell>
          <cell r="F106">
            <v>0</v>
          </cell>
          <cell r="G106">
            <v>0</v>
          </cell>
        </row>
        <row r="107">
          <cell r="A107">
            <v>426</v>
          </cell>
          <cell r="B107" t="str">
            <v>Lesotho</v>
          </cell>
          <cell r="F107">
            <v>0</v>
          </cell>
          <cell r="G107">
            <v>0</v>
          </cell>
        </row>
        <row r="108">
          <cell r="A108">
            <v>430</v>
          </cell>
          <cell r="B108" t="str">
            <v>Liberia</v>
          </cell>
          <cell r="F108">
            <v>0</v>
          </cell>
          <cell r="G108">
            <v>0</v>
          </cell>
        </row>
        <row r="109">
          <cell r="A109">
            <v>434</v>
          </cell>
          <cell r="B109" t="str">
            <v>Libyan Arab Jamahiriya</v>
          </cell>
          <cell r="F109">
            <v>0</v>
          </cell>
          <cell r="G109">
            <v>0</v>
          </cell>
        </row>
        <row r="110">
          <cell r="A110">
            <v>438</v>
          </cell>
          <cell r="B110" t="str">
            <v>Liechtenstein</v>
          </cell>
          <cell r="F110">
            <v>0</v>
          </cell>
          <cell r="G110">
            <v>0</v>
          </cell>
        </row>
        <row r="111">
          <cell r="A111">
            <v>440</v>
          </cell>
          <cell r="B111" t="str">
            <v>Lithuania</v>
          </cell>
          <cell r="F111">
            <v>0</v>
          </cell>
          <cell r="G111">
            <v>0</v>
          </cell>
        </row>
        <row r="112">
          <cell r="A112">
            <v>442</v>
          </cell>
          <cell r="B112" t="str">
            <v>Luxembourg</v>
          </cell>
          <cell r="F112">
            <v>0</v>
          </cell>
          <cell r="G112">
            <v>0</v>
          </cell>
        </row>
        <row r="113">
          <cell r="A113">
            <v>450</v>
          </cell>
          <cell r="B113" t="str">
            <v>Madagascar</v>
          </cell>
          <cell r="F113">
            <v>0</v>
          </cell>
          <cell r="G113">
            <v>0</v>
          </cell>
        </row>
        <row r="114">
          <cell r="A114">
            <v>454</v>
          </cell>
          <cell r="B114" t="str">
            <v>Malawi</v>
          </cell>
          <cell r="F114">
            <v>0</v>
          </cell>
          <cell r="G114">
            <v>0</v>
          </cell>
        </row>
        <row r="115">
          <cell r="A115">
            <v>458</v>
          </cell>
          <cell r="B115" t="str">
            <v>Malaysia</v>
          </cell>
          <cell r="F115">
            <v>0</v>
          </cell>
          <cell r="G115">
            <v>0</v>
          </cell>
        </row>
        <row r="116">
          <cell r="A116">
            <v>462</v>
          </cell>
          <cell r="B116" t="str">
            <v>Maldives</v>
          </cell>
          <cell r="D116">
            <v>30.669509999999995</v>
          </cell>
          <cell r="F116">
            <v>30.669509999999995</v>
          </cell>
          <cell r="G116">
            <v>30.669509999999995</v>
          </cell>
        </row>
        <row r="117">
          <cell r="A117">
            <v>466</v>
          </cell>
          <cell r="B117" t="str">
            <v>Mali</v>
          </cell>
          <cell r="F117">
            <v>0</v>
          </cell>
          <cell r="G117">
            <v>0</v>
          </cell>
        </row>
        <row r="118">
          <cell r="A118">
            <v>470</v>
          </cell>
          <cell r="B118" t="str">
            <v>Malta</v>
          </cell>
          <cell r="F118">
            <v>0</v>
          </cell>
          <cell r="G118">
            <v>0</v>
          </cell>
        </row>
        <row r="119">
          <cell r="A119">
            <v>584</v>
          </cell>
          <cell r="B119" t="str">
            <v>Marshall Islands</v>
          </cell>
          <cell r="F119">
            <v>0</v>
          </cell>
          <cell r="G119">
            <v>0</v>
          </cell>
        </row>
        <row r="120">
          <cell r="A120">
            <v>478</v>
          </cell>
          <cell r="B120" t="str">
            <v>Mauritania</v>
          </cell>
          <cell r="F120">
            <v>0</v>
          </cell>
          <cell r="G120">
            <v>0</v>
          </cell>
        </row>
        <row r="121">
          <cell r="A121">
            <v>480</v>
          </cell>
          <cell r="B121" t="str">
            <v>Mauritius</v>
          </cell>
          <cell r="F121">
            <v>0</v>
          </cell>
          <cell r="G121">
            <v>0</v>
          </cell>
        </row>
        <row r="122">
          <cell r="A122">
            <v>484</v>
          </cell>
          <cell r="B122" t="str">
            <v>Mexico</v>
          </cell>
          <cell r="F122">
            <v>0</v>
          </cell>
          <cell r="G122">
            <v>0</v>
          </cell>
        </row>
        <row r="123">
          <cell r="A123">
            <v>492</v>
          </cell>
          <cell r="B123" t="str">
            <v>Monaco</v>
          </cell>
          <cell r="F123">
            <v>0</v>
          </cell>
          <cell r="G123">
            <v>0</v>
          </cell>
        </row>
        <row r="124">
          <cell r="A124">
            <v>496</v>
          </cell>
          <cell r="B124" t="str">
            <v>Mongolia</v>
          </cell>
          <cell r="F124">
            <v>0</v>
          </cell>
          <cell r="G124">
            <v>0</v>
          </cell>
        </row>
        <row r="125">
          <cell r="A125">
            <v>499</v>
          </cell>
          <cell r="B125" t="str">
            <v>Montenegro</v>
          </cell>
          <cell r="F125">
            <v>0</v>
          </cell>
          <cell r="G125">
            <v>0</v>
          </cell>
        </row>
        <row r="126">
          <cell r="A126">
            <v>504</v>
          </cell>
          <cell r="B126" t="str">
            <v>Morocco</v>
          </cell>
          <cell r="F126">
            <v>0</v>
          </cell>
          <cell r="G126">
            <v>0</v>
          </cell>
        </row>
        <row r="127">
          <cell r="A127">
            <v>508</v>
          </cell>
          <cell r="B127" t="str">
            <v>Mozambique</v>
          </cell>
          <cell r="F127">
            <v>0</v>
          </cell>
          <cell r="G127">
            <v>0</v>
          </cell>
        </row>
        <row r="128">
          <cell r="A128">
            <v>104</v>
          </cell>
          <cell r="B128" t="str">
            <v>Myanmar</v>
          </cell>
          <cell r="F128">
            <v>0</v>
          </cell>
          <cell r="G128">
            <v>0</v>
          </cell>
        </row>
        <row r="129">
          <cell r="A129">
            <v>516</v>
          </cell>
          <cell r="B129" t="str">
            <v>Namibia</v>
          </cell>
          <cell r="F129">
            <v>0</v>
          </cell>
          <cell r="G129">
            <v>0</v>
          </cell>
        </row>
        <row r="130">
          <cell r="A130">
            <v>520</v>
          </cell>
          <cell r="B130" t="str">
            <v>Nauru</v>
          </cell>
          <cell r="F130">
            <v>0</v>
          </cell>
          <cell r="G130">
            <v>0</v>
          </cell>
        </row>
        <row r="131">
          <cell r="A131">
            <v>524</v>
          </cell>
          <cell r="B131" t="str">
            <v>Nepal</v>
          </cell>
          <cell r="D131">
            <v>3.2059899999999999</v>
          </cell>
          <cell r="F131">
            <v>3.2059899999999999</v>
          </cell>
          <cell r="G131">
            <v>3.2059899999999999</v>
          </cell>
        </row>
        <row r="132">
          <cell r="A132">
            <v>528</v>
          </cell>
          <cell r="B132" t="str">
            <v>Netherlands</v>
          </cell>
          <cell r="F132">
            <v>0</v>
          </cell>
          <cell r="G132">
            <v>0</v>
          </cell>
        </row>
        <row r="133">
          <cell r="A133">
            <v>554</v>
          </cell>
          <cell r="B133" t="str">
            <v>New Zealand</v>
          </cell>
          <cell r="F133">
            <v>0</v>
          </cell>
          <cell r="G133">
            <v>0</v>
          </cell>
        </row>
        <row r="134">
          <cell r="A134">
            <v>558</v>
          </cell>
          <cell r="B134" t="str">
            <v>Nicaragua</v>
          </cell>
          <cell r="D134">
            <v>39.946949999999994</v>
          </cell>
          <cell r="F134">
            <v>39.946949999999994</v>
          </cell>
          <cell r="G134">
            <v>39.946949999999994</v>
          </cell>
        </row>
        <row r="135">
          <cell r="A135">
            <v>562</v>
          </cell>
          <cell r="B135" t="str">
            <v>Niger</v>
          </cell>
          <cell r="D135">
            <v>0</v>
          </cell>
          <cell r="F135">
            <v>0</v>
          </cell>
          <cell r="G135">
            <v>0</v>
          </cell>
        </row>
        <row r="136">
          <cell r="A136">
            <v>566</v>
          </cell>
          <cell r="B136" t="str">
            <v>Nigeria</v>
          </cell>
          <cell r="F136">
            <v>0</v>
          </cell>
          <cell r="G136">
            <v>0</v>
          </cell>
        </row>
        <row r="137">
          <cell r="A137">
            <v>578</v>
          </cell>
          <cell r="B137" t="str">
            <v>Norway</v>
          </cell>
          <cell r="F137">
            <v>0</v>
          </cell>
          <cell r="G137">
            <v>0</v>
          </cell>
        </row>
        <row r="138">
          <cell r="A138">
            <v>512</v>
          </cell>
          <cell r="B138" t="str">
            <v>Oman</v>
          </cell>
          <cell r="E138">
            <v>27.518470000000001</v>
          </cell>
          <cell r="F138">
            <v>27.518470000000001</v>
          </cell>
          <cell r="G138">
            <v>27.518470000000001</v>
          </cell>
        </row>
        <row r="139">
          <cell r="A139">
            <v>586</v>
          </cell>
          <cell r="B139" t="str">
            <v>Pakistan</v>
          </cell>
          <cell r="F139">
            <v>0</v>
          </cell>
          <cell r="G139">
            <v>0</v>
          </cell>
        </row>
        <row r="140">
          <cell r="A140">
            <v>585</v>
          </cell>
          <cell r="B140" t="str">
            <v xml:space="preserve">Palau </v>
          </cell>
          <cell r="F140">
            <v>0</v>
          </cell>
          <cell r="G140">
            <v>0</v>
          </cell>
        </row>
        <row r="141">
          <cell r="A141">
            <v>591</v>
          </cell>
          <cell r="B141" t="str">
            <v>Panama</v>
          </cell>
          <cell r="E141">
            <v>26.156419999999997</v>
          </cell>
          <cell r="F141">
            <v>26.156419999999997</v>
          </cell>
          <cell r="G141">
            <v>26.156419999999997</v>
          </cell>
        </row>
        <row r="142">
          <cell r="A142">
            <v>598</v>
          </cell>
          <cell r="B142" t="str">
            <v>Papua New Guinea</v>
          </cell>
          <cell r="F142">
            <v>0</v>
          </cell>
          <cell r="G142">
            <v>0</v>
          </cell>
        </row>
        <row r="143">
          <cell r="A143">
            <v>600</v>
          </cell>
          <cell r="B143" t="str">
            <v>Paraguay</v>
          </cell>
          <cell r="F143">
            <v>0</v>
          </cell>
          <cell r="G143">
            <v>0</v>
          </cell>
        </row>
        <row r="144">
          <cell r="A144">
            <v>604</v>
          </cell>
          <cell r="B144" t="str">
            <v>Peru</v>
          </cell>
          <cell r="D144">
            <v>6</v>
          </cell>
          <cell r="F144">
            <v>6</v>
          </cell>
          <cell r="G144">
            <v>6</v>
          </cell>
        </row>
        <row r="145">
          <cell r="A145">
            <v>608</v>
          </cell>
          <cell r="B145" t="str">
            <v>Philippines</v>
          </cell>
          <cell r="F145">
            <v>0</v>
          </cell>
          <cell r="G145">
            <v>0</v>
          </cell>
        </row>
        <row r="146">
          <cell r="A146">
            <v>616</v>
          </cell>
          <cell r="B146" t="str">
            <v>Poland</v>
          </cell>
          <cell r="F146">
            <v>0</v>
          </cell>
          <cell r="G146">
            <v>0</v>
          </cell>
        </row>
        <row r="147">
          <cell r="A147">
            <v>620</v>
          </cell>
          <cell r="B147" t="str">
            <v>Portugal</v>
          </cell>
          <cell r="F147">
            <v>0</v>
          </cell>
          <cell r="G147">
            <v>0</v>
          </cell>
        </row>
        <row r="148">
          <cell r="A148">
            <v>634</v>
          </cell>
          <cell r="B148" t="str">
            <v>Qatar</v>
          </cell>
          <cell r="F148">
            <v>0</v>
          </cell>
          <cell r="G148">
            <v>0</v>
          </cell>
        </row>
        <row r="149">
          <cell r="A149">
            <v>410</v>
          </cell>
          <cell r="B149" t="str">
            <v>Rep of Korea</v>
          </cell>
          <cell r="F149">
            <v>0</v>
          </cell>
          <cell r="G149">
            <v>0</v>
          </cell>
        </row>
        <row r="150">
          <cell r="A150">
            <v>498</v>
          </cell>
          <cell r="B150" t="str">
            <v>Rep of Moldova</v>
          </cell>
          <cell r="F150">
            <v>0</v>
          </cell>
          <cell r="G150">
            <v>0</v>
          </cell>
        </row>
        <row r="151">
          <cell r="A151">
            <v>642</v>
          </cell>
          <cell r="B151" t="str">
            <v>Romania</v>
          </cell>
          <cell r="F151">
            <v>0</v>
          </cell>
          <cell r="G151">
            <v>0</v>
          </cell>
        </row>
        <row r="152">
          <cell r="A152">
            <v>643</v>
          </cell>
          <cell r="B152" t="str">
            <v>Russian Federation</v>
          </cell>
          <cell r="F152">
            <v>0</v>
          </cell>
          <cell r="G152">
            <v>0</v>
          </cell>
        </row>
        <row r="153">
          <cell r="A153">
            <v>646</v>
          </cell>
          <cell r="B153" t="str">
            <v>Rwanda</v>
          </cell>
          <cell r="E153">
            <v>117.50379</v>
          </cell>
          <cell r="F153">
            <v>117.50379</v>
          </cell>
          <cell r="G153">
            <v>117.50379</v>
          </cell>
        </row>
        <row r="154">
          <cell r="A154">
            <v>882</v>
          </cell>
          <cell r="B154" t="str">
            <v>Samoa</v>
          </cell>
          <cell r="F154">
            <v>0</v>
          </cell>
          <cell r="G154">
            <v>0</v>
          </cell>
        </row>
        <row r="155">
          <cell r="A155">
            <v>674</v>
          </cell>
          <cell r="B155" t="str">
            <v>San Marino</v>
          </cell>
          <cell r="F155">
            <v>0</v>
          </cell>
          <cell r="G155">
            <v>0</v>
          </cell>
        </row>
        <row r="156">
          <cell r="A156">
            <v>678</v>
          </cell>
          <cell r="B156" t="str">
            <v>Sao Tome and Principe</v>
          </cell>
          <cell r="F156">
            <v>0</v>
          </cell>
          <cell r="G156">
            <v>0</v>
          </cell>
        </row>
        <row r="157">
          <cell r="A157">
            <v>682</v>
          </cell>
          <cell r="B157" t="str">
            <v>Saudi Arabia</v>
          </cell>
          <cell r="F157">
            <v>0</v>
          </cell>
          <cell r="G157">
            <v>0</v>
          </cell>
        </row>
        <row r="158">
          <cell r="A158">
            <v>686</v>
          </cell>
          <cell r="B158" t="str">
            <v>Senegal</v>
          </cell>
          <cell r="D158">
            <v>30.18102</v>
          </cell>
          <cell r="F158">
            <v>30.18102</v>
          </cell>
          <cell r="G158">
            <v>30.18102</v>
          </cell>
        </row>
        <row r="159">
          <cell r="A159">
            <v>688</v>
          </cell>
          <cell r="B159" t="str">
            <v>Serbia</v>
          </cell>
          <cell r="F159">
            <v>0</v>
          </cell>
          <cell r="G159">
            <v>0</v>
          </cell>
        </row>
        <row r="160">
          <cell r="A160">
            <v>690</v>
          </cell>
          <cell r="B160" t="str">
            <v>Seychelles</v>
          </cell>
          <cell r="F160">
            <v>0</v>
          </cell>
          <cell r="G160">
            <v>0</v>
          </cell>
        </row>
        <row r="161">
          <cell r="A161">
            <v>694</v>
          </cell>
          <cell r="B161" t="str">
            <v>Sierra Leone</v>
          </cell>
          <cell r="F161">
            <v>0</v>
          </cell>
          <cell r="G161">
            <v>0</v>
          </cell>
        </row>
        <row r="162">
          <cell r="A162">
            <v>702</v>
          </cell>
          <cell r="B162" t="str">
            <v>Singapore</v>
          </cell>
          <cell r="F162">
            <v>0</v>
          </cell>
          <cell r="G162">
            <v>0</v>
          </cell>
        </row>
        <row r="163">
          <cell r="A163">
            <v>703</v>
          </cell>
          <cell r="B163" t="str">
            <v>Slovak Republic</v>
          </cell>
          <cell r="F163">
            <v>0</v>
          </cell>
          <cell r="G163">
            <v>0</v>
          </cell>
        </row>
        <row r="164">
          <cell r="A164">
            <v>705</v>
          </cell>
          <cell r="B164" t="str">
            <v>Slovenia</v>
          </cell>
          <cell r="F164">
            <v>0</v>
          </cell>
          <cell r="G164">
            <v>0</v>
          </cell>
        </row>
        <row r="165">
          <cell r="A165">
            <v>90</v>
          </cell>
          <cell r="B165" t="str">
            <v>Solomon Islands</v>
          </cell>
          <cell r="F165">
            <v>0</v>
          </cell>
          <cell r="G165">
            <v>0</v>
          </cell>
        </row>
        <row r="166">
          <cell r="A166">
            <v>706</v>
          </cell>
          <cell r="B166" t="str">
            <v>Somalia</v>
          </cell>
          <cell r="F166">
            <v>0</v>
          </cell>
          <cell r="G166">
            <v>0</v>
          </cell>
        </row>
        <row r="167">
          <cell r="A167">
            <v>710</v>
          </cell>
          <cell r="B167" t="str">
            <v>South Africa</v>
          </cell>
          <cell r="F167">
            <v>0</v>
          </cell>
          <cell r="G167">
            <v>0</v>
          </cell>
        </row>
        <row r="168">
          <cell r="A168">
            <v>724</v>
          </cell>
          <cell r="B168" t="str">
            <v>Spain</v>
          </cell>
          <cell r="F168">
            <v>0</v>
          </cell>
          <cell r="G168">
            <v>0</v>
          </cell>
        </row>
        <row r="169">
          <cell r="A169">
            <v>144</v>
          </cell>
          <cell r="B169" t="str">
            <v>Sri Lanka</v>
          </cell>
          <cell r="F169">
            <v>0</v>
          </cell>
          <cell r="G169">
            <v>0</v>
          </cell>
        </row>
        <row r="170">
          <cell r="A170">
            <v>659</v>
          </cell>
          <cell r="B170" t="str">
            <v>St. Kitts and Nevis</v>
          </cell>
          <cell r="F170">
            <v>0</v>
          </cell>
          <cell r="G170">
            <v>0</v>
          </cell>
        </row>
        <row r="171">
          <cell r="A171">
            <v>662</v>
          </cell>
          <cell r="B171" t="str">
            <v>St. Lucia</v>
          </cell>
          <cell r="F171">
            <v>0</v>
          </cell>
          <cell r="G171">
            <v>0</v>
          </cell>
        </row>
        <row r="172">
          <cell r="A172">
            <v>670</v>
          </cell>
          <cell r="B172" t="str">
            <v>St. Vincent and the Grenadines</v>
          </cell>
          <cell r="F172">
            <v>0</v>
          </cell>
          <cell r="G172">
            <v>0</v>
          </cell>
        </row>
        <row r="173">
          <cell r="A173">
            <v>736</v>
          </cell>
          <cell r="B173" t="str">
            <v>Sudan</v>
          </cell>
          <cell r="F173">
            <v>0</v>
          </cell>
          <cell r="G173">
            <v>0</v>
          </cell>
        </row>
        <row r="174">
          <cell r="A174">
            <v>740</v>
          </cell>
          <cell r="B174" t="str">
            <v>Suriname</v>
          </cell>
          <cell r="F174">
            <v>0</v>
          </cell>
          <cell r="G174">
            <v>0</v>
          </cell>
        </row>
        <row r="175">
          <cell r="A175">
            <v>748</v>
          </cell>
          <cell r="B175" t="str">
            <v>Swaziland</v>
          </cell>
          <cell r="F175">
            <v>0</v>
          </cell>
          <cell r="G175">
            <v>0</v>
          </cell>
        </row>
        <row r="176">
          <cell r="A176">
            <v>752</v>
          </cell>
          <cell r="B176" t="str">
            <v>Sweden</v>
          </cell>
          <cell r="F176">
            <v>0</v>
          </cell>
          <cell r="G176">
            <v>0</v>
          </cell>
        </row>
        <row r="177">
          <cell r="A177">
            <v>756</v>
          </cell>
          <cell r="B177" t="str">
            <v>Switzerland</v>
          </cell>
          <cell r="F177">
            <v>0</v>
          </cell>
          <cell r="G177">
            <v>0</v>
          </cell>
        </row>
        <row r="178">
          <cell r="A178">
            <v>760</v>
          </cell>
          <cell r="B178" t="str">
            <v>Syrian Arab Republic</v>
          </cell>
          <cell r="F178">
            <v>0</v>
          </cell>
          <cell r="G178">
            <v>0</v>
          </cell>
        </row>
        <row r="179">
          <cell r="A179">
            <v>762</v>
          </cell>
          <cell r="B179" t="str">
            <v>Tajikstan</v>
          </cell>
          <cell r="F179">
            <v>0</v>
          </cell>
          <cell r="G179">
            <v>0</v>
          </cell>
        </row>
        <row r="180">
          <cell r="A180">
            <v>764</v>
          </cell>
          <cell r="B180" t="str">
            <v>Thailand</v>
          </cell>
          <cell r="F180">
            <v>0</v>
          </cell>
          <cell r="G180">
            <v>0</v>
          </cell>
        </row>
        <row r="181">
          <cell r="A181">
            <v>807</v>
          </cell>
          <cell r="B181" t="str">
            <v>The Former YR of Macedonia</v>
          </cell>
          <cell r="D181">
            <v>13.29064</v>
          </cell>
          <cell r="F181">
            <v>13.29064</v>
          </cell>
          <cell r="G181">
            <v>13.29064</v>
          </cell>
        </row>
        <row r="182">
          <cell r="A182">
            <v>626</v>
          </cell>
          <cell r="B182" t="str">
            <v>Timor-Leste</v>
          </cell>
          <cell r="E182">
            <v>57.253900000000002</v>
          </cell>
          <cell r="F182">
            <v>57.253900000000002</v>
          </cell>
          <cell r="G182">
            <v>57.253900000000002</v>
          </cell>
        </row>
        <row r="183">
          <cell r="A183">
            <v>768</v>
          </cell>
          <cell r="B183" t="str">
            <v>Togo</v>
          </cell>
          <cell r="F183">
            <v>0</v>
          </cell>
          <cell r="G183">
            <v>0</v>
          </cell>
        </row>
        <row r="184">
          <cell r="A184">
            <v>776</v>
          </cell>
          <cell r="B184" t="str">
            <v xml:space="preserve">Tonga </v>
          </cell>
          <cell r="F184">
            <v>0</v>
          </cell>
          <cell r="G184">
            <v>0</v>
          </cell>
        </row>
        <row r="185">
          <cell r="A185">
            <v>780</v>
          </cell>
          <cell r="B185" t="str">
            <v>Trinidad and Tobago</v>
          </cell>
          <cell r="F185">
            <v>0</v>
          </cell>
          <cell r="G185">
            <v>0</v>
          </cell>
        </row>
        <row r="186">
          <cell r="A186">
            <v>788</v>
          </cell>
          <cell r="B186" t="str">
            <v>Tunisia</v>
          </cell>
          <cell r="F186">
            <v>0</v>
          </cell>
          <cell r="G186">
            <v>0</v>
          </cell>
        </row>
        <row r="187">
          <cell r="A187">
            <v>792</v>
          </cell>
          <cell r="B187" t="str">
            <v>Turkey</v>
          </cell>
          <cell r="D187">
            <v>239.50737000000001</v>
          </cell>
          <cell r="F187">
            <v>239.50737000000001</v>
          </cell>
          <cell r="G187">
            <v>239.50737000000001</v>
          </cell>
        </row>
        <row r="188">
          <cell r="A188">
            <v>795</v>
          </cell>
          <cell r="B188" t="str">
            <v>Turkmenistan</v>
          </cell>
          <cell r="F188">
            <v>0</v>
          </cell>
          <cell r="G188">
            <v>0</v>
          </cell>
        </row>
        <row r="189">
          <cell r="A189">
            <v>798</v>
          </cell>
          <cell r="B189" t="str">
            <v>Tuvalu</v>
          </cell>
          <cell r="F189">
            <v>0</v>
          </cell>
          <cell r="G189">
            <v>0</v>
          </cell>
        </row>
        <row r="190">
          <cell r="A190">
            <v>800</v>
          </cell>
          <cell r="B190" t="str">
            <v>Uganda</v>
          </cell>
          <cell r="F190">
            <v>0</v>
          </cell>
          <cell r="G190">
            <v>0</v>
          </cell>
        </row>
        <row r="191">
          <cell r="A191">
            <v>804</v>
          </cell>
          <cell r="B191" t="str">
            <v>Ukraine</v>
          </cell>
          <cell r="F191">
            <v>0</v>
          </cell>
          <cell r="G191">
            <v>0</v>
          </cell>
        </row>
        <row r="192">
          <cell r="A192">
            <v>784</v>
          </cell>
          <cell r="B192" t="str">
            <v>United Arab Emirates</v>
          </cell>
          <cell r="F192">
            <v>0</v>
          </cell>
          <cell r="G192">
            <v>0</v>
          </cell>
        </row>
        <row r="193">
          <cell r="A193">
            <v>826</v>
          </cell>
          <cell r="B193" t="str">
            <v>United Kingdom</v>
          </cell>
          <cell r="F193">
            <v>0</v>
          </cell>
          <cell r="G193">
            <v>0</v>
          </cell>
        </row>
        <row r="194">
          <cell r="A194">
            <v>834</v>
          </cell>
          <cell r="B194" t="str">
            <v>United Rep of Tanzania</v>
          </cell>
          <cell r="F194">
            <v>0</v>
          </cell>
          <cell r="G194">
            <v>0</v>
          </cell>
        </row>
        <row r="195">
          <cell r="A195">
            <v>840</v>
          </cell>
          <cell r="B195" t="str">
            <v xml:space="preserve">United States </v>
          </cell>
          <cell r="F195">
            <v>0</v>
          </cell>
          <cell r="G195">
            <v>0</v>
          </cell>
        </row>
        <row r="196">
          <cell r="A196">
            <v>858</v>
          </cell>
          <cell r="B196" t="str">
            <v>Uruguay</v>
          </cell>
          <cell r="E196">
            <v>6.0812600000000003</v>
          </cell>
          <cell r="F196">
            <v>6.0812600000000003</v>
          </cell>
          <cell r="G196">
            <v>6.0812600000000003</v>
          </cell>
        </row>
        <row r="197">
          <cell r="A197">
            <v>860</v>
          </cell>
          <cell r="B197" t="str">
            <v>Uzbekistan</v>
          </cell>
          <cell r="F197">
            <v>0</v>
          </cell>
          <cell r="G197">
            <v>0</v>
          </cell>
        </row>
        <row r="198">
          <cell r="A198">
            <v>548</v>
          </cell>
          <cell r="B198" t="str">
            <v>Vanuatu</v>
          </cell>
          <cell r="F198">
            <v>0</v>
          </cell>
          <cell r="G198">
            <v>0</v>
          </cell>
        </row>
        <row r="199">
          <cell r="A199">
            <v>862</v>
          </cell>
          <cell r="B199" t="str">
            <v>Venezuela</v>
          </cell>
          <cell r="F199">
            <v>0</v>
          </cell>
          <cell r="G199">
            <v>0</v>
          </cell>
        </row>
        <row r="200">
          <cell r="A200">
            <v>704</v>
          </cell>
          <cell r="B200" t="str">
            <v>Vietnam</v>
          </cell>
          <cell r="F200">
            <v>0</v>
          </cell>
          <cell r="G200">
            <v>0</v>
          </cell>
        </row>
        <row r="201">
          <cell r="A201">
            <v>887</v>
          </cell>
          <cell r="B201" t="str">
            <v>Yemen</v>
          </cell>
          <cell r="F201">
            <v>0</v>
          </cell>
          <cell r="G201">
            <v>0</v>
          </cell>
        </row>
        <row r="202">
          <cell r="A202">
            <v>894</v>
          </cell>
          <cell r="B202" t="str">
            <v>Zambia</v>
          </cell>
          <cell r="F202">
            <v>0</v>
          </cell>
          <cell r="G202">
            <v>0</v>
          </cell>
        </row>
        <row r="203">
          <cell r="A203">
            <v>716</v>
          </cell>
          <cell r="B203" t="str">
            <v>Zimbabwe</v>
          </cell>
          <cell r="F203">
            <v>0</v>
          </cell>
          <cell r="G203">
            <v>0</v>
          </cell>
        </row>
        <row r="205">
          <cell r="B205" t="str">
            <v>Total Member States</v>
          </cell>
          <cell r="C205">
            <v>0</v>
          </cell>
          <cell r="D205">
            <v>803.31274000000008</v>
          </cell>
          <cell r="E205">
            <v>932.21727999999996</v>
          </cell>
          <cell r="F205">
            <v>1735.5300199999997</v>
          </cell>
          <cell r="G205">
            <v>1735.5300199999997</v>
          </cell>
        </row>
        <row r="207">
          <cell r="B207" t="str">
            <v>Non-Member States or areas</v>
          </cell>
        </row>
        <row r="209">
          <cell r="A209">
            <v>660</v>
          </cell>
          <cell r="B209" t="str">
            <v>Anguilla</v>
          </cell>
          <cell r="F209">
            <v>0</v>
          </cell>
          <cell r="G209">
            <v>0</v>
          </cell>
        </row>
        <row r="210">
          <cell r="A210">
            <v>533</v>
          </cell>
          <cell r="B210" t="str">
            <v>Aruba</v>
          </cell>
          <cell r="F210">
            <v>0</v>
          </cell>
          <cell r="G210">
            <v>0</v>
          </cell>
        </row>
        <row r="211">
          <cell r="A211">
            <v>60</v>
          </cell>
          <cell r="B211" t="str">
            <v>Bermuda</v>
          </cell>
          <cell r="F211">
            <v>0</v>
          </cell>
          <cell r="G211">
            <v>0</v>
          </cell>
        </row>
        <row r="212">
          <cell r="A212">
            <v>92</v>
          </cell>
          <cell r="B212" t="str">
            <v>British Virgin Islands</v>
          </cell>
          <cell r="F212">
            <v>0</v>
          </cell>
          <cell r="G212">
            <v>0</v>
          </cell>
        </row>
        <row r="213">
          <cell r="A213">
            <v>136</v>
          </cell>
          <cell r="B213" t="str">
            <v>Cayman Islands</v>
          </cell>
          <cell r="F213">
            <v>0</v>
          </cell>
          <cell r="G213">
            <v>0</v>
          </cell>
        </row>
        <row r="214">
          <cell r="A214">
            <v>184</v>
          </cell>
          <cell r="B214" t="str">
            <v>Cook Islands</v>
          </cell>
          <cell r="F214">
            <v>0</v>
          </cell>
          <cell r="G214">
            <v>0</v>
          </cell>
        </row>
        <row r="215">
          <cell r="A215">
            <v>234</v>
          </cell>
          <cell r="B215" t="str">
            <v>Faroe Islands</v>
          </cell>
          <cell r="F215">
            <v>0</v>
          </cell>
          <cell r="G215">
            <v>0</v>
          </cell>
        </row>
        <row r="216">
          <cell r="A216">
            <v>254</v>
          </cell>
          <cell r="B216" t="str">
            <v>French Guiana</v>
          </cell>
          <cell r="F216">
            <v>0</v>
          </cell>
          <cell r="G216">
            <v>0</v>
          </cell>
        </row>
        <row r="217">
          <cell r="A217">
            <v>258</v>
          </cell>
          <cell r="B217" t="str">
            <v>French Polynesia</v>
          </cell>
          <cell r="F217">
            <v>0</v>
          </cell>
          <cell r="G217">
            <v>0</v>
          </cell>
        </row>
        <row r="218">
          <cell r="A218">
            <v>312</v>
          </cell>
          <cell r="B218" t="str">
            <v>Guadeloupe</v>
          </cell>
          <cell r="F218">
            <v>0</v>
          </cell>
          <cell r="G218">
            <v>0</v>
          </cell>
        </row>
        <row r="219">
          <cell r="A219">
            <v>316</v>
          </cell>
          <cell r="B219" t="str">
            <v>Guam</v>
          </cell>
          <cell r="F219">
            <v>0</v>
          </cell>
          <cell r="G219">
            <v>0</v>
          </cell>
        </row>
        <row r="220">
          <cell r="A220">
            <v>336</v>
          </cell>
          <cell r="B220" t="str">
            <v>Holy See</v>
          </cell>
          <cell r="F220">
            <v>0</v>
          </cell>
          <cell r="G220">
            <v>0</v>
          </cell>
        </row>
        <row r="221">
          <cell r="A221">
            <v>344</v>
          </cell>
          <cell r="B221" t="str">
            <v>Hong Kong, China</v>
          </cell>
          <cell r="F221">
            <v>0</v>
          </cell>
          <cell r="G221">
            <v>0</v>
          </cell>
        </row>
        <row r="222">
          <cell r="A222">
            <v>896</v>
          </cell>
          <cell r="B222" t="str">
            <v>Kosovo</v>
          </cell>
          <cell r="F222">
            <v>0</v>
          </cell>
          <cell r="G222">
            <v>0</v>
          </cell>
        </row>
        <row r="223">
          <cell r="A223">
            <v>446</v>
          </cell>
          <cell r="B223" t="str">
            <v>Macau, China</v>
          </cell>
          <cell r="F223">
            <v>0</v>
          </cell>
          <cell r="G223">
            <v>0</v>
          </cell>
        </row>
        <row r="224">
          <cell r="A224">
            <v>474</v>
          </cell>
          <cell r="B224" t="str">
            <v>Martinique</v>
          </cell>
          <cell r="F224">
            <v>0</v>
          </cell>
          <cell r="G224">
            <v>0</v>
          </cell>
        </row>
        <row r="225">
          <cell r="A225">
            <v>500</v>
          </cell>
          <cell r="B225" t="str">
            <v>Montserrat</v>
          </cell>
          <cell r="F225">
            <v>0</v>
          </cell>
          <cell r="G225">
            <v>0</v>
          </cell>
        </row>
        <row r="226">
          <cell r="A226">
            <v>530</v>
          </cell>
          <cell r="B226" t="str">
            <v>Netherlands Antilles</v>
          </cell>
          <cell r="F226">
            <v>0</v>
          </cell>
          <cell r="G226">
            <v>0</v>
          </cell>
        </row>
        <row r="227">
          <cell r="A227">
            <v>570</v>
          </cell>
          <cell r="B227" t="str">
            <v>Niue</v>
          </cell>
          <cell r="F227">
            <v>0</v>
          </cell>
          <cell r="G227">
            <v>0</v>
          </cell>
        </row>
        <row r="228">
          <cell r="A228">
            <v>895</v>
          </cell>
          <cell r="B228" t="str">
            <v>Occupied Palestinian Territory</v>
          </cell>
          <cell r="F228">
            <v>0</v>
          </cell>
          <cell r="G228">
            <v>0</v>
          </cell>
        </row>
        <row r="229">
          <cell r="A229">
            <v>638</v>
          </cell>
          <cell r="B229" t="str">
            <v>Reunion</v>
          </cell>
          <cell r="F229">
            <v>0</v>
          </cell>
          <cell r="G229">
            <v>0</v>
          </cell>
        </row>
        <row r="230">
          <cell r="A230">
            <v>654</v>
          </cell>
          <cell r="B230" t="str">
            <v>St. Helena</v>
          </cell>
          <cell r="F230">
            <v>0</v>
          </cell>
          <cell r="G230">
            <v>0</v>
          </cell>
        </row>
        <row r="231">
          <cell r="A231">
            <v>772</v>
          </cell>
          <cell r="B231" t="str">
            <v>Tokelau</v>
          </cell>
          <cell r="F231">
            <v>0</v>
          </cell>
          <cell r="G231">
            <v>0</v>
          </cell>
        </row>
        <row r="232">
          <cell r="A232">
            <v>796</v>
          </cell>
          <cell r="B232" t="str">
            <v>Turks and Caicos Islands</v>
          </cell>
          <cell r="F232">
            <v>0</v>
          </cell>
          <cell r="G232">
            <v>0</v>
          </cell>
        </row>
        <row r="233">
          <cell r="A233">
            <v>901</v>
          </cell>
          <cell r="B233" t="str">
            <v>Other (please specify, using Excel's Insert Row commany if necessary)</v>
          </cell>
          <cell r="F233">
            <v>0</v>
          </cell>
          <cell r="G233">
            <v>0</v>
          </cell>
        </row>
        <row r="234">
          <cell r="F234">
            <v>0</v>
          </cell>
          <cell r="G234">
            <v>0</v>
          </cell>
        </row>
        <row r="235">
          <cell r="B235" t="str">
            <v>Total non-members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7">
          <cell r="B237" t="str">
            <v>Total countries/areas</v>
          </cell>
          <cell r="C237">
            <v>0</v>
          </cell>
          <cell r="D237">
            <v>803.31274000000008</v>
          </cell>
          <cell r="E237">
            <v>932.21727999999996</v>
          </cell>
          <cell r="F237">
            <v>1735.5300199999997</v>
          </cell>
          <cell r="G237">
            <v>1735.5300199999997</v>
          </cell>
        </row>
        <row r="239">
          <cell r="A239">
            <v>711</v>
          </cell>
          <cell r="B239" t="str">
            <v>Sub-Saharan Africa</v>
          </cell>
          <cell r="C239">
            <v>351</v>
          </cell>
          <cell r="F239">
            <v>0</v>
          </cell>
          <cell r="G239">
            <v>351</v>
          </cell>
        </row>
        <row r="240">
          <cell r="A240">
            <v>15</v>
          </cell>
          <cell r="B240" t="str">
            <v>Northern Africa</v>
          </cell>
          <cell r="F240">
            <v>0</v>
          </cell>
          <cell r="G240">
            <v>0</v>
          </cell>
        </row>
        <row r="241">
          <cell r="A241">
            <v>141</v>
          </cell>
          <cell r="B241" t="str">
            <v>Asia and the Pacific</v>
          </cell>
          <cell r="C241">
            <v>494</v>
          </cell>
          <cell r="D241">
            <v>735.08746999999994</v>
          </cell>
          <cell r="F241">
            <v>735.08746999999994</v>
          </cell>
          <cell r="G241">
            <v>1229.0874699999999</v>
          </cell>
        </row>
        <row r="242">
          <cell r="A242">
            <v>19</v>
          </cell>
          <cell r="B242" t="str">
            <v>Americas</v>
          </cell>
          <cell r="C242">
            <v>452</v>
          </cell>
          <cell r="E242">
            <v>43.428100000000001</v>
          </cell>
          <cell r="F242">
            <v>43.428100000000001</v>
          </cell>
          <cell r="G242">
            <v>495.42809999999997</v>
          </cell>
        </row>
        <row r="243">
          <cell r="A243">
            <v>146</v>
          </cell>
          <cell r="B243" t="str">
            <v>Western Asia</v>
          </cell>
          <cell r="C243">
            <v>291</v>
          </cell>
          <cell r="F243">
            <v>0</v>
          </cell>
          <cell r="G243">
            <v>291</v>
          </cell>
        </row>
        <row r="244">
          <cell r="A244">
            <v>150</v>
          </cell>
          <cell r="B244" t="str">
            <v>Europe</v>
          </cell>
          <cell r="C244">
            <v>377</v>
          </cell>
          <cell r="E244">
            <v>237.14976000000001</v>
          </cell>
          <cell r="F244">
            <v>237.14976000000001</v>
          </cell>
          <cell r="G244">
            <v>614.14976000000001</v>
          </cell>
        </row>
        <row r="245">
          <cell r="A245">
            <v>1020</v>
          </cell>
          <cell r="B245" t="str">
            <v>Global/interregional</v>
          </cell>
          <cell r="C245">
            <v>596</v>
          </cell>
          <cell r="D245">
            <v>1972.50577</v>
          </cell>
          <cell r="F245">
            <v>1972.50577</v>
          </cell>
          <cell r="G245">
            <v>2568.5057699999998</v>
          </cell>
        </row>
        <row r="246">
          <cell r="A246">
            <v>1021</v>
          </cell>
          <cell r="B246" t="str">
            <v>Other (please specify, using Excel's Insert Row commany if necessary)</v>
          </cell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B248" t="str">
            <v>Total, Regional</v>
          </cell>
          <cell r="C248">
            <v>2561</v>
          </cell>
          <cell r="D248">
            <v>2707.5932400000002</v>
          </cell>
          <cell r="E248">
            <v>280.57785999999999</v>
          </cell>
          <cell r="F248">
            <v>2988.1711</v>
          </cell>
          <cell r="G248">
            <v>5549.1710999999996</v>
          </cell>
        </row>
        <row r="250">
          <cell r="A250">
            <v>2401</v>
          </cell>
          <cell r="B250" t="str">
            <v>Not elsewhere classified (from table 3b)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2">
          <cell r="B252" t="str">
            <v>Total</v>
          </cell>
          <cell r="C252">
            <v>2561</v>
          </cell>
          <cell r="D252">
            <v>3510.9059800000005</v>
          </cell>
          <cell r="E252">
            <v>1212.7951399999999</v>
          </cell>
          <cell r="F252">
            <v>4723.7011199999997</v>
          </cell>
          <cell r="G252">
            <v>7284.7011199999997</v>
          </cell>
        </row>
      </sheetData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3a"/>
      <sheetName val="A-3b"/>
      <sheetName val="Data"/>
      <sheetName val="Figure 11 new"/>
    </sheetNames>
    <sheetDataSet>
      <sheetData sheetId="0"/>
      <sheetData sheetId="1"/>
      <sheetData sheetId="2">
        <row r="8">
          <cell r="D8">
            <v>19400069.130995154</v>
          </cell>
        </row>
        <row r="37">
          <cell r="D37">
            <v>3750148.7751426063</v>
          </cell>
        </row>
        <row r="232">
          <cell r="C232">
            <v>1906871.5825599998</v>
          </cell>
        </row>
        <row r="233">
          <cell r="B233">
            <v>143014.40019496932</v>
          </cell>
        </row>
        <row r="234">
          <cell r="B234">
            <v>2527832.8175021987</v>
          </cell>
        </row>
        <row r="235">
          <cell r="B235">
            <v>1870565.7163088999</v>
          </cell>
        </row>
        <row r="236">
          <cell r="B236">
            <v>947696.8175088003</v>
          </cell>
        </row>
        <row r="237">
          <cell r="B237">
            <v>2816076.9355270844</v>
          </cell>
        </row>
        <row r="238">
          <cell r="B238">
            <v>260603.59715139982</v>
          </cell>
        </row>
        <row r="240">
          <cell r="B240">
            <v>12593.689319912677</v>
          </cell>
        </row>
      </sheetData>
      <sheetData sheetId="3">
        <row r="3">
          <cell r="C3" t="str">
            <v>%</v>
          </cell>
        </row>
        <row r="4">
          <cell r="A4" t="str">
            <v>Inter-agency pooled funds</v>
          </cell>
          <cell r="C4">
            <v>5.6692277119343736E-2</v>
          </cell>
        </row>
        <row r="5">
          <cell r="A5" t="str">
            <v xml:space="preserve">OECD-DAC Member States </v>
          </cell>
          <cell r="C5">
            <v>0.57677407611909648</v>
          </cell>
        </row>
        <row r="6">
          <cell r="A6" t="str">
            <v>Non OECD-DAC</v>
          </cell>
          <cell r="C6">
            <v>0.11149386017580055</v>
          </cell>
        </row>
        <row r="7">
          <cell r="A7" t="str">
            <v>NGO's, private donors and others</v>
          </cell>
          <cell r="C7">
            <v>0.12427312623972188</v>
          </cell>
        </row>
        <row r="8">
          <cell r="A8" t="str">
            <v>European Commission</v>
          </cell>
          <cell r="C8">
            <v>7.5153775383663995E-2</v>
          </cell>
        </row>
        <row r="9">
          <cell r="A9" t="str">
            <v>Global vertical funds</v>
          </cell>
          <cell r="C9">
            <v>5.5612884962373245E-2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http://stats.oecd.org/OECDStat_Metadata/ShowMetadata.ashx?Dataset=MULTISYSTEM&amp;ShowOnWeb=true&amp;Lang=en" TargetMode="External"/><Relationship Id="rId1" Type="http://schemas.openxmlformats.org/officeDocument/2006/relationships/hyperlink" Target="http://stats.oecd.org/OECDStat_Metadata/ShowMetadata.ashx?Dataset=MULTISYSTEM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J68"/>
  <sheetViews>
    <sheetView topLeftCell="A84" zoomScale="90" zoomScaleNormal="90" workbookViewId="0">
      <selection activeCell="A65" sqref="A65"/>
    </sheetView>
  </sheetViews>
  <sheetFormatPr defaultColWidth="9.140625" defaultRowHeight="15"/>
  <cols>
    <col min="1" max="1" width="41.42578125" style="1" bestFit="1" customWidth="1"/>
    <col min="2" max="2" width="18.7109375" style="2" bestFit="1" customWidth="1"/>
    <col min="3" max="3" width="18.5703125" style="5" bestFit="1" customWidth="1"/>
    <col min="4" max="9" width="18.5703125" style="1" bestFit="1" customWidth="1"/>
    <col min="10" max="35" width="12" style="1" bestFit="1" customWidth="1"/>
    <col min="36" max="36" width="13.85546875" style="1" bestFit="1" customWidth="1"/>
    <col min="37" max="37" width="17" style="1" bestFit="1" customWidth="1"/>
    <col min="38" max="38" width="13.85546875" style="1" bestFit="1" customWidth="1"/>
    <col min="39" max="39" width="17" style="1" bestFit="1" customWidth="1"/>
    <col min="40" max="40" width="13.85546875" style="1" bestFit="1" customWidth="1"/>
    <col min="41" max="41" width="17" style="1" bestFit="1" customWidth="1"/>
    <col min="42" max="42" width="13.85546875" style="1" bestFit="1" customWidth="1"/>
    <col min="43" max="43" width="17" style="1" bestFit="1" customWidth="1"/>
    <col min="44" max="44" width="13.85546875" style="1" bestFit="1" customWidth="1"/>
    <col min="45" max="45" width="17" style="1" bestFit="1" customWidth="1"/>
    <col min="46" max="46" width="13.85546875" style="1" bestFit="1" customWidth="1"/>
    <col min="47" max="47" width="17" style="1" bestFit="1" customWidth="1"/>
    <col min="48" max="48" width="13.85546875" style="1" bestFit="1" customWidth="1"/>
    <col min="49" max="49" width="17" style="1" bestFit="1" customWidth="1"/>
    <col min="50" max="50" width="13.85546875" style="1" bestFit="1" customWidth="1"/>
    <col min="51" max="51" width="17" style="1" bestFit="1" customWidth="1"/>
    <col min="52" max="52" width="13.85546875" style="1" bestFit="1" customWidth="1"/>
    <col min="53" max="53" width="17" style="1" bestFit="1" customWidth="1"/>
    <col min="54" max="54" width="13.85546875" style="1" bestFit="1" customWidth="1"/>
    <col min="55" max="55" width="17" style="1" bestFit="1" customWidth="1"/>
    <col min="56" max="56" width="13.85546875" style="1" bestFit="1" customWidth="1"/>
    <col min="57" max="57" width="17" style="1" bestFit="1" customWidth="1"/>
    <col min="58" max="58" width="13.85546875" style="1" bestFit="1" customWidth="1"/>
    <col min="59" max="59" width="17" style="1" bestFit="1" customWidth="1"/>
    <col min="60" max="60" width="13.85546875" style="1" bestFit="1" customWidth="1"/>
    <col min="61" max="61" width="17" style="1" bestFit="1" customWidth="1"/>
    <col min="62" max="62" width="13.85546875" style="1" bestFit="1" customWidth="1"/>
    <col min="63" max="63" width="17" style="1" bestFit="1" customWidth="1"/>
    <col min="64" max="64" width="13.85546875" style="1" bestFit="1" customWidth="1"/>
    <col min="65" max="65" width="17" style="1" bestFit="1" customWidth="1"/>
    <col min="66" max="66" width="13.85546875" style="1" bestFit="1" customWidth="1"/>
    <col min="67" max="67" width="17" style="1" bestFit="1" customWidth="1"/>
    <col min="68" max="68" width="11.28515625" style="1" bestFit="1" customWidth="1"/>
    <col min="69" max="69" width="9.140625" style="1" customWidth="1"/>
    <col min="70" max="16384" width="9.140625" style="1"/>
  </cols>
  <sheetData>
    <row r="1" spans="1:5" ht="18.75">
      <c r="A1" s="85" t="s">
        <v>0</v>
      </c>
      <c r="C1" s="37"/>
      <c r="D1" s="84"/>
      <c r="E1" s="84"/>
    </row>
    <row r="3" spans="1:5">
      <c r="A3" s="84"/>
      <c r="B3" s="20"/>
      <c r="C3" s="37"/>
      <c r="D3" s="84"/>
      <c r="E3" s="84"/>
    </row>
    <row r="4" spans="1:5">
      <c r="A4" s="15">
        <v>2017</v>
      </c>
      <c r="C4" s="37"/>
      <c r="D4" s="84"/>
      <c r="E4" s="84"/>
    </row>
    <row r="5" spans="1:5">
      <c r="A5" s="19" t="s">
        <v>1</v>
      </c>
      <c r="B5" s="17" t="s">
        <v>2</v>
      </c>
      <c r="C5" s="17" t="s">
        <v>3</v>
      </c>
      <c r="D5" s="84"/>
      <c r="E5" s="84"/>
    </row>
    <row r="6" spans="1:5">
      <c r="A6" s="84" t="s">
        <v>4</v>
      </c>
      <c r="B6" s="56">
        <v>13953317073</v>
      </c>
      <c r="C6" s="18">
        <v>0.26228186311261598</v>
      </c>
      <c r="D6" s="84"/>
      <c r="E6" s="84"/>
    </row>
    <row r="7" spans="1:5">
      <c r="A7" s="84" t="s">
        <v>5</v>
      </c>
      <c r="B7" s="56">
        <v>4434943615</v>
      </c>
      <c r="C7" s="18">
        <v>8.3364068060377702E-2</v>
      </c>
      <c r="D7" s="84"/>
      <c r="E7" s="84"/>
    </row>
    <row r="8" spans="1:5">
      <c r="A8" s="84" t="s">
        <v>6</v>
      </c>
      <c r="B8" s="56">
        <v>4776304460</v>
      </c>
      <c r="C8" s="18">
        <v>8.9780661186720706E-2</v>
      </c>
      <c r="D8" s="84"/>
      <c r="E8" s="84"/>
    </row>
    <row r="9" spans="1:5">
      <c r="A9" s="84" t="s">
        <v>7</v>
      </c>
      <c r="B9" s="56">
        <v>29833761108</v>
      </c>
      <c r="C9" s="18">
        <v>0.56078811985174704</v>
      </c>
      <c r="D9" s="84"/>
      <c r="E9" s="84"/>
    </row>
    <row r="10" spans="1:5">
      <c r="A10" s="84" t="s">
        <v>8</v>
      </c>
      <c r="B10" s="56">
        <v>201376184</v>
      </c>
      <c r="C10" s="18">
        <v>3.7852877885382399E-3</v>
      </c>
      <c r="D10" s="84"/>
      <c r="E10" s="18">
        <f>C10+C9</f>
        <v>0.56457340764028496</v>
      </c>
    </row>
    <row r="11" spans="1:5">
      <c r="A11" s="84" t="s">
        <v>9</v>
      </c>
      <c r="B11" s="56">
        <v>53199702440</v>
      </c>
      <c r="C11" s="84">
        <v>1</v>
      </c>
      <c r="D11" s="84"/>
      <c r="E11" s="84"/>
    </row>
    <row r="15" spans="1:5">
      <c r="A15" s="15">
        <v>2017</v>
      </c>
      <c r="C15" s="37"/>
      <c r="D15" s="84"/>
      <c r="E15" s="84"/>
    </row>
    <row r="16" spans="1:5">
      <c r="A16" s="84" t="s">
        <v>10</v>
      </c>
      <c r="B16" s="37">
        <v>0.56557340764028496</v>
      </c>
      <c r="C16" s="37"/>
      <c r="D16" s="84">
        <f>56+26+9+8</f>
        <v>99</v>
      </c>
      <c r="E16" s="84"/>
    </row>
    <row r="17" spans="1:2" s="5" customFormat="1">
      <c r="A17" s="84" t="s">
        <v>11</v>
      </c>
      <c r="B17" s="37">
        <v>0.26228186311261598</v>
      </c>
    </row>
    <row r="18" spans="1:2" s="5" customFormat="1">
      <c r="A18" s="84" t="s">
        <v>12</v>
      </c>
      <c r="B18" s="37">
        <v>8.9780661186720706E-2</v>
      </c>
    </row>
    <row r="19" spans="1:2" s="5" customFormat="1">
      <c r="A19" s="84" t="s">
        <v>13</v>
      </c>
      <c r="B19" s="37">
        <v>8.3364068060377702E-2</v>
      </c>
    </row>
    <row r="20" spans="1:2" s="5" customFormat="1">
      <c r="A20" s="84"/>
      <c r="B20" s="37"/>
    </row>
    <row r="21" spans="1:2" s="5" customFormat="1">
      <c r="A21" s="84"/>
      <c r="B21" s="37"/>
    </row>
    <row r="24" spans="1:2" s="5" customFormat="1">
      <c r="A24" s="37"/>
      <c r="B24" s="2"/>
    </row>
    <row r="25" spans="1:2" s="5" customFormat="1">
      <c r="A25" s="37"/>
      <c r="B25" s="2"/>
    </row>
    <row r="26" spans="1:2" s="5" customFormat="1">
      <c r="A26" s="37"/>
      <c r="B26" s="2"/>
    </row>
    <row r="27" spans="1:2" s="5" customFormat="1">
      <c r="A27" s="37"/>
      <c r="B27" s="2"/>
    </row>
    <row r="52" spans="1:10" ht="18.75">
      <c r="A52" s="85" t="s">
        <v>14</v>
      </c>
      <c r="C52" s="37"/>
      <c r="D52" s="84"/>
      <c r="E52" s="84"/>
      <c r="F52" s="84"/>
      <c r="G52" s="84"/>
      <c r="H52" s="84"/>
      <c r="I52" s="84"/>
      <c r="J52" s="84"/>
    </row>
    <row r="54" spans="1:10">
      <c r="A54" s="84"/>
      <c r="B54" s="84"/>
      <c r="C54" s="84"/>
      <c r="D54" s="84"/>
      <c r="E54" s="84"/>
      <c r="F54" s="84"/>
      <c r="G54" s="84"/>
      <c r="H54" s="84"/>
      <c r="I54" s="84"/>
      <c r="J54" s="84"/>
    </row>
    <row r="55" spans="1:10">
      <c r="A55" s="84"/>
      <c r="B55" s="19">
        <v>2010</v>
      </c>
      <c r="C55" s="19">
        <v>2011</v>
      </c>
      <c r="D55" s="19">
        <v>2012</v>
      </c>
      <c r="E55" s="19">
        <v>2013</v>
      </c>
      <c r="F55" s="19">
        <v>2014</v>
      </c>
      <c r="G55" s="19">
        <v>2015</v>
      </c>
      <c r="H55" s="19">
        <v>2016</v>
      </c>
      <c r="I55" s="19">
        <v>2017</v>
      </c>
      <c r="J55" s="84"/>
    </row>
    <row r="56" spans="1:10">
      <c r="A56" s="84" t="s">
        <v>4</v>
      </c>
      <c r="B56" s="56">
        <v>13282566387</v>
      </c>
      <c r="C56" s="56">
        <v>13293145589</v>
      </c>
      <c r="D56" s="56">
        <v>13647664994</v>
      </c>
      <c r="E56" s="56">
        <v>13254877695</v>
      </c>
      <c r="F56" s="56">
        <v>13726868013</v>
      </c>
      <c r="G56" s="56">
        <v>14519560383</v>
      </c>
      <c r="H56" s="56">
        <v>13972315414</v>
      </c>
      <c r="I56" s="56">
        <v>13953317073</v>
      </c>
      <c r="J56" s="84"/>
    </row>
    <row r="57" spans="1:10">
      <c r="A57" s="84" t="s">
        <v>5</v>
      </c>
      <c r="B57" s="56">
        <v>2254022135</v>
      </c>
      <c r="C57" s="56">
        <v>2484193605</v>
      </c>
      <c r="D57" s="56">
        <v>2456341224</v>
      </c>
      <c r="E57" s="56">
        <v>2570886510</v>
      </c>
      <c r="F57" s="56">
        <v>3036914924</v>
      </c>
      <c r="G57" s="56">
        <v>3500304316</v>
      </c>
      <c r="H57" s="56">
        <v>3615535971</v>
      </c>
      <c r="I57" s="56">
        <v>4434943615</v>
      </c>
      <c r="J57" s="84"/>
    </row>
    <row r="58" spans="1:10">
      <c r="A58" s="84" t="s">
        <v>6</v>
      </c>
      <c r="B58" s="56">
        <v>3804501562</v>
      </c>
      <c r="C58" s="56">
        <v>4193761598</v>
      </c>
      <c r="D58" s="56">
        <v>5411193070</v>
      </c>
      <c r="E58" s="56">
        <v>5083635422</v>
      </c>
      <c r="F58" s="56">
        <v>4888979347</v>
      </c>
      <c r="G58" s="56">
        <v>4556612405</v>
      </c>
      <c r="H58" s="56">
        <v>5060877051</v>
      </c>
      <c r="I58" s="56">
        <v>4776304460</v>
      </c>
      <c r="J58" s="84"/>
    </row>
    <row r="59" spans="1:10">
      <c r="A59" s="84" t="s">
        <v>7</v>
      </c>
      <c r="B59" s="56">
        <v>20185743346</v>
      </c>
      <c r="C59" s="56">
        <v>19537913544</v>
      </c>
      <c r="D59" s="56">
        <v>20808485687</v>
      </c>
      <c r="E59" s="56">
        <v>23729463405</v>
      </c>
      <c r="F59" s="56">
        <v>26427076096</v>
      </c>
      <c r="G59" s="56">
        <v>25403125387</v>
      </c>
      <c r="H59" s="56">
        <v>26684499384</v>
      </c>
      <c r="I59" s="56">
        <v>29833761108</v>
      </c>
      <c r="J59" s="84"/>
    </row>
    <row r="60" spans="1:10">
      <c r="A60" s="84" t="s">
        <v>8</v>
      </c>
      <c r="B60" s="56"/>
      <c r="C60" s="56"/>
      <c r="D60" s="56"/>
      <c r="E60" s="56"/>
      <c r="F60" s="56"/>
      <c r="G60" s="56"/>
      <c r="H60" s="56"/>
      <c r="I60" s="56">
        <v>201376184</v>
      </c>
      <c r="J60" s="84"/>
    </row>
    <row r="61" spans="1:10">
      <c r="A61" s="84" t="s">
        <v>9</v>
      </c>
      <c r="B61" s="56">
        <v>39526833430</v>
      </c>
      <c r="C61" s="56">
        <v>39509014336</v>
      </c>
      <c r="D61" s="56">
        <v>42323684975</v>
      </c>
      <c r="E61" s="56">
        <v>44638863032</v>
      </c>
      <c r="F61" s="56">
        <v>48079838380</v>
      </c>
      <c r="G61" s="56">
        <v>47979602491</v>
      </c>
      <c r="H61" s="56">
        <v>49333227820</v>
      </c>
      <c r="I61" s="56">
        <v>53199702440</v>
      </c>
      <c r="J61" s="84"/>
    </row>
    <row r="63" spans="1:10">
      <c r="A63" s="84"/>
      <c r="B63" s="19">
        <v>2010</v>
      </c>
      <c r="C63" s="19">
        <v>2011</v>
      </c>
      <c r="D63" s="19">
        <v>2012</v>
      </c>
      <c r="E63" s="19">
        <v>2013</v>
      </c>
      <c r="F63" s="19">
        <v>2014</v>
      </c>
      <c r="G63" s="19">
        <v>2015</v>
      </c>
      <c r="H63" s="19">
        <v>2016</v>
      </c>
      <c r="I63" s="19">
        <v>2017</v>
      </c>
      <c r="J63" s="84"/>
    </row>
    <row r="64" spans="1:10">
      <c r="A64" s="20" t="s">
        <v>4</v>
      </c>
      <c r="B64" s="22">
        <v>33.603922283637402</v>
      </c>
      <c r="C64" s="22">
        <v>33.645854781265697</v>
      </c>
      <c r="D64" s="22">
        <v>32.245928023662103</v>
      </c>
      <c r="E64" s="22">
        <v>29.693582664724399</v>
      </c>
      <c r="F64" s="22">
        <v>28.550154234108302</v>
      </c>
      <c r="G64" s="22">
        <v>30.261943886933199</v>
      </c>
      <c r="H64" s="22">
        <v>28.3223215496464</v>
      </c>
      <c r="I64" s="22">
        <v>26.228186311261599</v>
      </c>
      <c r="J64" s="37"/>
    </row>
    <row r="65" spans="1:10">
      <c r="A65" s="20" t="s">
        <v>13</v>
      </c>
      <c r="B65" s="22">
        <v>5.7025112800694204</v>
      </c>
      <c r="C65" s="22">
        <v>6.2876628201185998</v>
      </c>
      <c r="D65" s="22">
        <v>5.8037035892572399</v>
      </c>
      <c r="E65" s="22">
        <v>5.7593010560260502</v>
      </c>
      <c r="F65" s="22">
        <v>6.3164000261350299</v>
      </c>
      <c r="G65" s="22">
        <v>7.2954008250830897</v>
      </c>
      <c r="H65" s="22">
        <v>7.32880480513428</v>
      </c>
      <c r="I65" s="22">
        <v>8.3364068060377701</v>
      </c>
      <c r="J65" s="37"/>
    </row>
    <row r="66" spans="1:10">
      <c r="A66" s="20" t="s">
        <v>12</v>
      </c>
      <c r="B66" s="22">
        <v>9.6251109230330307</v>
      </c>
      <c r="C66" s="22">
        <v>10.614695578924399</v>
      </c>
      <c r="D66" s="22">
        <v>12.785259774039799</v>
      </c>
      <c r="E66" s="22">
        <v>11.388362240220401</v>
      </c>
      <c r="F66" s="22">
        <v>10.168460443564401</v>
      </c>
      <c r="G66" s="22">
        <v>9.4969782333122303</v>
      </c>
      <c r="H66" s="22">
        <v>10.2585565036721</v>
      </c>
      <c r="I66" s="22">
        <v>8.9780661186720696</v>
      </c>
      <c r="J66" s="37"/>
    </row>
    <row r="67" spans="1:10">
      <c r="A67" s="20" t="s">
        <v>10</v>
      </c>
      <c r="B67" s="22">
        <v>51.068455513260197</v>
      </c>
      <c r="C67" s="22">
        <v>49.4517868196913</v>
      </c>
      <c r="D67" s="22">
        <v>49.1651086130408</v>
      </c>
      <c r="E67" s="22">
        <v>53.158754039029198</v>
      </c>
      <c r="F67" s="22">
        <v>54.964985296192303</v>
      </c>
      <c r="G67" s="22">
        <v>52.945677054671499</v>
      </c>
      <c r="H67" s="22">
        <v>54.090317141547203</v>
      </c>
      <c r="I67" s="22">
        <v>56.457340764028501</v>
      </c>
      <c r="J67" s="37"/>
    </row>
    <row r="68" spans="1:10">
      <c r="A68" s="20"/>
      <c r="C68" s="37"/>
      <c r="D68" s="84"/>
      <c r="E68" s="84"/>
      <c r="F68" s="84"/>
      <c r="G68" s="84"/>
      <c r="H68" s="84"/>
      <c r="I68" s="84"/>
      <c r="J68" s="8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1776-C0FA-4D86-8685-9AF3DF8FC155}">
  <sheetPr>
    <tabColor theme="4" tint="0.59999389629810485"/>
  </sheetPr>
  <dimension ref="A1:F11"/>
  <sheetViews>
    <sheetView topLeftCell="D1" workbookViewId="0">
      <selection activeCell="M7" sqref="M7"/>
    </sheetView>
  </sheetViews>
  <sheetFormatPr defaultRowHeight="15"/>
  <cols>
    <col min="1" max="1" width="32.85546875" style="87" customWidth="1"/>
    <col min="2" max="2" width="14.28515625" style="87" bestFit="1" customWidth="1"/>
    <col min="3" max="4" width="9.140625" style="87" customWidth="1"/>
    <col min="5" max="5" width="18.7109375" style="87" customWidth="1"/>
    <col min="6" max="6" width="9.140625" style="87" customWidth="1"/>
    <col min="7" max="16384" width="9.140625" style="87"/>
  </cols>
  <sheetData>
    <row r="1" spans="1:6" ht="15.75">
      <c r="A1" s="89" t="s">
        <v>110</v>
      </c>
    </row>
    <row r="3" spans="1:6">
      <c r="A3" s="93" t="s">
        <v>111</v>
      </c>
      <c r="B3" s="91" t="s">
        <v>99</v>
      </c>
      <c r="C3" s="92" t="s">
        <v>3</v>
      </c>
    </row>
    <row r="4" spans="1:6">
      <c r="A4" s="87" t="s">
        <v>112</v>
      </c>
      <c r="B4" s="88">
        <f>[5]Data!C232</f>
        <v>1906871.58256</v>
      </c>
      <c r="C4" s="94">
        <f>B4/$B$11</f>
        <v>5.6692277119343701E-2</v>
      </c>
    </row>
    <row r="5" spans="1:6">
      <c r="A5" s="87" t="s">
        <v>113</v>
      </c>
      <c r="B5" s="88">
        <f>[5]Data!D8</f>
        <v>19400069.130995199</v>
      </c>
      <c r="C5" s="94">
        <f>B5/$B$11</f>
        <v>0.57677407611909604</v>
      </c>
    </row>
    <row r="6" spans="1:6">
      <c r="A6" s="87" t="s">
        <v>114</v>
      </c>
      <c r="B6" s="88">
        <f>[5]Data!D37</f>
        <v>3750148.7751426101</v>
      </c>
      <c r="C6" s="94">
        <f>B6/$B$11</f>
        <v>0.111493860175801</v>
      </c>
      <c r="E6" s="87" t="s">
        <v>115</v>
      </c>
      <c r="F6" s="90">
        <f>C5+C6+C4</f>
        <v>0.74496021341424101</v>
      </c>
    </row>
    <row r="7" spans="1:6">
      <c r="A7" s="87" t="s">
        <v>116</v>
      </c>
      <c r="B7" s="88">
        <f>[5]Data!B233+[5]Data!B236+[5]Data!B238+[5]Data!B240+[5]Data!B237</f>
        <v>4179985.43970217</v>
      </c>
      <c r="C7" s="94">
        <f>B7/$B$11</f>
        <v>0.124273126239722</v>
      </c>
    </row>
    <row r="8" spans="1:6">
      <c r="A8" s="87" t="s">
        <v>117</v>
      </c>
      <c r="B8" s="88">
        <f>[5]Data!B234</f>
        <v>2527832.8175022001</v>
      </c>
      <c r="C8" s="94">
        <f>B8/$B$11</f>
        <v>7.5153775383663995E-2</v>
      </c>
    </row>
    <row r="9" spans="1:6">
      <c r="A9" s="87" t="s">
        <v>118</v>
      </c>
      <c r="B9" s="88">
        <f>[5]Data!B235</f>
        <v>1870565.7163088999</v>
      </c>
      <c r="C9" s="94">
        <f>B9/$B$11</f>
        <v>5.56128849623733E-2</v>
      </c>
    </row>
    <row r="10" spans="1:6">
      <c r="C10" s="87">
        <f>6+58+11+12+8+6</f>
        <v>101</v>
      </c>
    </row>
    <row r="11" spans="1:6">
      <c r="A11" s="87" t="s">
        <v>32</v>
      </c>
      <c r="B11" s="88">
        <f>SUM(B4:B9)</f>
        <v>33635473.462210998</v>
      </c>
      <c r="C11" s="94">
        <f>B11/$B$11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0.59999389629810485"/>
  </sheetPr>
  <dimension ref="A1:O158"/>
  <sheetViews>
    <sheetView topLeftCell="K12" zoomScale="90" zoomScaleNormal="90" workbookViewId="0">
      <selection activeCell="O20" sqref="O20"/>
    </sheetView>
  </sheetViews>
  <sheetFormatPr defaultColWidth="9.140625" defaultRowHeight="15"/>
  <cols>
    <col min="1" max="1" width="14.140625" style="1" customWidth="1"/>
    <col min="2" max="3" width="14.140625" style="1" hidden="1" customWidth="1"/>
    <col min="4" max="11" width="14.140625" style="1" customWidth="1"/>
    <col min="12" max="12" width="14.85546875" style="1" customWidth="1"/>
    <col min="13" max="13" width="9.140625" style="1" customWidth="1"/>
    <col min="14" max="14" width="11.28515625" style="1" customWidth="1"/>
    <col min="15" max="15" width="100.5703125" style="1" customWidth="1"/>
    <col min="16" max="16" width="9.140625" style="1" customWidth="1"/>
    <col min="17" max="16384" width="9.140625" style="1"/>
  </cols>
  <sheetData>
    <row r="1" spans="1:15" ht="18.75">
      <c r="A1" s="85" t="s">
        <v>119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3" spans="1:15" ht="51.75" thickBot="1">
      <c r="A3" s="6" t="s">
        <v>120</v>
      </c>
      <c r="B3" s="6" t="s">
        <v>78</v>
      </c>
      <c r="C3" s="6" t="s">
        <v>121</v>
      </c>
      <c r="D3" s="7" t="s">
        <v>122</v>
      </c>
      <c r="E3" s="7" t="s">
        <v>123</v>
      </c>
      <c r="F3" s="7" t="s">
        <v>124</v>
      </c>
      <c r="G3" s="8" t="s">
        <v>125</v>
      </c>
      <c r="H3" s="8" t="s">
        <v>126</v>
      </c>
      <c r="I3" s="8" t="s">
        <v>127</v>
      </c>
      <c r="J3" s="8" t="s">
        <v>128</v>
      </c>
      <c r="K3" s="8" t="s">
        <v>129</v>
      </c>
      <c r="L3" s="81" t="s">
        <v>130</v>
      </c>
      <c r="M3" s="82" t="s">
        <v>78</v>
      </c>
      <c r="N3" s="82" t="s">
        <v>131</v>
      </c>
      <c r="O3" s="82" t="s">
        <v>132</v>
      </c>
    </row>
    <row r="4" spans="1:15" ht="19.5" customHeight="1" thickTop="1">
      <c r="A4" s="9" t="s">
        <v>133</v>
      </c>
      <c r="B4" s="9" t="s">
        <v>63</v>
      </c>
      <c r="C4" s="9">
        <v>6</v>
      </c>
      <c r="D4" s="10">
        <v>8.3000000000000007</v>
      </c>
      <c r="E4" s="10">
        <v>36.1</v>
      </c>
      <c r="F4" s="10">
        <v>26.7</v>
      </c>
      <c r="G4" s="10">
        <v>0</v>
      </c>
      <c r="H4" s="10">
        <v>2.2999999999999998</v>
      </c>
      <c r="I4" s="10">
        <v>73.400000000000006</v>
      </c>
      <c r="J4" s="10">
        <v>5236.4235120000003</v>
      </c>
      <c r="K4" s="11">
        <f>I4/J4</f>
        <v>1.4017200830260101E-2</v>
      </c>
      <c r="L4" s="66">
        <v>0.01</v>
      </c>
      <c r="M4" s="67" t="s">
        <v>63</v>
      </c>
      <c r="N4" s="68">
        <v>6</v>
      </c>
      <c r="O4" s="36" t="s">
        <v>134</v>
      </c>
    </row>
    <row r="5" spans="1:15" ht="19.5" customHeight="1">
      <c r="A5" s="9" t="s">
        <v>135</v>
      </c>
      <c r="B5" s="9" t="s">
        <v>63</v>
      </c>
      <c r="C5" s="9">
        <v>6</v>
      </c>
      <c r="D5" s="10">
        <v>15.9</v>
      </c>
      <c r="E5" s="10">
        <v>8.1999999999999993</v>
      </c>
      <c r="F5" s="10">
        <v>55.7</v>
      </c>
      <c r="G5" s="10">
        <v>0</v>
      </c>
      <c r="H5" s="10">
        <v>0</v>
      </c>
      <c r="I5" s="10">
        <v>79.8</v>
      </c>
      <c r="J5" s="10">
        <v>6430.8378290000001</v>
      </c>
      <c r="K5" s="11">
        <f>I5/J5</f>
        <v>1.2408958540384899E-2</v>
      </c>
      <c r="L5" s="66">
        <v>0.02</v>
      </c>
      <c r="M5" s="67" t="s">
        <v>63</v>
      </c>
      <c r="N5" s="68">
        <v>6</v>
      </c>
      <c r="O5" s="84"/>
    </row>
    <row r="6" spans="1:15" ht="19.5" customHeight="1">
      <c r="A6" s="9" t="s">
        <v>136</v>
      </c>
      <c r="B6" s="9" t="s">
        <v>63</v>
      </c>
      <c r="C6" s="9">
        <v>6</v>
      </c>
      <c r="D6" s="10">
        <v>130.57831400000001</v>
      </c>
      <c r="E6" s="10">
        <v>364.30823900000001</v>
      </c>
      <c r="F6" s="10">
        <v>44.275671000000003</v>
      </c>
      <c r="G6" s="10">
        <v>4.1429140000000002</v>
      </c>
      <c r="H6" s="10">
        <v>0</v>
      </c>
      <c r="I6" s="10">
        <v>543.30513800000006</v>
      </c>
      <c r="J6" s="10">
        <v>2775.2953710000002</v>
      </c>
      <c r="K6" s="11">
        <f>I6/J6</f>
        <v>0.195764798110204</v>
      </c>
      <c r="L6" s="66">
        <v>0.17</v>
      </c>
      <c r="M6" s="67" t="s">
        <v>63</v>
      </c>
      <c r="N6" s="68">
        <v>6</v>
      </c>
      <c r="O6" s="84"/>
    </row>
    <row r="7" spans="1:15" ht="19.5" customHeight="1">
      <c r="A7" s="9" t="s">
        <v>137</v>
      </c>
      <c r="B7" s="9" t="s">
        <v>63</v>
      </c>
      <c r="C7" s="9">
        <v>6</v>
      </c>
      <c r="D7" s="10">
        <v>4.7</v>
      </c>
      <c r="E7" s="10">
        <v>14.4</v>
      </c>
      <c r="F7" s="10">
        <v>0.02</v>
      </c>
      <c r="G7" s="10">
        <v>0</v>
      </c>
      <c r="H7" s="10">
        <v>0</v>
      </c>
      <c r="I7" s="10">
        <v>19.12</v>
      </c>
      <c r="J7" s="10">
        <v>1160.1969999999999</v>
      </c>
      <c r="K7" s="11">
        <f>I7/J7</f>
        <v>1.64799598688843E-2</v>
      </c>
      <c r="L7" s="66"/>
      <c r="M7" s="67" t="s">
        <v>63</v>
      </c>
      <c r="N7" s="68">
        <v>6</v>
      </c>
      <c r="O7" s="84"/>
    </row>
    <row r="8" spans="1:15" ht="19.5" customHeight="1">
      <c r="A8" s="9" t="s">
        <v>138</v>
      </c>
      <c r="B8" s="9" t="s">
        <v>63</v>
      </c>
      <c r="C8" s="9">
        <v>6</v>
      </c>
      <c r="D8" s="10">
        <v>0</v>
      </c>
      <c r="E8" s="10">
        <v>0</v>
      </c>
      <c r="F8" s="10">
        <v>400.2</v>
      </c>
      <c r="G8" s="10">
        <v>0</v>
      </c>
      <c r="H8" s="10">
        <v>0</v>
      </c>
      <c r="I8" s="10">
        <f>SUM(D8:H8)</f>
        <v>400.2</v>
      </c>
      <c r="J8" s="10">
        <v>4226.5195874600004</v>
      </c>
      <c r="K8" s="11">
        <f>I8/J8</f>
        <v>9.4687837526504198E-2</v>
      </c>
      <c r="L8" s="66">
        <v>0.08</v>
      </c>
      <c r="M8" s="67" t="s">
        <v>63</v>
      </c>
      <c r="N8" s="68">
        <v>6</v>
      </c>
      <c r="O8" s="36" t="s">
        <v>139</v>
      </c>
    </row>
    <row r="9" spans="1:15" ht="19.5" customHeight="1">
      <c r="A9" s="12" t="s">
        <v>140</v>
      </c>
      <c r="B9" s="12" t="s">
        <v>63</v>
      </c>
      <c r="C9" s="12">
        <v>6</v>
      </c>
      <c r="D9" s="13">
        <v>0</v>
      </c>
      <c r="E9" s="13">
        <v>0</v>
      </c>
      <c r="F9" s="13">
        <v>1471.0686969999999</v>
      </c>
      <c r="G9" s="13">
        <v>0</v>
      </c>
      <c r="H9" s="13">
        <v>0</v>
      </c>
      <c r="I9" s="13">
        <f>SUM(D9:H9)</f>
        <v>1471.0686969999999</v>
      </c>
      <c r="J9" s="13">
        <v>6576.7436049999997</v>
      </c>
      <c r="K9" s="14">
        <f>I9/J9</f>
        <v>0.22367736760813001</v>
      </c>
      <c r="L9" s="69">
        <v>0.28999999999999998</v>
      </c>
      <c r="M9" s="70" t="s">
        <v>63</v>
      </c>
      <c r="N9" s="71">
        <v>6</v>
      </c>
      <c r="O9" s="83" t="s">
        <v>141</v>
      </c>
    </row>
    <row r="12" spans="1:15" ht="45">
      <c r="A12" s="72" t="s">
        <v>120</v>
      </c>
      <c r="B12" s="72" t="s">
        <v>78</v>
      </c>
      <c r="C12" s="72" t="s">
        <v>121</v>
      </c>
      <c r="D12" s="72" t="s">
        <v>122</v>
      </c>
      <c r="E12" s="72" t="s">
        <v>123</v>
      </c>
      <c r="F12" s="72" t="s">
        <v>142</v>
      </c>
      <c r="G12" s="86" t="s">
        <v>125</v>
      </c>
      <c r="H12" s="43" t="s">
        <v>143</v>
      </c>
      <c r="I12" s="72" t="s">
        <v>99</v>
      </c>
      <c r="J12" s="72"/>
      <c r="K12" s="72"/>
      <c r="L12" s="72"/>
      <c r="M12" s="84"/>
      <c r="N12" s="84"/>
      <c r="O12" s="84"/>
    </row>
    <row r="13" spans="1:15">
      <c r="A13" s="84" t="s">
        <v>133</v>
      </c>
      <c r="B13" s="27" t="s">
        <v>63</v>
      </c>
      <c r="C13" s="27">
        <v>6</v>
      </c>
      <c r="D13" s="37">
        <f>D4/$I$4</f>
        <v>0.113079019073569</v>
      </c>
      <c r="E13" s="37">
        <f>E4/$I$4</f>
        <v>0.49182561307901901</v>
      </c>
      <c r="F13" s="37">
        <f>F4/$I$4</f>
        <v>0.36376021798365099</v>
      </c>
      <c r="G13" s="37">
        <f>G4/$I$4</f>
        <v>0</v>
      </c>
      <c r="H13" s="37">
        <f>H4/$I$4</f>
        <v>3.1335149863760202E-2</v>
      </c>
      <c r="I13" s="37">
        <f>SUM(D13:H13)</f>
        <v>1</v>
      </c>
      <c r="J13" s="37"/>
      <c r="K13" s="37"/>
      <c r="L13" s="37"/>
      <c r="M13" s="84"/>
      <c r="N13" s="84"/>
      <c r="O13" s="84"/>
    </row>
    <row r="14" spans="1:15">
      <c r="A14" s="84" t="s">
        <v>135</v>
      </c>
      <c r="B14" s="27" t="s">
        <v>63</v>
      </c>
      <c r="C14" s="27">
        <v>6</v>
      </c>
      <c r="D14" s="37">
        <f>D5/$I$5</f>
        <v>0.19924812030075201</v>
      </c>
      <c r="E14" s="37">
        <f>E5/$I$5</f>
        <v>0.10275689223057601</v>
      </c>
      <c r="F14" s="37">
        <f>F5/$I$5</f>
        <v>0.69799498746867195</v>
      </c>
      <c r="G14" s="37">
        <f>G5/$I$5</f>
        <v>0</v>
      </c>
      <c r="H14" s="37">
        <f>H5/$I$5</f>
        <v>0</v>
      </c>
      <c r="I14" s="37">
        <f>SUM(D14:H14)</f>
        <v>1</v>
      </c>
      <c r="J14" s="37"/>
      <c r="K14" s="37"/>
      <c r="L14" s="37"/>
      <c r="M14" s="84"/>
      <c r="N14" s="84"/>
      <c r="O14" s="84"/>
    </row>
    <row r="15" spans="1:15">
      <c r="A15" s="84" t="s">
        <v>136</v>
      </c>
      <c r="B15" s="27" t="s">
        <v>63</v>
      </c>
      <c r="C15" s="27">
        <v>6</v>
      </c>
      <c r="D15" s="73">
        <f>+D6/$I$6</f>
        <v>0.240340657334258</v>
      </c>
      <c r="E15" s="73">
        <f>+E6/$I$6</f>
        <v>0.67054075788990597</v>
      </c>
      <c r="F15" s="73">
        <f>+F6/$I$6</f>
        <v>8.1493193977488207E-2</v>
      </c>
      <c r="G15" s="73">
        <f>+G6/$I$6</f>
        <v>7.6253907983472799E-3</v>
      </c>
      <c r="H15" s="73">
        <f>+H6/$I$6</f>
        <v>0</v>
      </c>
      <c r="I15" s="37">
        <f>SUM(D15:H15)</f>
        <v>1</v>
      </c>
      <c r="J15" s="37"/>
      <c r="K15" s="37"/>
      <c r="L15" s="37"/>
      <c r="M15" s="84"/>
      <c r="N15" s="84"/>
      <c r="O15" s="84"/>
    </row>
    <row r="16" spans="1:15">
      <c r="A16" s="84" t="s">
        <v>137</v>
      </c>
      <c r="B16" s="27" t="s">
        <v>63</v>
      </c>
      <c r="C16" s="27">
        <v>6</v>
      </c>
      <c r="D16" s="73">
        <f>D7/$I$7</f>
        <v>0.24581589958159</v>
      </c>
      <c r="E16" s="73">
        <f>E7/$I$7</f>
        <v>0.75313807531380705</v>
      </c>
      <c r="F16" s="73">
        <f>F7/$I$7</f>
        <v>1.0460251046025099E-3</v>
      </c>
      <c r="G16" s="73">
        <f>G7/$I$7</f>
        <v>0</v>
      </c>
      <c r="H16" s="73">
        <f>H7/$I$7</f>
        <v>0</v>
      </c>
      <c r="I16" s="73">
        <f>I7/$I$7</f>
        <v>1</v>
      </c>
      <c r="J16" s="73"/>
      <c r="K16" s="73"/>
      <c r="L16" s="73"/>
      <c r="M16" s="84"/>
      <c r="N16" s="84"/>
      <c r="O16" s="84"/>
    </row>
    <row r="17" spans="1:12">
      <c r="A17" s="84" t="s">
        <v>138</v>
      </c>
      <c r="B17" s="27" t="s">
        <v>63</v>
      </c>
      <c r="C17" s="27">
        <v>6</v>
      </c>
      <c r="D17" s="73">
        <f>D8/$I$8</f>
        <v>0</v>
      </c>
      <c r="E17" s="73">
        <f>E8/$I$8</f>
        <v>0</v>
      </c>
      <c r="F17" s="73">
        <f>F8/$I$8</f>
        <v>1</v>
      </c>
      <c r="G17" s="73">
        <f>G8/$I$8</f>
        <v>0</v>
      </c>
      <c r="H17" s="73">
        <f>H8/$I$8</f>
        <v>0</v>
      </c>
      <c r="I17" s="73">
        <f>I8/$I$8</f>
        <v>1</v>
      </c>
      <c r="J17" s="73"/>
      <c r="K17" s="73"/>
      <c r="L17" s="73"/>
    </row>
    <row r="18" spans="1:12">
      <c r="A18" s="84" t="s">
        <v>140</v>
      </c>
      <c r="B18" s="27" t="s">
        <v>63</v>
      </c>
      <c r="C18" s="27">
        <v>6</v>
      </c>
      <c r="D18" s="73">
        <f>D9/$I$8</f>
        <v>0</v>
      </c>
      <c r="E18" s="73">
        <f>E9/$I$8</f>
        <v>0</v>
      </c>
      <c r="F18" s="73">
        <f>F9/$I$9</f>
        <v>1</v>
      </c>
      <c r="G18" s="73">
        <f>G9/$I$8</f>
        <v>0</v>
      </c>
      <c r="H18" s="73">
        <f>H9/$I$8</f>
        <v>0</v>
      </c>
      <c r="I18" s="73">
        <f>I9/$I$9</f>
        <v>1</v>
      </c>
      <c r="J18" s="73"/>
      <c r="K18" s="73"/>
      <c r="L18" s="73"/>
    </row>
    <row r="22" spans="1:12" ht="15.75">
      <c r="A22" s="46" t="s">
        <v>144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>
      <c r="A23" s="74" t="s">
        <v>145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2">
      <c r="A24" s="7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48" spans="1:1" ht="15.75">
      <c r="A48" s="46" t="s">
        <v>146</v>
      </c>
    </row>
    <row r="49" spans="1:1">
      <c r="A49" s="74" t="s">
        <v>147</v>
      </c>
    </row>
    <row r="72" spans="1:6">
      <c r="A72" s="84"/>
      <c r="B72" s="84"/>
      <c r="C72" s="84"/>
      <c r="D72" s="84" t="s">
        <v>148</v>
      </c>
      <c r="E72" s="84" t="s">
        <v>149</v>
      </c>
      <c r="F72" s="84"/>
    </row>
    <row r="73" spans="1:6" ht="75">
      <c r="A73" s="84"/>
      <c r="B73" s="84"/>
      <c r="C73" s="84"/>
      <c r="D73" s="75" t="s">
        <v>150</v>
      </c>
      <c r="E73" s="36" t="s">
        <v>151</v>
      </c>
      <c r="F73" s="84" t="s">
        <v>99</v>
      </c>
    </row>
    <row r="74" spans="1:6">
      <c r="A74" s="84" t="s">
        <v>138</v>
      </c>
      <c r="B74" s="84"/>
      <c r="C74" s="84"/>
      <c r="D74" s="84">
        <v>276</v>
      </c>
      <c r="E74" s="84">
        <v>124.2</v>
      </c>
      <c r="F74" s="84">
        <f>SUM(D74:E74)</f>
        <v>400.2</v>
      </c>
    </row>
    <row r="75" spans="1:6">
      <c r="A75" s="84" t="s">
        <v>152</v>
      </c>
      <c r="B75" s="84"/>
      <c r="C75" s="84"/>
      <c r="D75" s="37">
        <f>D74/F74</f>
        <v>0.68965517241379304</v>
      </c>
      <c r="E75" s="37">
        <f>E74/F74</f>
        <v>0.31034482758620702</v>
      </c>
      <c r="F75" s="84"/>
    </row>
    <row r="78" spans="1:6" ht="15.75">
      <c r="A78" s="46" t="s">
        <v>153</v>
      </c>
      <c r="B78" s="84"/>
      <c r="C78" s="84"/>
      <c r="D78" s="84"/>
      <c r="E78" s="84"/>
      <c r="F78" s="84"/>
    </row>
    <row r="79" spans="1:6">
      <c r="A79" s="74" t="s">
        <v>154</v>
      </c>
      <c r="B79" s="84"/>
      <c r="C79" s="84"/>
      <c r="D79" s="84"/>
      <c r="E79" s="84"/>
      <c r="F79" s="84"/>
    </row>
    <row r="102" spans="1:7" ht="46.15" customHeight="1">
      <c r="A102" s="84"/>
      <c r="B102" s="84"/>
      <c r="C102" s="84"/>
      <c r="D102" s="84" t="s">
        <v>155</v>
      </c>
      <c r="E102" s="84" t="s">
        <v>156</v>
      </c>
      <c r="F102" s="84" t="s">
        <v>157</v>
      </c>
      <c r="G102" s="84" t="s">
        <v>32</v>
      </c>
    </row>
    <row r="103" spans="1:7">
      <c r="A103" s="84" t="s">
        <v>140</v>
      </c>
      <c r="B103" s="84"/>
      <c r="C103" s="84"/>
      <c r="D103" s="76">
        <v>204.23671300000001</v>
      </c>
      <c r="E103" s="76">
        <v>1.9682980000000001</v>
      </c>
      <c r="F103" s="76">
        <v>1269.863685</v>
      </c>
      <c r="G103" s="76">
        <f>SUM(D103:F103)</f>
        <v>1476.068696</v>
      </c>
    </row>
    <row r="104" spans="1:7">
      <c r="A104" s="84"/>
      <c r="B104" s="84"/>
      <c r="C104" s="84"/>
      <c r="D104" s="37">
        <f>D103/G103</f>
        <v>0.13836531697573501</v>
      </c>
      <c r="E104" s="37">
        <f>E103/G103</f>
        <v>1.3334731678368999E-3</v>
      </c>
      <c r="F104" s="37">
        <f>F103/G103</f>
        <v>0.860301209856428</v>
      </c>
      <c r="G104" s="84"/>
    </row>
    <row r="105" spans="1:7">
      <c r="A105" s="84"/>
      <c r="B105" s="84"/>
      <c r="C105" s="84"/>
      <c r="D105" s="37"/>
      <c r="E105" s="37"/>
      <c r="F105" s="37"/>
      <c r="G105" s="84"/>
    </row>
    <row r="106" spans="1:7">
      <c r="A106" s="84"/>
      <c r="B106" s="84"/>
      <c r="C106" s="84"/>
      <c r="D106" s="37"/>
      <c r="E106" s="37"/>
      <c r="F106" s="37"/>
      <c r="G106" s="84"/>
    </row>
    <row r="107" spans="1:7" ht="15.75">
      <c r="A107" s="46" t="s">
        <v>158</v>
      </c>
      <c r="B107" s="84"/>
      <c r="C107" s="84"/>
      <c r="D107" s="84"/>
      <c r="E107" s="84"/>
      <c r="F107" s="84"/>
      <c r="G107" s="84"/>
    </row>
    <row r="108" spans="1:7">
      <c r="A108" s="74" t="s">
        <v>159</v>
      </c>
      <c r="B108" s="84"/>
      <c r="C108" s="84"/>
      <c r="D108" s="84"/>
      <c r="E108" s="84"/>
      <c r="F108" s="84"/>
      <c r="G108" s="84"/>
    </row>
    <row r="134" spans="1:1" ht="15.75">
      <c r="A134" s="46" t="s">
        <v>160</v>
      </c>
    </row>
    <row r="135" spans="1:1">
      <c r="A135" s="74" t="s">
        <v>161</v>
      </c>
    </row>
    <row r="136" spans="1:1">
      <c r="A136" s="74"/>
    </row>
    <row r="157" spans="1:1" ht="15.75">
      <c r="A157" s="46" t="s">
        <v>162</v>
      </c>
    </row>
    <row r="158" spans="1:1">
      <c r="A158" s="74" t="s">
        <v>163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59999389629810485"/>
  </sheetPr>
  <dimension ref="A1:R38"/>
  <sheetViews>
    <sheetView topLeftCell="A53" zoomScale="90" zoomScaleNormal="90" workbookViewId="0">
      <selection activeCell="A23" sqref="A23"/>
    </sheetView>
  </sheetViews>
  <sheetFormatPr defaultColWidth="9.140625" defaultRowHeight="15"/>
  <cols>
    <col min="1" max="1" width="60.5703125" style="1" bestFit="1" customWidth="1"/>
    <col min="2" max="2" width="16.28515625" style="1" bestFit="1" customWidth="1"/>
    <col min="3" max="3" width="14.140625" style="1" customWidth="1"/>
    <col min="4" max="8" width="12" style="1" bestFit="1" customWidth="1"/>
    <col min="9" max="9" width="12" style="1" customWidth="1"/>
    <col min="10" max="11" width="12" style="1" bestFit="1" customWidth="1"/>
    <col min="12" max="12" width="15.5703125" style="1" customWidth="1"/>
    <col min="13" max="13" width="13.140625" style="1" bestFit="1" customWidth="1"/>
    <col min="14" max="14" width="12" style="1" bestFit="1" customWidth="1"/>
    <col min="15" max="15" width="9.140625" style="1" customWidth="1"/>
    <col min="16" max="16384" width="9.140625" style="1"/>
  </cols>
  <sheetData>
    <row r="1" spans="1:13" ht="15.75">
      <c r="A1" s="32" t="s">
        <v>164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4" spans="1:13" s="16" customFormat="1">
      <c r="A4" s="19"/>
      <c r="B4" s="19" t="s">
        <v>165</v>
      </c>
      <c r="C4" s="19" t="s">
        <v>166</v>
      </c>
      <c r="D4" s="19" t="s">
        <v>108</v>
      </c>
      <c r="E4" s="19" t="s">
        <v>167</v>
      </c>
      <c r="F4" s="19" t="s">
        <v>168</v>
      </c>
      <c r="G4" s="19" t="s">
        <v>169</v>
      </c>
      <c r="H4" s="19" t="s">
        <v>170</v>
      </c>
      <c r="I4" s="19" t="s">
        <v>171</v>
      </c>
      <c r="J4" s="19" t="s">
        <v>172</v>
      </c>
      <c r="K4" s="19" t="s">
        <v>173</v>
      </c>
      <c r="L4" s="19" t="s">
        <v>174</v>
      </c>
      <c r="M4" s="19" t="s">
        <v>175</v>
      </c>
    </row>
    <row r="5" spans="1:13">
      <c r="A5" s="84" t="s">
        <v>176</v>
      </c>
      <c r="B5" s="22">
        <v>63.039748591623002</v>
      </c>
      <c r="C5" s="22">
        <v>44.834628499917997</v>
      </c>
      <c r="D5" s="22">
        <v>18.909396785560102</v>
      </c>
      <c r="E5" s="22">
        <v>76.198425991323305</v>
      </c>
      <c r="F5" s="22">
        <v>71.113983101544306</v>
      </c>
      <c r="G5" s="22">
        <v>56.036583153865898</v>
      </c>
      <c r="H5" s="22">
        <v>6.7938043772155297</v>
      </c>
      <c r="I5" s="22">
        <v>68.596420964251905</v>
      </c>
      <c r="J5" s="22"/>
      <c r="K5" s="22">
        <v>15.3799419284714</v>
      </c>
      <c r="L5" s="22">
        <v>26.118608819945099</v>
      </c>
      <c r="M5" s="22"/>
    </row>
    <row r="6" spans="1:13">
      <c r="A6" s="84" t="s">
        <v>177</v>
      </c>
      <c r="B6" s="22">
        <v>2.2002287476992701</v>
      </c>
      <c r="C6" s="22">
        <v>5.5327408187365403</v>
      </c>
      <c r="D6" s="22">
        <v>31.4640058594</v>
      </c>
      <c r="E6" s="22"/>
      <c r="F6" s="22"/>
      <c r="G6" s="22">
        <v>8.7175790909671491</v>
      </c>
      <c r="H6" s="22"/>
      <c r="I6" s="22">
        <v>1.43855065910408</v>
      </c>
      <c r="J6" s="22"/>
      <c r="K6" s="22"/>
      <c r="L6" s="22">
        <v>4.7824311645117703</v>
      </c>
      <c r="M6" s="22"/>
    </row>
    <row r="7" spans="1:13">
      <c r="A7" s="84" t="s">
        <v>178</v>
      </c>
      <c r="B7" s="22"/>
      <c r="C7" s="22">
        <v>0</v>
      </c>
      <c r="D7" s="22"/>
      <c r="E7" s="22"/>
      <c r="F7" s="22">
        <v>3.2484247011434798E-2</v>
      </c>
      <c r="G7" s="22"/>
      <c r="H7" s="22">
        <v>87.846790982023194</v>
      </c>
      <c r="I7" s="22"/>
      <c r="J7" s="22">
        <v>0</v>
      </c>
      <c r="K7" s="22">
        <v>4.8124220075739101</v>
      </c>
      <c r="L7" s="22"/>
      <c r="M7" s="22">
        <v>2.4162101297257901</v>
      </c>
    </row>
    <row r="8" spans="1:13">
      <c r="A8" s="84" t="s">
        <v>179</v>
      </c>
      <c r="B8" s="22"/>
      <c r="C8" s="22">
        <v>4.9842137404943898</v>
      </c>
      <c r="D8" s="22"/>
      <c r="E8" s="22">
        <v>1.7653783865762399E-2</v>
      </c>
      <c r="F8" s="22">
        <v>0.16920308746238999</v>
      </c>
      <c r="G8" s="22">
        <v>1.17072989051072</v>
      </c>
      <c r="H8" s="22"/>
      <c r="I8" s="22"/>
      <c r="J8" s="22"/>
      <c r="K8" s="22">
        <v>0.19812639598932699</v>
      </c>
      <c r="L8" s="22"/>
      <c r="M8" s="22">
        <v>8.6862179761507505</v>
      </c>
    </row>
    <row r="9" spans="1:13">
      <c r="A9" s="84" t="s">
        <v>180</v>
      </c>
      <c r="B9" s="22">
        <v>2.1926776777863202</v>
      </c>
      <c r="C9" s="22">
        <v>0.13764100390935899</v>
      </c>
      <c r="D9" s="22"/>
      <c r="E9" s="22">
        <v>1.06334240979157</v>
      </c>
      <c r="F9" s="22">
        <v>0.27696177864443</v>
      </c>
      <c r="G9" s="22">
        <v>0.14818287020696699</v>
      </c>
      <c r="H9" s="22"/>
      <c r="I9" s="22"/>
      <c r="J9" s="22"/>
      <c r="K9" s="22"/>
      <c r="L9" s="22"/>
      <c r="M9" s="22"/>
    </row>
    <row r="10" spans="1:13">
      <c r="A10" s="84" t="s">
        <v>181</v>
      </c>
      <c r="B10" s="22">
        <v>0.20178068383162501</v>
      </c>
      <c r="C10" s="22"/>
      <c r="D10" s="22"/>
      <c r="E10" s="22"/>
      <c r="F10" s="22"/>
      <c r="G10" s="22"/>
      <c r="H10" s="22"/>
      <c r="I10" s="22">
        <v>0.14703985643789899</v>
      </c>
      <c r="J10" s="22"/>
      <c r="K10" s="22"/>
      <c r="L10" s="22">
        <v>0.12837429649422599</v>
      </c>
      <c r="M10" s="22"/>
    </row>
    <row r="11" spans="1:13">
      <c r="A11" s="84" t="s">
        <v>182</v>
      </c>
      <c r="B11" s="22"/>
      <c r="C11" s="22">
        <v>0.78620450065716896</v>
      </c>
      <c r="D11" s="22"/>
      <c r="E11" s="22"/>
      <c r="F11" s="22">
        <v>4.1922505848741902E-2</v>
      </c>
      <c r="G11" s="22"/>
      <c r="H11" s="22"/>
      <c r="I11" s="22"/>
      <c r="J11" s="22"/>
      <c r="K11" s="22"/>
      <c r="L11" s="22"/>
      <c r="M11" s="22"/>
    </row>
    <row r="12" spans="1:13">
      <c r="A12" s="84" t="s">
        <v>183</v>
      </c>
      <c r="B12" s="22">
        <v>0.89703729775561303</v>
      </c>
      <c r="C12" s="22">
        <v>9.3622270217113104E-4</v>
      </c>
      <c r="D12" s="22"/>
      <c r="E12" s="22"/>
      <c r="F12" s="22">
        <v>6.4064996750278894E-2</v>
      </c>
      <c r="G12" s="22">
        <v>0.40398727312865301</v>
      </c>
      <c r="H12" s="22"/>
      <c r="I12" s="22">
        <v>0.57852541279905201</v>
      </c>
      <c r="J12" s="22"/>
      <c r="K12" s="22"/>
      <c r="L12" s="22"/>
      <c r="M12" s="22">
        <v>0.75875039836395997</v>
      </c>
    </row>
    <row r="13" spans="1:13">
      <c r="A13" s="84" t="s">
        <v>184</v>
      </c>
      <c r="B13" s="22"/>
      <c r="C13" s="22">
        <v>0.86506621445840703</v>
      </c>
      <c r="D13" s="22"/>
      <c r="E13" s="22"/>
      <c r="F13" s="22"/>
      <c r="G13" s="22">
        <v>12.8129934313425</v>
      </c>
      <c r="H13" s="22"/>
      <c r="I13" s="22">
        <v>0.68803749640629996</v>
      </c>
      <c r="J13" s="22"/>
      <c r="K13" s="22"/>
      <c r="L13" s="22"/>
      <c r="M13" s="22">
        <v>3.7338252706442598</v>
      </c>
    </row>
    <row r="14" spans="1:13">
      <c r="A14" s="84" t="s">
        <v>185</v>
      </c>
      <c r="B14" s="22">
        <v>0.63357510695421604</v>
      </c>
      <c r="C14" s="22">
        <v>1.5125150022740499</v>
      </c>
      <c r="D14" s="22"/>
      <c r="E14" s="22"/>
      <c r="F14" s="22">
        <v>2.2059793395276199</v>
      </c>
      <c r="G14" s="22"/>
      <c r="H14" s="22"/>
      <c r="I14" s="22">
        <v>0.25573638424665501</v>
      </c>
      <c r="J14" s="22"/>
      <c r="K14" s="22"/>
      <c r="L14" s="22">
        <v>2.8978235112433102</v>
      </c>
      <c r="M14" s="22"/>
    </row>
    <row r="15" spans="1:13">
      <c r="A15" s="84" t="s">
        <v>186</v>
      </c>
      <c r="B15" s="22"/>
      <c r="C15" s="22">
        <v>1.33097816691731</v>
      </c>
      <c r="D15" s="22"/>
      <c r="E15" s="22"/>
      <c r="F15" s="22"/>
      <c r="G15" s="22">
        <v>4.8138231099150701</v>
      </c>
      <c r="H15" s="22">
        <v>0.223144087513549</v>
      </c>
      <c r="I15" s="22"/>
      <c r="J15" s="22"/>
      <c r="K15" s="22">
        <v>3.7088503927091199</v>
      </c>
      <c r="L15" s="22">
        <v>0.15754252312515299</v>
      </c>
      <c r="M15" s="22">
        <v>0</v>
      </c>
    </row>
    <row r="16" spans="1:13">
      <c r="A16" s="84" t="s">
        <v>187</v>
      </c>
      <c r="B16" s="22">
        <v>16.313302338700801</v>
      </c>
      <c r="C16" s="22">
        <v>14.0483189255418</v>
      </c>
      <c r="D16" s="22"/>
      <c r="E16" s="22">
        <v>18.9339612672883</v>
      </c>
      <c r="F16" s="22">
        <v>6.6871608229316601</v>
      </c>
      <c r="G16" s="22">
        <v>6.9689311149855602</v>
      </c>
      <c r="H16" s="22">
        <v>2.0876429577403601</v>
      </c>
      <c r="I16" s="22">
        <v>26.987596335985302</v>
      </c>
      <c r="J16" s="22">
        <v>98.325883678942702</v>
      </c>
      <c r="K16" s="22">
        <v>5.2539531039607397</v>
      </c>
      <c r="L16" s="22">
        <v>65.8678962400069</v>
      </c>
      <c r="M16" s="22">
        <v>73.901824168063499</v>
      </c>
    </row>
    <row r="17" spans="1:18">
      <c r="A17" s="84" t="s">
        <v>188</v>
      </c>
      <c r="B17" s="22">
        <v>13.626586633498</v>
      </c>
      <c r="C17" s="22">
        <v>0.22703917667218301</v>
      </c>
      <c r="D17" s="22"/>
      <c r="E17" s="22"/>
      <c r="F17" s="22">
        <v>0.99753415757295705</v>
      </c>
      <c r="G17" s="22"/>
      <c r="H17" s="22"/>
      <c r="I17" s="22"/>
      <c r="J17" s="22"/>
      <c r="K17" s="22"/>
      <c r="L17" s="22"/>
      <c r="M17" s="22"/>
      <c r="N17" s="84"/>
      <c r="O17" s="84"/>
      <c r="P17" s="84"/>
      <c r="Q17" s="84"/>
      <c r="R17" s="84"/>
    </row>
    <row r="18" spans="1:18">
      <c r="A18" s="84" t="s">
        <v>189</v>
      </c>
      <c r="B18" s="22">
        <v>0.470816767686212</v>
      </c>
      <c r="C18" s="22">
        <v>6.6009066098571795E-2</v>
      </c>
      <c r="D18" s="22"/>
      <c r="E18" s="22"/>
      <c r="F18" s="22">
        <v>3.7412402809359602</v>
      </c>
      <c r="G18" s="22">
        <v>6.0013661171291801</v>
      </c>
      <c r="H18" s="22"/>
      <c r="I18" s="22">
        <v>0.48674736339833602</v>
      </c>
      <c r="J18" s="22"/>
      <c r="K18" s="22"/>
      <c r="L18" s="22"/>
      <c r="M18" s="22"/>
      <c r="N18" s="84"/>
      <c r="O18" s="84"/>
      <c r="P18" s="84"/>
      <c r="Q18" s="84"/>
      <c r="R18" s="84"/>
    </row>
    <row r="19" spans="1:18">
      <c r="A19" s="84" t="s">
        <v>190</v>
      </c>
      <c r="B19" s="22">
        <v>0.207516540367916</v>
      </c>
      <c r="C19" s="22">
        <v>7.4339658453456397E-3</v>
      </c>
      <c r="D19" s="22"/>
      <c r="E19" s="22"/>
      <c r="F19" s="22">
        <v>0.25177101882481401</v>
      </c>
      <c r="G19" s="22">
        <v>2.9671808875429001E-2</v>
      </c>
      <c r="H19" s="22"/>
      <c r="I19" s="22"/>
      <c r="J19" s="22"/>
      <c r="K19" s="22"/>
      <c r="L19" s="22"/>
      <c r="M19" s="22"/>
      <c r="N19" s="84"/>
      <c r="O19" s="84"/>
      <c r="P19" s="84"/>
      <c r="Q19" s="84"/>
      <c r="R19" s="84"/>
    </row>
    <row r="20" spans="1:18">
      <c r="A20" s="84" t="s">
        <v>191</v>
      </c>
      <c r="B20" s="22">
        <v>0.16705374580943699</v>
      </c>
      <c r="C20" s="22">
        <v>4.0527120045330597E-3</v>
      </c>
      <c r="D20" s="22"/>
      <c r="E20" s="22"/>
      <c r="F20" s="22">
        <v>5.7775711275871302</v>
      </c>
      <c r="G20" s="22">
        <v>0.19819504933370499</v>
      </c>
      <c r="H20" s="22"/>
      <c r="I20" s="22">
        <v>0.73714408835650402</v>
      </c>
      <c r="J20" s="22"/>
      <c r="K20" s="22"/>
      <c r="L20" s="22">
        <v>4.7323444673551499E-2</v>
      </c>
      <c r="M20" s="22"/>
      <c r="N20" s="84"/>
      <c r="O20" s="84"/>
      <c r="P20" s="84"/>
      <c r="Q20" s="84"/>
      <c r="R20" s="84"/>
    </row>
    <row r="21" spans="1:18">
      <c r="A21" s="84" t="s">
        <v>192</v>
      </c>
      <c r="B21" s="22">
        <v>4.9675868287506197E-2</v>
      </c>
      <c r="C21" s="22">
        <v>25.662221983770198</v>
      </c>
      <c r="D21" s="22">
        <v>49.626597355039898</v>
      </c>
      <c r="E21" s="22">
        <v>3.7866165477310401</v>
      </c>
      <c r="F21" s="22">
        <v>8.6401235353582404</v>
      </c>
      <c r="G21" s="22">
        <v>2.69795708973917</v>
      </c>
      <c r="H21" s="22">
        <v>3.04861759550732</v>
      </c>
      <c r="I21" s="22">
        <v>8.4201439014010296E-2</v>
      </c>
      <c r="J21" s="22">
        <v>1.67411632105733</v>
      </c>
      <c r="K21" s="22">
        <v>70.646706171295506</v>
      </c>
      <c r="L21" s="22">
        <v>0</v>
      </c>
      <c r="M21" s="22">
        <v>10.503172057051801</v>
      </c>
      <c r="N21" s="84"/>
      <c r="O21" s="84"/>
      <c r="P21" s="84"/>
      <c r="Q21" s="84"/>
      <c r="R21" s="84"/>
    </row>
    <row r="26" spans="1:18" s="38" customFormat="1" ht="12.75">
      <c r="B26" s="38" t="s">
        <v>176</v>
      </c>
      <c r="C26" s="38" t="s">
        <v>177</v>
      </c>
      <c r="D26" s="38" t="s">
        <v>178</v>
      </c>
      <c r="E26" s="38" t="s">
        <v>193</v>
      </c>
      <c r="F26" s="38" t="s">
        <v>180</v>
      </c>
      <c r="G26" s="38" t="s">
        <v>181</v>
      </c>
      <c r="H26" s="38" t="s">
        <v>194</v>
      </c>
      <c r="I26" s="38" t="s">
        <v>183</v>
      </c>
      <c r="J26" s="38" t="s">
        <v>184</v>
      </c>
      <c r="K26" s="38" t="s">
        <v>185</v>
      </c>
      <c r="L26" s="38" t="s">
        <v>186</v>
      </c>
      <c r="M26" s="38" t="s">
        <v>187</v>
      </c>
      <c r="N26" s="38" t="s">
        <v>188</v>
      </c>
      <c r="O26" s="38" t="s">
        <v>189</v>
      </c>
      <c r="P26" s="38" t="s">
        <v>190</v>
      </c>
      <c r="Q26" s="38" t="s">
        <v>191</v>
      </c>
      <c r="R26" s="38" t="s">
        <v>195</v>
      </c>
    </row>
    <row r="27" spans="1:18">
      <c r="A27" s="84" t="s">
        <v>165</v>
      </c>
      <c r="B27" s="84">
        <v>63.039748591623002</v>
      </c>
      <c r="C27" s="84">
        <v>2.2002287476992701</v>
      </c>
      <c r="D27" s="84"/>
      <c r="E27" s="84"/>
      <c r="F27" s="84">
        <v>2.1926776777863202</v>
      </c>
      <c r="G27" s="84">
        <v>0.20178068383162501</v>
      </c>
      <c r="H27" s="84"/>
      <c r="I27" s="84">
        <v>0.89703729775561303</v>
      </c>
      <c r="J27" s="84"/>
      <c r="K27" s="84">
        <v>0.63357510695421604</v>
      </c>
      <c r="L27" s="84"/>
      <c r="M27" s="84">
        <v>16.313302338700801</v>
      </c>
      <c r="N27" s="84">
        <v>13.626586633498</v>
      </c>
      <c r="O27" s="84">
        <v>0.470816767686212</v>
      </c>
      <c r="P27" s="84">
        <v>0.207516540367916</v>
      </c>
      <c r="Q27" s="84">
        <v>0.16705374580943699</v>
      </c>
      <c r="R27" s="84">
        <v>4.9675868287506197E-2</v>
      </c>
    </row>
    <row r="28" spans="1:18">
      <c r="A28" s="84" t="s">
        <v>166</v>
      </c>
      <c r="B28" s="84">
        <v>44.834628499917997</v>
      </c>
      <c r="C28" s="84">
        <v>5.5327408187365403</v>
      </c>
      <c r="D28" s="84">
        <v>0</v>
      </c>
      <c r="E28" s="84">
        <v>4.9842137404943898</v>
      </c>
      <c r="F28" s="84">
        <v>0.13764100390935899</v>
      </c>
      <c r="G28" s="84"/>
      <c r="H28" s="84">
        <v>0.78620450065716896</v>
      </c>
      <c r="I28" s="84">
        <v>9.3622270217113104E-4</v>
      </c>
      <c r="J28" s="84">
        <v>0.86506621445840703</v>
      </c>
      <c r="K28" s="84">
        <v>1.5125150022740499</v>
      </c>
      <c r="L28" s="84">
        <v>1.33097816691731</v>
      </c>
      <c r="M28" s="84">
        <v>14.0483189255418</v>
      </c>
      <c r="N28" s="84">
        <v>0.22703917667218301</v>
      </c>
      <c r="O28" s="84">
        <v>6.6009066098571795E-2</v>
      </c>
      <c r="P28" s="84">
        <v>7.4339658453456397E-3</v>
      </c>
      <c r="Q28" s="84">
        <v>4.0527120045330597E-3</v>
      </c>
      <c r="R28" s="84">
        <v>25.662221983770198</v>
      </c>
    </row>
    <row r="29" spans="1:18">
      <c r="A29" s="84" t="s">
        <v>108</v>
      </c>
      <c r="B29" s="84">
        <v>18.909396785560102</v>
      </c>
      <c r="C29" s="84">
        <v>31.4640058594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>
        <v>49.626597355039898</v>
      </c>
    </row>
    <row r="30" spans="1:18">
      <c r="A30" s="84" t="s">
        <v>167</v>
      </c>
      <c r="B30" s="84">
        <v>76.198425991323305</v>
      </c>
      <c r="C30" s="84"/>
      <c r="D30" s="84"/>
      <c r="E30" s="84">
        <v>1.7653783865762399E-2</v>
      </c>
      <c r="F30" s="84">
        <v>1.06334240979157</v>
      </c>
      <c r="G30" s="84"/>
      <c r="H30" s="84"/>
      <c r="I30" s="84"/>
      <c r="J30" s="84"/>
      <c r="K30" s="84"/>
      <c r="L30" s="84"/>
      <c r="M30" s="84">
        <v>18.9339612672883</v>
      </c>
      <c r="N30" s="84"/>
      <c r="O30" s="84"/>
      <c r="P30" s="84"/>
      <c r="Q30" s="84"/>
      <c r="R30" s="84">
        <v>3.7866165477310401</v>
      </c>
    </row>
    <row r="31" spans="1:18">
      <c r="A31" s="84" t="s">
        <v>168</v>
      </c>
      <c r="B31" s="84">
        <v>71.113983101544306</v>
      </c>
      <c r="C31" s="84"/>
      <c r="D31" s="84">
        <v>3.2484247011434798E-2</v>
      </c>
      <c r="E31" s="84">
        <v>0.16920308746238999</v>
      </c>
      <c r="F31" s="84">
        <v>0.27696177864443</v>
      </c>
      <c r="G31" s="84"/>
      <c r="H31" s="84">
        <v>4.1922505848741902E-2</v>
      </c>
      <c r="I31" s="84">
        <v>6.4064996750278894E-2</v>
      </c>
      <c r="J31" s="84"/>
      <c r="K31" s="84">
        <v>2.2059793395276199</v>
      </c>
      <c r="L31" s="84"/>
      <c r="M31" s="84">
        <v>6.6871608229316601</v>
      </c>
      <c r="N31" s="84">
        <v>0.99753415757295705</v>
      </c>
      <c r="O31" s="84">
        <v>3.7412402809359602</v>
      </c>
      <c r="P31" s="84">
        <v>0.25177101882481401</v>
      </c>
      <c r="Q31" s="84">
        <v>5.7775711275871302</v>
      </c>
      <c r="R31" s="84">
        <v>8.6401235353582404</v>
      </c>
    </row>
    <row r="32" spans="1:18">
      <c r="A32" s="84" t="s">
        <v>169</v>
      </c>
      <c r="B32" s="84">
        <v>56.036583153865898</v>
      </c>
      <c r="C32" s="84">
        <v>8.7175790909671491</v>
      </c>
      <c r="D32" s="84"/>
      <c r="E32" s="84">
        <v>1.17072989051072</v>
      </c>
      <c r="F32" s="84">
        <v>0.14818287020696699</v>
      </c>
      <c r="G32" s="84"/>
      <c r="H32" s="84"/>
      <c r="I32" s="84">
        <v>0.40398727312865301</v>
      </c>
      <c r="J32" s="84">
        <v>12.8129934313425</v>
      </c>
      <c r="K32" s="84"/>
      <c r="L32" s="84">
        <v>4.8138231099150701</v>
      </c>
      <c r="M32" s="84">
        <v>6.9689311149855602</v>
      </c>
      <c r="N32" s="84"/>
      <c r="O32" s="84">
        <v>6.0013661171291801</v>
      </c>
      <c r="P32" s="84">
        <v>2.9671808875429001E-2</v>
      </c>
      <c r="Q32" s="84">
        <v>0.19819504933370499</v>
      </c>
      <c r="R32" s="84">
        <v>2.69795708973917</v>
      </c>
    </row>
    <row r="33" spans="1:18">
      <c r="A33" s="84" t="s">
        <v>196</v>
      </c>
      <c r="B33" s="84">
        <v>6.7938043772155297</v>
      </c>
      <c r="C33" s="84"/>
      <c r="D33" s="84">
        <v>87.846790982023194</v>
      </c>
      <c r="E33" s="84"/>
      <c r="F33" s="84"/>
      <c r="G33" s="84"/>
      <c r="H33" s="84"/>
      <c r="I33" s="84"/>
      <c r="J33" s="84"/>
      <c r="K33" s="84"/>
      <c r="L33" s="84">
        <v>0.223144087513549</v>
      </c>
      <c r="M33" s="84">
        <v>2.0876429577403601</v>
      </c>
      <c r="N33" s="84"/>
      <c r="O33" s="84"/>
      <c r="P33" s="84"/>
      <c r="Q33" s="84"/>
      <c r="R33" s="84">
        <v>3.04861759550732</v>
      </c>
    </row>
    <row r="34" spans="1:18">
      <c r="A34" s="84" t="s">
        <v>171</v>
      </c>
      <c r="B34" s="84">
        <v>68.596420964251905</v>
      </c>
      <c r="C34" s="84">
        <v>1.43855065910408</v>
      </c>
      <c r="D34" s="84"/>
      <c r="E34" s="84"/>
      <c r="F34" s="84"/>
      <c r="G34" s="84">
        <v>0.14703985643789899</v>
      </c>
      <c r="H34" s="84"/>
      <c r="I34" s="84">
        <v>0.57852541279905201</v>
      </c>
      <c r="J34" s="84">
        <v>0.68803749640629996</v>
      </c>
      <c r="K34" s="84">
        <v>0.25573638424665501</v>
      </c>
      <c r="L34" s="84"/>
      <c r="M34" s="84">
        <v>26.987596335985302</v>
      </c>
      <c r="N34" s="84"/>
      <c r="O34" s="84">
        <v>0.48674736339833602</v>
      </c>
      <c r="P34" s="84"/>
      <c r="Q34" s="84">
        <v>0.73714408835650402</v>
      </c>
      <c r="R34" s="84">
        <v>8.4201439014010296E-2</v>
      </c>
    </row>
    <row r="35" spans="1:18">
      <c r="A35" s="84" t="s">
        <v>172</v>
      </c>
      <c r="B35" s="84"/>
      <c r="C35" s="84"/>
      <c r="D35" s="84">
        <v>0</v>
      </c>
      <c r="E35" s="84"/>
      <c r="F35" s="84"/>
      <c r="G35" s="84"/>
      <c r="H35" s="84"/>
      <c r="I35" s="84"/>
      <c r="J35" s="84"/>
      <c r="K35" s="84"/>
      <c r="L35" s="84"/>
      <c r="M35" s="84">
        <v>98.325883678942702</v>
      </c>
      <c r="N35" s="84"/>
      <c r="O35" s="84"/>
      <c r="P35" s="84"/>
      <c r="Q35" s="84"/>
      <c r="R35" s="84">
        <v>1.67411632105733</v>
      </c>
    </row>
    <row r="36" spans="1:18">
      <c r="A36" s="84" t="s">
        <v>173</v>
      </c>
      <c r="B36" s="84">
        <v>15.3799419284714</v>
      </c>
      <c r="C36" s="84"/>
      <c r="D36" s="84">
        <v>4.8124220075739101</v>
      </c>
      <c r="E36" s="84">
        <v>0.19812639598932699</v>
      </c>
      <c r="F36" s="84"/>
      <c r="G36" s="84"/>
      <c r="H36" s="84"/>
      <c r="I36" s="84"/>
      <c r="J36" s="84"/>
      <c r="K36" s="84"/>
      <c r="L36" s="84">
        <v>3.7088503927091199</v>
      </c>
      <c r="M36" s="84">
        <v>5.2539531039607397</v>
      </c>
      <c r="N36" s="84"/>
      <c r="O36" s="84"/>
      <c r="P36" s="84"/>
      <c r="Q36" s="84"/>
      <c r="R36" s="84">
        <v>70.646706171295506</v>
      </c>
    </row>
    <row r="37" spans="1:18">
      <c r="A37" s="84" t="s">
        <v>174</v>
      </c>
      <c r="B37" s="84">
        <v>26.118608819945099</v>
      </c>
      <c r="C37" s="84">
        <v>4.7824311645117703</v>
      </c>
      <c r="D37" s="84"/>
      <c r="E37" s="84"/>
      <c r="F37" s="84"/>
      <c r="G37" s="84">
        <v>0.12837429649422599</v>
      </c>
      <c r="H37" s="84"/>
      <c r="I37" s="84"/>
      <c r="J37" s="84"/>
      <c r="K37" s="84">
        <v>2.8978235112433102</v>
      </c>
      <c r="L37" s="84">
        <v>0.15754252312515299</v>
      </c>
      <c r="M37" s="84">
        <v>65.8678962400069</v>
      </c>
      <c r="N37" s="84"/>
      <c r="O37" s="84"/>
      <c r="P37" s="84"/>
      <c r="Q37" s="84">
        <v>4.7323444673551499E-2</v>
      </c>
      <c r="R37" s="84">
        <v>0</v>
      </c>
    </row>
    <row r="38" spans="1:18">
      <c r="A38" s="84" t="s">
        <v>175</v>
      </c>
      <c r="B38" s="84"/>
      <c r="C38" s="84"/>
      <c r="D38" s="84">
        <v>2.4162101297257901</v>
      </c>
      <c r="E38" s="84">
        <v>8.6862179761507505</v>
      </c>
      <c r="F38" s="84"/>
      <c r="G38" s="84"/>
      <c r="H38" s="84"/>
      <c r="I38" s="84">
        <v>0.75875039836395997</v>
      </c>
      <c r="J38" s="84">
        <v>3.7338252706442598</v>
      </c>
      <c r="K38" s="84"/>
      <c r="L38" s="84">
        <v>0</v>
      </c>
      <c r="M38" s="84">
        <v>73.901824168063499</v>
      </c>
      <c r="N38" s="84"/>
      <c r="O38" s="84"/>
      <c r="P38" s="84"/>
      <c r="Q38" s="84"/>
      <c r="R38" s="84">
        <v>10.503172057051801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59999389629810485"/>
  </sheetPr>
  <dimension ref="A1:N72"/>
  <sheetViews>
    <sheetView topLeftCell="F1" workbookViewId="0">
      <selection activeCell="M8" sqref="M8"/>
    </sheetView>
  </sheetViews>
  <sheetFormatPr defaultColWidth="9.140625" defaultRowHeight="15"/>
  <cols>
    <col min="1" max="1" width="5" style="1" customWidth="1"/>
    <col min="2" max="2" width="19.140625" style="1" customWidth="1"/>
    <col min="3" max="8" width="14.85546875" style="2" customWidth="1"/>
    <col min="9" max="9" width="14.85546875" style="5" customWidth="1"/>
    <col min="10" max="10" width="16.7109375" style="1" customWidth="1"/>
    <col min="11" max="12" width="9.140625" style="1" customWidth="1"/>
    <col min="13" max="13" width="16.85546875" style="1" customWidth="1"/>
    <col min="14" max="14" width="9.140625" style="1" customWidth="1"/>
    <col min="15" max="16384" width="9.140625" style="1"/>
  </cols>
  <sheetData>
    <row r="1" spans="1:14" ht="15.75">
      <c r="A1" s="39" t="s">
        <v>197</v>
      </c>
      <c r="B1" s="84"/>
      <c r="I1" s="37"/>
      <c r="J1" s="84"/>
      <c r="K1" s="84"/>
      <c r="L1" s="84"/>
      <c r="M1" s="84"/>
      <c r="N1" s="84"/>
    </row>
    <row r="3" spans="1:14" s="4" customFormat="1" ht="86.25" customHeight="1">
      <c r="B3" s="40" t="s">
        <v>198</v>
      </c>
      <c r="C3" s="41" t="s">
        <v>16</v>
      </c>
      <c r="D3" s="41" t="s">
        <v>199</v>
      </c>
      <c r="E3" s="41" t="s">
        <v>200</v>
      </c>
      <c r="F3" s="41" t="s">
        <v>201</v>
      </c>
      <c r="G3" s="41" t="s">
        <v>202</v>
      </c>
      <c r="H3" s="41" t="s">
        <v>203</v>
      </c>
      <c r="I3" s="42" t="s">
        <v>204</v>
      </c>
      <c r="J3" s="43" t="s">
        <v>205</v>
      </c>
    </row>
    <row r="4" spans="1:14">
      <c r="A4" s="84">
        <v>1</v>
      </c>
      <c r="B4" s="84" t="s">
        <v>168</v>
      </c>
      <c r="C4" s="2">
        <v>706275.31400000001</v>
      </c>
      <c r="D4" s="2">
        <v>485415.43400000001</v>
      </c>
      <c r="E4" s="2">
        <v>441641.89958999999</v>
      </c>
      <c r="F4" s="2">
        <v>212266.14992</v>
      </c>
      <c r="G4" s="2">
        <v>1670898.9634100001</v>
      </c>
      <c r="H4" s="2">
        <v>2112540.8629999999</v>
      </c>
      <c r="I4" s="84">
        <v>188.58139406017901</v>
      </c>
      <c r="J4" s="2">
        <v>2341916.6126700002</v>
      </c>
      <c r="K4" s="84"/>
      <c r="L4" s="2">
        <f>G4+E4</f>
        <v>2112540.8629999999</v>
      </c>
      <c r="M4" s="2">
        <f>E4</f>
        <v>441641.89958999999</v>
      </c>
      <c r="N4" s="84">
        <f>M4/L4</f>
        <v>0.20905721035986399</v>
      </c>
    </row>
    <row r="5" spans="1:14">
      <c r="A5" s="84">
        <v>2</v>
      </c>
      <c r="B5" s="84" t="s">
        <v>166</v>
      </c>
      <c r="C5" s="2">
        <v>873980.06900000002</v>
      </c>
      <c r="D5" s="2">
        <v>149921.111</v>
      </c>
      <c r="E5" s="2">
        <v>358906.12089999998</v>
      </c>
      <c r="F5" s="2">
        <v>237005.27580999999</v>
      </c>
      <c r="G5" s="2">
        <v>2630320.8160999999</v>
      </c>
      <c r="H5" s="2">
        <v>2989226.9369999999</v>
      </c>
      <c r="I5" s="84">
        <v>115.36206354690199</v>
      </c>
      <c r="J5" s="2">
        <v>3111127.7820899999</v>
      </c>
      <c r="K5" s="84"/>
      <c r="L5" s="2">
        <f>G5+E5</f>
        <v>2989226.9369999999</v>
      </c>
      <c r="M5" s="2">
        <f>E5</f>
        <v>358906.12089999998</v>
      </c>
      <c r="N5" s="84">
        <f>M5/L5</f>
        <v>0.120066535082211</v>
      </c>
    </row>
    <row r="6" spans="1:14">
      <c r="A6" s="84">
        <v>3</v>
      </c>
      <c r="B6" s="84" t="s">
        <v>171</v>
      </c>
      <c r="C6" s="2">
        <v>131134.74600000001</v>
      </c>
      <c r="D6" s="2">
        <v>536031.31599999999</v>
      </c>
      <c r="E6" s="2">
        <v>253947.459</v>
      </c>
      <c r="F6" s="2">
        <v>107396.48428999999</v>
      </c>
      <c r="G6" s="2">
        <v>458010.995</v>
      </c>
      <c r="H6" s="2">
        <v>711958.45400000003</v>
      </c>
      <c r="I6" s="84">
        <v>295.800430965077</v>
      </c>
      <c r="J6" s="2">
        <v>858509.42871000001</v>
      </c>
      <c r="K6" s="84"/>
      <c r="L6" s="84"/>
      <c r="M6" s="84"/>
      <c r="N6" s="84"/>
    </row>
    <row r="7" spans="1:14">
      <c r="A7" s="84">
        <v>4</v>
      </c>
      <c r="B7" s="84" t="s">
        <v>174</v>
      </c>
      <c r="C7" s="2">
        <v>116777.073</v>
      </c>
      <c r="D7" s="2">
        <v>302717.47899999999</v>
      </c>
      <c r="E7" s="2">
        <v>212443.55181999999</v>
      </c>
      <c r="F7" s="2">
        <v>70406.429699999993</v>
      </c>
      <c r="G7" s="2">
        <v>477560.38918</v>
      </c>
      <c r="H7" s="2">
        <v>690003.94099999999</v>
      </c>
      <c r="I7" s="84">
        <v>255.32820582601499</v>
      </c>
      <c r="J7" s="2">
        <v>832041.06311999995</v>
      </c>
      <c r="K7" s="84"/>
      <c r="L7" s="84"/>
      <c r="M7" s="84"/>
      <c r="N7" s="84"/>
    </row>
    <row r="8" spans="1:14">
      <c r="A8" s="84">
        <v>5</v>
      </c>
      <c r="B8" s="84" t="s">
        <v>172</v>
      </c>
      <c r="C8" s="2">
        <v>206537.29500000001</v>
      </c>
      <c r="D8" s="2">
        <v>187189.71</v>
      </c>
      <c r="E8" s="2">
        <v>130968.40221</v>
      </c>
      <c r="F8" s="2">
        <v>97317.502280000001</v>
      </c>
      <c r="G8" s="2">
        <v>290275.42679</v>
      </c>
      <c r="H8" s="2">
        <v>421243.82900000003</v>
      </c>
      <c r="I8" s="84">
        <v>287.90925434124699</v>
      </c>
      <c r="J8" s="2">
        <v>454894.72892999998</v>
      </c>
      <c r="K8" s="84"/>
      <c r="L8" s="84"/>
      <c r="M8" s="84"/>
      <c r="N8" s="84"/>
    </row>
    <row r="9" spans="1:14">
      <c r="A9" s="84">
        <v>6</v>
      </c>
      <c r="B9" s="84" t="s">
        <v>175</v>
      </c>
      <c r="C9" s="2">
        <v>402684.28600000002</v>
      </c>
      <c r="D9" s="2">
        <v>140443.79800000001</v>
      </c>
      <c r="E9" s="2">
        <v>70430.950920000003</v>
      </c>
      <c r="F9" s="2">
        <v>27259.718789999999</v>
      </c>
      <c r="G9" s="2">
        <v>466669.73008000001</v>
      </c>
      <c r="H9" s="2">
        <v>537100.68099999998</v>
      </c>
      <c r="I9" s="84">
        <v>121.37577112787299</v>
      </c>
      <c r="J9" s="2">
        <v>580271.91313</v>
      </c>
      <c r="K9" s="84"/>
      <c r="L9" s="84"/>
      <c r="M9" s="84"/>
      <c r="N9" s="84"/>
    </row>
    <row r="10" spans="1:14">
      <c r="A10" s="84">
        <v>7</v>
      </c>
      <c r="B10" s="84" t="s">
        <v>206</v>
      </c>
      <c r="C10" s="2">
        <v>48221.13</v>
      </c>
      <c r="D10" s="2">
        <v>32973.987999999998</v>
      </c>
      <c r="E10" s="2">
        <v>63160.973969999999</v>
      </c>
      <c r="F10" s="2">
        <v>40895.935460000001</v>
      </c>
      <c r="G10" s="2">
        <v>41001.190029999998</v>
      </c>
      <c r="H10" s="2">
        <v>104162.164</v>
      </c>
      <c r="I10" s="84">
        <v>499.58373448154202</v>
      </c>
      <c r="J10" s="2">
        <v>126427.20251</v>
      </c>
      <c r="K10" s="84"/>
      <c r="L10" s="84"/>
      <c r="M10" s="84"/>
      <c r="N10" s="84"/>
    </row>
    <row r="11" spans="1:14">
      <c r="A11" s="84">
        <v>8</v>
      </c>
      <c r="B11" s="84" t="s">
        <v>207</v>
      </c>
      <c r="C11" s="2">
        <v>122436.819</v>
      </c>
      <c r="D11" s="2">
        <v>120256.182</v>
      </c>
      <c r="E11" s="2">
        <v>61036.016949999997</v>
      </c>
      <c r="F11" s="2">
        <v>49513.015679999997</v>
      </c>
      <c r="G11" s="2">
        <v>144236.18304999999</v>
      </c>
      <c r="H11" s="2">
        <v>205272.2</v>
      </c>
      <c r="I11" s="84">
        <v>281.53767515354201</v>
      </c>
      <c r="J11" s="2">
        <v>216795.20126999999</v>
      </c>
      <c r="K11" s="84"/>
      <c r="L11" s="84"/>
      <c r="M11" s="84"/>
      <c r="N11" s="84"/>
    </row>
    <row r="12" spans="1:14">
      <c r="A12" s="84">
        <v>9</v>
      </c>
      <c r="B12" s="84" t="s">
        <v>208</v>
      </c>
      <c r="C12" s="2">
        <v>80114.03</v>
      </c>
      <c r="D12" s="2">
        <v>137585.024</v>
      </c>
      <c r="E12" s="2">
        <v>57437.493069999997</v>
      </c>
      <c r="F12" s="2">
        <v>28099.112679999998</v>
      </c>
      <c r="G12" s="2">
        <v>261178.85592999999</v>
      </c>
      <c r="H12" s="2">
        <v>318616.34899999999</v>
      </c>
      <c r="I12" s="84">
        <v>165.071741288569</v>
      </c>
      <c r="J12" s="2">
        <v>347954.72938999999</v>
      </c>
      <c r="K12" s="84"/>
      <c r="L12" s="84"/>
      <c r="M12" s="84"/>
      <c r="N12" s="84"/>
    </row>
    <row r="13" spans="1:14">
      <c r="A13" s="84">
        <v>10</v>
      </c>
      <c r="B13" s="84" t="s">
        <v>209</v>
      </c>
      <c r="C13" s="2">
        <v>34504.233</v>
      </c>
      <c r="D13" s="2">
        <v>1249.877</v>
      </c>
      <c r="E13" s="2">
        <v>47853.099849999999</v>
      </c>
      <c r="F13" s="2">
        <v>1000</v>
      </c>
      <c r="G13" s="2">
        <v>11824.58915</v>
      </c>
      <c r="H13" s="2">
        <v>59677.688999999998</v>
      </c>
      <c r="I13" s="84">
        <v>449.19502020565398</v>
      </c>
      <c r="J13" s="2">
        <v>106530.78885</v>
      </c>
      <c r="K13" s="84"/>
      <c r="L13" s="84"/>
      <c r="M13" s="84"/>
      <c r="N13" s="84"/>
    </row>
    <row r="14" spans="1:14">
      <c r="A14" s="84">
        <v>11</v>
      </c>
      <c r="B14" s="84" t="s">
        <v>210</v>
      </c>
      <c r="C14" s="2">
        <v>313093.69</v>
      </c>
      <c r="D14" s="2">
        <v>148508.288</v>
      </c>
      <c r="E14" s="2">
        <v>40873.501730000004</v>
      </c>
      <c r="F14" s="2">
        <v>10485.57026</v>
      </c>
      <c r="G14" s="2">
        <v>264824.81127000001</v>
      </c>
      <c r="H14" s="2">
        <v>305698.31300000002</v>
      </c>
      <c r="I14" s="84">
        <v>121.616110157845</v>
      </c>
      <c r="J14" s="2">
        <v>336086.24446999998</v>
      </c>
      <c r="K14" s="84"/>
      <c r="L14" s="84"/>
      <c r="M14" s="84"/>
      <c r="N14" s="84"/>
    </row>
    <row r="15" spans="1:14">
      <c r="A15" s="84">
        <v>12</v>
      </c>
      <c r="B15" s="84" t="s">
        <v>165</v>
      </c>
      <c r="C15" s="2">
        <v>3497919.5359999998</v>
      </c>
      <c r="D15" s="2">
        <v>471513.85399999999</v>
      </c>
      <c r="E15" s="2">
        <v>39816.378850000001</v>
      </c>
      <c r="F15" s="2">
        <v>39500</v>
      </c>
      <c r="G15" s="2">
        <v>6418674.5461499998</v>
      </c>
      <c r="H15" s="2">
        <v>6458490.9249999998</v>
      </c>
      <c r="I15" s="84">
        <v>6.1646643067158902</v>
      </c>
      <c r="J15" s="2">
        <v>6458807.3038499998</v>
      </c>
      <c r="K15" s="84"/>
      <c r="L15" s="84"/>
      <c r="M15" s="84"/>
      <c r="N15" s="84"/>
    </row>
    <row r="16" spans="1:14">
      <c r="A16" s="84">
        <v>13</v>
      </c>
      <c r="B16" s="84" t="s">
        <v>211</v>
      </c>
      <c r="C16" s="2">
        <v>158132.11900000001</v>
      </c>
      <c r="D16" s="2">
        <v>190479.163</v>
      </c>
      <c r="E16" s="2">
        <v>38909.354330000002</v>
      </c>
      <c r="F16" s="2">
        <v>15990.71105</v>
      </c>
      <c r="G16" s="2">
        <v>299784.15067</v>
      </c>
      <c r="H16" s="2">
        <v>338693.505</v>
      </c>
      <c r="I16" s="84">
        <v>107.599687994641</v>
      </c>
      <c r="J16" s="2">
        <v>361612.14828000002</v>
      </c>
      <c r="K16" s="84"/>
      <c r="L16" s="84"/>
      <c r="M16" s="84"/>
      <c r="N16" s="84"/>
    </row>
    <row r="17" spans="1:13">
      <c r="A17" s="84">
        <v>14</v>
      </c>
      <c r="B17" s="84" t="s">
        <v>212</v>
      </c>
      <c r="C17" s="2">
        <v>280078.02399999998</v>
      </c>
      <c r="D17" s="2">
        <v>28705.502</v>
      </c>
      <c r="E17" s="2">
        <v>18801.638859999999</v>
      </c>
      <c r="F17" s="2">
        <v>7000</v>
      </c>
      <c r="G17" s="2">
        <v>236582.18314000001</v>
      </c>
      <c r="H17" s="2">
        <v>255383.82199999999</v>
      </c>
      <c r="I17" s="84">
        <v>70.369243893295902</v>
      </c>
      <c r="J17" s="2">
        <v>267185.46085999999</v>
      </c>
      <c r="K17" s="84"/>
      <c r="L17" s="84"/>
      <c r="M17" s="84"/>
    </row>
    <row r="18" spans="1:13">
      <c r="A18" s="84">
        <v>15</v>
      </c>
      <c r="B18" s="84" t="s">
        <v>213</v>
      </c>
      <c r="C18" s="2">
        <v>63203.874000000003</v>
      </c>
      <c r="D18" s="2">
        <v>68242.589000000007</v>
      </c>
      <c r="E18" s="2">
        <v>11265.32006</v>
      </c>
      <c r="F18" s="2">
        <v>7511</v>
      </c>
      <c r="G18" s="2">
        <v>95449.153940000004</v>
      </c>
      <c r="H18" s="2">
        <v>106714.474</v>
      </c>
      <c r="I18" s="84">
        <v>101.97739692787199</v>
      </c>
      <c r="J18" s="2">
        <v>110468.79406</v>
      </c>
      <c r="K18" s="84"/>
      <c r="L18" s="84"/>
      <c r="M18" s="84"/>
    </row>
    <row r="19" spans="1:13">
      <c r="A19" s="84">
        <v>16</v>
      </c>
      <c r="B19" s="84" t="s">
        <v>173</v>
      </c>
      <c r="C19" s="2">
        <v>513000.96000000002</v>
      </c>
      <c r="D19" s="2">
        <v>115968.094</v>
      </c>
      <c r="E19" s="2">
        <v>9173.3086700000003</v>
      </c>
      <c r="F19" s="2">
        <v>3060.0226400000001</v>
      </c>
      <c r="G19" s="2">
        <v>379337.04632999998</v>
      </c>
      <c r="H19" s="2">
        <v>388510.35499999998</v>
      </c>
      <c r="I19" s="84">
        <v>23.245714945148499</v>
      </c>
      <c r="J19" s="2">
        <v>394623.64103</v>
      </c>
      <c r="K19" s="84"/>
      <c r="L19" s="84"/>
      <c r="M19" s="84"/>
    </row>
    <row r="20" spans="1:13">
      <c r="A20" s="84">
        <v>17</v>
      </c>
      <c r="B20" s="84" t="s">
        <v>214</v>
      </c>
      <c r="C20" s="2">
        <v>9932.6470000000008</v>
      </c>
      <c r="D20" s="2">
        <v>32100.238000000001</v>
      </c>
      <c r="E20" s="2">
        <v>8402.6028200000001</v>
      </c>
      <c r="F20" s="2">
        <v>5403.56556</v>
      </c>
      <c r="G20" s="2">
        <v>77318.381179999997</v>
      </c>
      <c r="H20" s="2">
        <v>85720.983999999997</v>
      </c>
      <c r="I20" s="84">
        <v>94.709206565399796</v>
      </c>
      <c r="J20" s="2">
        <v>88720.021259999994</v>
      </c>
      <c r="K20" s="84"/>
      <c r="L20" s="84"/>
      <c r="M20" s="84"/>
    </row>
    <row r="21" spans="1:13">
      <c r="A21" s="84">
        <v>18</v>
      </c>
      <c r="B21" s="84" t="s">
        <v>215</v>
      </c>
      <c r="C21" s="2">
        <v>334195.37400000001</v>
      </c>
      <c r="D21" s="2">
        <v>5081.4449999999997</v>
      </c>
      <c r="E21" s="2">
        <v>7379.7020000000002</v>
      </c>
      <c r="F21" s="2">
        <v>6063.83529</v>
      </c>
      <c r="G21" s="2">
        <v>51239.546000000002</v>
      </c>
      <c r="H21" s="2">
        <v>58619.248</v>
      </c>
      <c r="I21" s="84">
        <v>123.128186801797</v>
      </c>
      <c r="J21" s="2">
        <v>59935.114710000002</v>
      </c>
      <c r="K21" s="84"/>
      <c r="L21" s="84"/>
      <c r="M21" s="84"/>
    </row>
    <row r="22" spans="1:13">
      <c r="A22" s="84">
        <v>19</v>
      </c>
      <c r="B22" s="84" t="s">
        <v>169</v>
      </c>
      <c r="C22" s="2">
        <v>774990.05599999998</v>
      </c>
      <c r="D22" s="2">
        <v>49644.737000000001</v>
      </c>
      <c r="E22" s="2">
        <v>6455.4620299999997</v>
      </c>
      <c r="F22" s="2">
        <v>6101.81603</v>
      </c>
      <c r="G22" s="2">
        <v>169476.22996999999</v>
      </c>
      <c r="H22" s="2">
        <v>175931.69200000001</v>
      </c>
      <c r="I22" s="84">
        <v>36.619392759708703</v>
      </c>
      <c r="J22" s="2">
        <v>176285.33799999999</v>
      </c>
      <c r="K22" s="84"/>
      <c r="L22" s="84"/>
      <c r="M22" s="84"/>
    </row>
    <row r="23" spans="1:13">
      <c r="A23" s="84">
        <v>20</v>
      </c>
      <c r="B23" s="84" t="s">
        <v>167</v>
      </c>
      <c r="C23" s="2">
        <v>1307332.335</v>
      </c>
      <c r="D23" s="2">
        <v>161906.26199999999</v>
      </c>
      <c r="E23" s="2">
        <v>6085.1995900000002</v>
      </c>
      <c r="F23" s="2">
        <v>1402.809</v>
      </c>
      <c r="G23" s="2">
        <v>1008542.25341</v>
      </c>
      <c r="H23" s="2">
        <v>1014627.453</v>
      </c>
      <c r="I23" s="84">
        <v>5.9699213426292301</v>
      </c>
      <c r="J23" s="2">
        <v>1019309.8435899999</v>
      </c>
      <c r="K23" s="84"/>
      <c r="L23" s="84"/>
      <c r="M23" s="84"/>
    </row>
    <row r="25" spans="1:13">
      <c r="A25" s="44" t="s">
        <v>216</v>
      </c>
      <c r="B25" s="84"/>
      <c r="C25" s="100"/>
      <c r="D25" s="100"/>
      <c r="E25" s="100"/>
      <c r="F25" s="100"/>
      <c r="G25" s="100"/>
      <c r="H25" s="100"/>
      <c r="I25" s="37"/>
      <c r="J25" s="84"/>
      <c r="K25" s="84"/>
      <c r="L25" s="84"/>
      <c r="M25" s="84"/>
    </row>
    <row r="26" spans="1:13" s="36" customFormat="1" ht="72.75" customHeight="1">
      <c r="B26" s="40" t="s">
        <v>198</v>
      </c>
      <c r="C26" s="41" t="s">
        <v>16</v>
      </c>
      <c r="D26" s="41" t="s">
        <v>199</v>
      </c>
      <c r="E26" s="41" t="s">
        <v>200</v>
      </c>
      <c r="F26" s="41" t="s">
        <v>201</v>
      </c>
      <c r="G26" s="41" t="s">
        <v>202</v>
      </c>
      <c r="H26" s="41" t="s">
        <v>203</v>
      </c>
      <c r="I26" s="42" t="s">
        <v>204</v>
      </c>
      <c r="J26" s="40" t="s">
        <v>217</v>
      </c>
      <c r="K26" s="40" t="s">
        <v>217</v>
      </c>
      <c r="L26" s="40" t="s">
        <v>217</v>
      </c>
      <c r="M26" s="43" t="s">
        <v>205</v>
      </c>
    </row>
    <row r="27" spans="1:13">
      <c r="A27" s="84"/>
      <c r="B27" s="84" t="s">
        <v>206</v>
      </c>
      <c r="C27" s="2">
        <v>48221.13</v>
      </c>
      <c r="D27" s="2">
        <v>32973.987999999998</v>
      </c>
      <c r="E27" s="2">
        <v>63160.973969999999</v>
      </c>
      <c r="F27" s="2">
        <v>40895.935460000001</v>
      </c>
      <c r="G27" s="2">
        <v>41001.190029999998</v>
      </c>
      <c r="H27" s="2">
        <v>104162.164</v>
      </c>
      <c r="I27" s="37">
        <v>0.49958373448154197</v>
      </c>
      <c r="J27" s="84">
        <v>0.1</v>
      </c>
      <c r="K27" s="84">
        <v>0.15</v>
      </c>
      <c r="L27" s="84">
        <v>0.2</v>
      </c>
      <c r="M27" s="2">
        <v>126427.20251</v>
      </c>
    </row>
    <row r="28" spans="1:13">
      <c r="A28" s="84"/>
      <c r="B28" s="84" t="s">
        <v>209</v>
      </c>
      <c r="C28" s="2">
        <v>34504.233</v>
      </c>
      <c r="D28" s="2">
        <v>1249.877</v>
      </c>
      <c r="E28" s="2">
        <v>47853.099849999999</v>
      </c>
      <c r="F28" s="2">
        <v>1000</v>
      </c>
      <c r="G28" s="2">
        <v>11824.58915</v>
      </c>
      <c r="H28" s="2">
        <v>59677.688999999998</v>
      </c>
      <c r="I28" s="37">
        <v>0.44919502020565399</v>
      </c>
      <c r="J28" s="84">
        <v>0.1</v>
      </c>
      <c r="K28" s="84">
        <v>0.15</v>
      </c>
      <c r="L28" s="84">
        <v>0.2</v>
      </c>
      <c r="M28" s="2">
        <v>106530.78885</v>
      </c>
    </row>
    <row r="29" spans="1:13">
      <c r="A29" s="84"/>
      <c r="B29" s="84" t="s">
        <v>171</v>
      </c>
      <c r="C29" s="2">
        <v>131134.74600000001</v>
      </c>
      <c r="D29" s="2">
        <v>536031.31599999999</v>
      </c>
      <c r="E29" s="2">
        <v>253947.459</v>
      </c>
      <c r="F29" s="2">
        <v>107396.48428999999</v>
      </c>
      <c r="G29" s="2">
        <v>458010.995</v>
      </c>
      <c r="H29" s="2">
        <v>711958.45400000003</v>
      </c>
      <c r="I29" s="37">
        <v>0.29580043096507702</v>
      </c>
      <c r="J29" s="84">
        <v>0.1</v>
      </c>
      <c r="K29" s="84">
        <v>0.15</v>
      </c>
      <c r="L29" s="84">
        <v>0.2</v>
      </c>
      <c r="M29" s="2">
        <v>858509.42871000001</v>
      </c>
    </row>
    <row r="30" spans="1:13">
      <c r="A30" s="84"/>
      <c r="B30" s="84" t="s">
        <v>172</v>
      </c>
      <c r="C30" s="2">
        <v>206537.29500000001</v>
      </c>
      <c r="D30" s="2">
        <v>187189.71</v>
      </c>
      <c r="E30" s="2">
        <v>130968.40221</v>
      </c>
      <c r="F30" s="2">
        <v>97317.502280000001</v>
      </c>
      <c r="G30" s="2">
        <v>290275.42679</v>
      </c>
      <c r="H30" s="2">
        <v>421243.82900000003</v>
      </c>
      <c r="I30" s="37">
        <v>0.28790925434124698</v>
      </c>
      <c r="J30" s="84">
        <v>0.1</v>
      </c>
      <c r="K30" s="84">
        <v>0.15</v>
      </c>
      <c r="L30" s="84">
        <v>0.2</v>
      </c>
      <c r="M30" s="2">
        <v>454894.72892999998</v>
      </c>
    </row>
    <row r="31" spans="1:13">
      <c r="A31" s="84"/>
      <c r="B31" s="84" t="s">
        <v>207</v>
      </c>
      <c r="C31" s="2">
        <v>122436.819</v>
      </c>
      <c r="D31" s="2">
        <v>120256.182</v>
      </c>
      <c r="E31" s="2">
        <v>61036.016949999997</v>
      </c>
      <c r="F31" s="2">
        <v>49513.015679999997</v>
      </c>
      <c r="G31" s="2">
        <v>144236.18304999999</v>
      </c>
      <c r="H31" s="2">
        <v>205272.2</v>
      </c>
      <c r="I31" s="37">
        <v>0.281537675153542</v>
      </c>
      <c r="J31" s="84">
        <v>0.1</v>
      </c>
      <c r="K31" s="84">
        <v>0.15</v>
      </c>
      <c r="L31" s="84">
        <v>0.2</v>
      </c>
      <c r="M31" s="2">
        <v>216795.20126999999</v>
      </c>
    </row>
    <row r="32" spans="1:13">
      <c r="A32" s="84"/>
      <c r="B32" s="84" t="s">
        <v>174</v>
      </c>
      <c r="C32" s="2">
        <v>116777.073</v>
      </c>
      <c r="D32" s="2">
        <v>302717.47899999999</v>
      </c>
      <c r="E32" s="2">
        <v>212443.55181999999</v>
      </c>
      <c r="F32" s="2">
        <v>70406.429699999993</v>
      </c>
      <c r="G32" s="2">
        <v>477560.38918</v>
      </c>
      <c r="H32" s="2">
        <v>690003.94099999999</v>
      </c>
      <c r="I32" s="37">
        <v>0.25532820582601501</v>
      </c>
      <c r="J32" s="84">
        <v>0.1</v>
      </c>
      <c r="K32" s="84">
        <v>0.15</v>
      </c>
      <c r="L32" s="84">
        <v>0.2</v>
      </c>
      <c r="M32" s="2">
        <v>832041.06311999995</v>
      </c>
    </row>
    <row r="33" spans="2:13">
      <c r="B33" s="84" t="s">
        <v>218</v>
      </c>
      <c r="C33" s="2">
        <v>4453.1490000000003</v>
      </c>
      <c r="D33" s="2">
        <v>81.207999999999998</v>
      </c>
      <c r="E33" s="2">
        <v>153.94118</v>
      </c>
      <c r="F33" s="2">
        <v>153.94118</v>
      </c>
      <c r="G33" s="2">
        <v>454.59681999999998</v>
      </c>
      <c r="H33" s="2">
        <v>608.53800000000001</v>
      </c>
      <c r="I33" s="37">
        <v>0.25296888608435297</v>
      </c>
      <c r="J33" s="84">
        <v>0.1</v>
      </c>
      <c r="K33" s="84">
        <v>0.15</v>
      </c>
      <c r="L33" s="84">
        <v>0.2</v>
      </c>
      <c r="M33" s="2">
        <v>608.53800000000001</v>
      </c>
    </row>
    <row r="34" spans="2:13">
      <c r="B34" s="84" t="s">
        <v>219</v>
      </c>
      <c r="C34" s="2">
        <v>1089.9960000000001</v>
      </c>
      <c r="D34" s="2">
        <v>479.31400000000002</v>
      </c>
      <c r="E34" s="2">
        <v>273.47125999999997</v>
      </c>
      <c r="F34" s="2">
        <v>200.54146</v>
      </c>
      <c r="G34" s="2">
        <v>1021.36574</v>
      </c>
      <c r="H34" s="2">
        <v>1294.837</v>
      </c>
      <c r="I34" s="37">
        <v>0.19993997514781001</v>
      </c>
      <c r="J34" s="84">
        <v>0.1</v>
      </c>
      <c r="K34" s="84">
        <v>0.15</v>
      </c>
      <c r="L34" s="84">
        <v>0.2</v>
      </c>
      <c r="M34" s="2">
        <v>1367.7668000000001</v>
      </c>
    </row>
    <row r="35" spans="2:13">
      <c r="B35" s="84" t="s">
        <v>168</v>
      </c>
      <c r="C35" s="2">
        <v>706275.31400000001</v>
      </c>
      <c r="D35" s="2">
        <v>485415.43400000001</v>
      </c>
      <c r="E35" s="2">
        <v>441641.89958999999</v>
      </c>
      <c r="F35" s="2">
        <v>212266.14992</v>
      </c>
      <c r="G35" s="2">
        <v>1670898.9634100001</v>
      </c>
      <c r="H35" s="2">
        <v>2112540.8629999999</v>
      </c>
      <c r="I35" s="37">
        <v>0.18858139406017899</v>
      </c>
      <c r="J35" s="84">
        <v>0.1</v>
      </c>
      <c r="K35" s="84">
        <v>0.15</v>
      </c>
      <c r="L35" s="84">
        <v>0.2</v>
      </c>
      <c r="M35" s="2">
        <v>2341916.6126700002</v>
      </c>
    </row>
    <row r="36" spans="2:13">
      <c r="B36" s="84" t="s">
        <v>208</v>
      </c>
      <c r="C36" s="2">
        <v>80114.03</v>
      </c>
      <c r="D36" s="2">
        <v>137585.024</v>
      </c>
      <c r="E36" s="2">
        <v>57437.493069999997</v>
      </c>
      <c r="F36" s="2">
        <v>28099.112679999998</v>
      </c>
      <c r="G36" s="2">
        <v>261178.85592999999</v>
      </c>
      <c r="H36" s="2">
        <v>318616.34899999999</v>
      </c>
      <c r="I36" s="37">
        <v>0.165071741288569</v>
      </c>
      <c r="J36" s="84">
        <v>0.1</v>
      </c>
      <c r="K36" s="84">
        <v>0.15</v>
      </c>
      <c r="L36" s="84">
        <v>0.2</v>
      </c>
      <c r="M36" s="2">
        <v>347954.72938999999</v>
      </c>
    </row>
    <row r="37" spans="2:13">
      <c r="B37" s="84" t="s">
        <v>220</v>
      </c>
      <c r="C37" s="2">
        <v>36293.86</v>
      </c>
      <c r="D37" s="2">
        <v>14242.776</v>
      </c>
      <c r="E37" s="2">
        <v>3167.38247</v>
      </c>
      <c r="F37" s="2">
        <v>2176.8000000000002</v>
      </c>
      <c r="G37" s="2">
        <v>16378.05553</v>
      </c>
      <c r="H37" s="2">
        <v>19545.437999999998</v>
      </c>
      <c r="I37" s="37">
        <v>0.15423545543437001</v>
      </c>
      <c r="J37" s="84">
        <v>0.1</v>
      </c>
      <c r="K37" s="84">
        <v>0.15</v>
      </c>
      <c r="L37" s="84">
        <v>0.2</v>
      </c>
      <c r="M37" s="2">
        <v>20536.020469999999</v>
      </c>
    </row>
    <row r="38" spans="2:13">
      <c r="B38" s="84" t="s">
        <v>221</v>
      </c>
      <c r="C38" s="2">
        <v>3295.5729999999999</v>
      </c>
      <c r="D38" s="2">
        <v>4673.1080000000002</v>
      </c>
      <c r="E38" s="2">
        <v>1485.2040999999999</v>
      </c>
      <c r="F38" s="2">
        <v>1285.71433</v>
      </c>
      <c r="G38" s="2">
        <v>9048.1069000000007</v>
      </c>
      <c r="H38" s="2">
        <v>10533.311</v>
      </c>
      <c r="I38" s="37">
        <v>0.13837991888859</v>
      </c>
      <c r="J38" s="84">
        <v>0.1</v>
      </c>
      <c r="K38" s="84">
        <v>0.15</v>
      </c>
      <c r="L38" s="84">
        <v>0.2</v>
      </c>
      <c r="M38" s="2">
        <v>10732.80077</v>
      </c>
    </row>
    <row r="39" spans="2:13">
      <c r="B39" s="84" t="s">
        <v>215</v>
      </c>
      <c r="C39" s="2">
        <v>334195.37400000001</v>
      </c>
      <c r="D39" s="2">
        <v>5081.4449999999997</v>
      </c>
      <c r="E39" s="2">
        <v>7379.7020000000002</v>
      </c>
      <c r="F39" s="2">
        <v>6063.83529</v>
      </c>
      <c r="G39" s="2">
        <v>51239.546000000002</v>
      </c>
      <c r="H39" s="2">
        <v>58619.248</v>
      </c>
      <c r="I39" s="37">
        <v>0.123128186801797</v>
      </c>
      <c r="J39" s="84">
        <v>0.1</v>
      </c>
      <c r="K39" s="84">
        <v>0.15</v>
      </c>
      <c r="L39" s="84">
        <v>0.2</v>
      </c>
      <c r="M39" s="2">
        <v>59935.114710000002</v>
      </c>
    </row>
    <row r="40" spans="2:13">
      <c r="B40" s="84" t="s">
        <v>210</v>
      </c>
      <c r="C40" s="2">
        <v>313093.69</v>
      </c>
      <c r="D40" s="2">
        <v>148508.288</v>
      </c>
      <c r="E40" s="2">
        <v>40873.501730000004</v>
      </c>
      <c r="F40" s="2">
        <v>10485.57026</v>
      </c>
      <c r="G40" s="2">
        <v>264824.81127000001</v>
      </c>
      <c r="H40" s="2">
        <v>305698.31300000002</v>
      </c>
      <c r="I40" s="37">
        <v>0.121616110157845</v>
      </c>
      <c r="J40" s="84">
        <v>0.1</v>
      </c>
      <c r="K40" s="84">
        <v>0.15</v>
      </c>
      <c r="L40" s="84">
        <v>0.2</v>
      </c>
      <c r="M40" s="2">
        <v>336086.24446999998</v>
      </c>
    </row>
    <row r="41" spans="2:13">
      <c r="B41" s="84" t="s">
        <v>175</v>
      </c>
      <c r="C41" s="2">
        <v>402684.28600000002</v>
      </c>
      <c r="D41" s="2">
        <v>140443.79800000001</v>
      </c>
      <c r="E41" s="2">
        <v>70430.950920000003</v>
      </c>
      <c r="F41" s="2">
        <v>27259.718789999999</v>
      </c>
      <c r="G41" s="2">
        <v>466669.73008000001</v>
      </c>
      <c r="H41" s="2">
        <v>537100.68099999998</v>
      </c>
      <c r="I41" s="37">
        <v>0.121375771127873</v>
      </c>
      <c r="J41" s="84">
        <v>0.1</v>
      </c>
      <c r="K41" s="84">
        <v>0.15</v>
      </c>
      <c r="L41" s="84">
        <v>0.2</v>
      </c>
      <c r="M41" s="2">
        <v>580271.91313</v>
      </c>
    </row>
    <row r="42" spans="2:13">
      <c r="B42" s="84" t="s">
        <v>166</v>
      </c>
      <c r="C42" s="2">
        <v>873980.06900000002</v>
      </c>
      <c r="D42" s="2">
        <v>149921.111</v>
      </c>
      <c r="E42" s="2">
        <v>358906.12089999998</v>
      </c>
      <c r="F42" s="2">
        <v>237005.27580999999</v>
      </c>
      <c r="G42" s="2">
        <v>2630320.8160999999</v>
      </c>
      <c r="H42" s="2">
        <v>2989226.9369999999</v>
      </c>
      <c r="I42" s="37">
        <v>0.115362063546902</v>
      </c>
      <c r="J42" s="84">
        <v>0.1</v>
      </c>
      <c r="K42" s="84">
        <v>0.15</v>
      </c>
      <c r="L42" s="84">
        <v>0.2</v>
      </c>
      <c r="M42" s="2">
        <v>3111127.7820899999</v>
      </c>
    </row>
    <row r="43" spans="2:13">
      <c r="B43" s="84" t="s">
        <v>222</v>
      </c>
      <c r="C43" s="2">
        <v>17394.906999999999</v>
      </c>
      <c r="D43" s="2">
        <v>252.62799999999999</v>
      </c>
      <c r="E43" s="2">
        <v>589.99996999999996</v>
      </c>
      <c r="F43" s="2">
        <v>60.155000000000001</v>
      </c>
      <c r="G43" s="2">
        <v>4209.5250299999998</v>
      </c>
      <c r="H43" s="2">
        <v>4799.5249999999996</v>
      </c>
      <c r="I43" s="37">
        <v>0.110707264333536</v>
      </c>
      <c r="J43" s="84">
        <v>0.1</v>
      </c>
      <c r="K43" s="84">
        <v>0.15</v>
      </c>
      <c r="L43" s="84">
        <v>0.2</v>
      </c>
      <c r="M43" s="2">
        <v>5329.3699699999997</v>
      </c>
    </row>
    <row r="44" spans="2:13">
      <c r="B44" s="84" t="s">
        <v>211</v>
      </c>
      <c r="C44" s="2">
        <v>158132.11900000001</v>
      </c>
      <c r="D44" s="2">
        <v>190479.163</v>
      </c>
      <c r="E44" s="2">
        <v>38909.354330000002</v>
      </c>
      <c r="F44" s="2">
        <v>15990.71105</v>
      </c>
      <c r="G44" s="2">
        <v>299784.15067</v>
      </c>
      <c r="H44" s="2">
        <v>338693.505</v>
      </c>
      <c r="I44" s="37">
        <v>0.10759968799464099</v>
      </c>
      <c r="J44" s="84">
        <v>0.1</v>
      </c>
      <c r="K44" s="84">
        <v>0.15</v>
      </c>
      <c r="L44" s="84">
        <v>0.2</v>
      </c>
      <c r="M44" s="2">
        <v>361612.14828000002</v>
      </c>
    </row>
    <row r="45" spans="2:13">
      <c r="B45" s="84" t="s">
        <v>213</v>
      </c>
      <c r="C45" s="2">
        <v>63203.874000000003</v>
      </c>
      <c r="D45" s="2">
        <v>68242.589000000007</v>
      </c>
      <c r="E45" s="2">
        <v>11265.32006</v>
      </c>
      <c r="F45" s="2">
        <v>7511</v>
      </c>
      <c r="G45" s="2">
        <v>95449.153940000004</v>
      </c>
      <c r="H45" s="2">
        <v>106714.474</v>
      </c>
      <c r="I45" s="37">
        <v>0.101977396927872</v>
      </c>
      <c r="J45" s="84">
        <v>0.1</v>
      </c>
      <c r="K45" s="84">
        <v>0.15</v>
      </c>
      <c r="L45" s="84">
        <v>0.2</v>
      </c>
      <c r="M45" s="2">
        <v>110468.79406</v>
      </c>
    </row>
    <row r="72" spans="1:1" ht="15.75">
      <c r="A72" s="32" t="s">
        <v>223</v>
      </c>
    </row>
  </sheetData>
  <mergeCells count="1">
    <mergeCell ref="C25:H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59999389629810485"/>
    <pageSetUpPr fitToPage="1"/>
  </sheetPr>
  <dimension ref="A1:G69"/>
  <sheetViews>
    <sheetView workbookViewId="0"/>
  </sheetViews>
  <sheetFormatPr defaultColWidth="9.140625" defaultRowHeight="15"/>
  <cols>
    <col min="1" max="1" width="31.140625" style="1" customWidth="1"/>
    <col min="2" max="2" width="16.7109375" style="1" bestFit="1" customWidth="1"/>
    <col min="3" max="4" width="14.28515625" style="1" bestFit="1" customWidth="1"/>
    <col min="5" max="5" width="9.140625" style="1" customWidth="1"/>
    <col min="6" max="6" width="14.28515625" style="1" bestFit="1" customWidth="1"/>
    <col min="7" max="7" width="9.140625" style="1" customWidth="1"/>
    <col min="8" max="16384" width="9.140625" style="1"/>
  </cols>
  <sheetData>
    <row r="1" spans="1:3" ht="15.75">
      <c r="A1" s="45" t="s">
        <v>224</v>
      </c>
      <c r="B1" s="84"/>
      <c r="C1" s="84"/>
    </row>
    <row r="2" spans="1:3" ht="15.75">
      <c r="A2" s="45"/>
      <c r="B2" s="84"/>
      <c r="C2" s="84"/>
    </row>
    <row r="3" spans="1:3" ht="15.75">
      <c r="A3" s="46" t="s">
        <v>225</v>
      </c>
      <c r="B3" s="84"/>
      <c r="C3" s="84"/>
    </row>
    <row r="4" spans="1:3">
      <c r="A4" s="84" t="s">
        <v>226</v>
      </c>
      <c r="B4" s="84" t="s">
        <v>227</v>
      </c>
      <c r="C4" s="84"/>
    </row>
    <row r="5" spans="1:3">
      <c r="A5" s="84" t="s">
        <v>228</v>
      </c>
      <c r="B5" s="56">
        <v>11306704.548200799</v>
      </c>
      <c r="C5" s="84"/>
    </row>
    <row r="6" spans="1:3">
      <c r="A6" s="84" t="s">
        <v>229</v>
      </c>
      <c r="B6" s="56">
        <v>1472335.5288414899</v>
      </c>
      <c r="C6" s="84"/>
    </row>
    <row r="7" spans="1:3">
      <c r="A7" s="84" t="s">
        <v>230</v>
      </c>
      <c r="B7" s="56">
        <v>3883853.8835486001</v>
      </c>
      <c r="C7" s="84"/>
    </row>
    <row r="8" spans="1:3">
      <c r="A8" s="84" t="s">
        <v>231</v>
      </c>
      <c r="B8" s="56">
        <v>769118.189259112</v>
      </c>
      <c r="C8" s="84"/>
    </row>
    <row r="9" spans="1:3">
      <c r="A9" s="84" t="s">
        <v>232</v>
      </c>
      <c r="B9" s="56">
        <v>7772613.1177025</v>
      </c>
      <c r="C9" s="84"/>
    </row>
    <row r="10" spans="1:3">
      <c r="A10" s="84" t="s">
        <v>9</v>
      </c>
      <c r="B10" s="56">
        <v>25204625.267552499</v>
      </c>
      <c r="C10" s="84"/>
    </row>
    <row r="13" spans="1:3" ht="15.75">
      <c r="A13" s="47" t="s">
        <v>233</v>
      </c>
      <c r="B13" s="84"/>
      <c r="C13" s="84"/>
    </row>
    <row r="14" spans="1:3">
      <c r="A14" s="84" t="s">
        <v>228</v>
      </c>
      <c r="B14" s="56">
        <v>12027514.508030901</v>
      </c>
      <c r="C14" s="37">
        <v>0.35027756342578398</v>
      </c>
    </row>
    <row r="15" spans="1:3">
      <c r="A15" s="84" t="s">
        <v>232</v>
      </c>
      <c r="B15" s="56">
        <v>7965306.6725627603</v>
      </c>
      <c r="C15" s="37">
        <v>0.23197379735783799</v>
      </c>
    </row>
    <row r="16" spans="1:3">
      <c r="A16" s="84" t="s">
        <v>234</v>
      </c>
      <c r="B16" s="56">
        <v>5786389.6730190301</v>
      </c>
      <c r="C16" s="37">
        <v>0.16851715076659299</v>
      </c>
    </row>
    <row r="17" spans="1:4">
      <c r="A17" s="84" t="s">
        <v>230</v>
      </c>
      <c r="B17" s="56">
        <v>4319045.6220615404</v>
      </c>
      <c r="C17" s="37">
        <v>0.125783658445006</v>
      </c>
      <c r="D17" s="84"/>
    </row>
    <row r="18" spans="1:4">
      <c r="A18" s="84" t="s">
        <v>229</v>
      </c>
      <c r="B18" s="56">
        <v>3266757.7614906901</v>
      </c>
      <c r="C18" s="37">
        <v>0.09</v>
      </c>
      <c r="D18" s="84"/>
    </row>
    <row r="19" spans="1:4">
      <c r="A19" s="84" t="s">
        <v>231</v>
      </c>
      <c r="B19" s="56">
        <v>972082.29393867298</v>
      </c>
      <c r="C19" s="37">
        <v>2.83099735313419E-2</v>
      </c>
      <c r="D19" s="84"/>
    </row>
    <row r="20" spans="1:4">
      <c r="A20" s="84" t="s">
        <v>32</v>
      </c>
      <c r="B20" s="56">
        <v>34337096.531103604</v>
      </c>
      <c r="C20" s="84">
        <v>1</v>
      </c>
      <c r="D20" s="84"/>
    </row>
    <row r="25" spans="1:4">
      <c r="A25" s="84" t="s">
        <v>235</v>
      </c>
      <c r="B25" s="84"/>
      <c r="C25" s="84"/>
      <c r="D25" s="84"/>
    </row>
    <row r="26" spans="1:4">
      <c r="A26" s="84" t="s">
        <v>236</v>
      </c>
      <c r="B26" s="84"/>
      <c r="C26" s="84"/>
      <c r="D26" s="84"/>
    </row>
    <row r="27" spans="1:4">
      <c r="A27" s="84" t="s">
        <v>237</v>
      </c>
      <c r="B27" s="84"/>
      <c r="C27" s="84"/>
      <c r="D27" s="84"/>
    </row>
    <row r="30" spans="1:4">
      <c r="A30" s="84"/>
      <c r="B30" s="84">
        <v>2015</v>
      </c>
      <c r="C30" s="84">
        <v>2016</v>
      </c>
      <c r="D30" s="84">
        <v>2017</v>
      </c>
    </row>
    <row r="31" spans="1:4">
      <c r="A31" s="84" t="s">
        <v>238</v>
      </c>
      <c r="B31" s="56">
        <v>9890284.6773850303</v>
      </c>
      <c r="C31" s="56">
        <v>9830546.6607892103</v>
      </c>
      <c r="D31" s="56">
        <v>11306704.548200799</v>
      </c>
    </row>
    <row r="32" spans="1:4">
      <c r="A32" s="84" t="s">
        <v>239</v>
      </c>
      <c r="B32" s="56">
        <v>502488.73989662499</v>
      </c>
      <c r="C32" s="56">
        <v>554196.91356110096</v>
      </c>
      <c r="D32" s="56">
        <v>720809.95983009797</v>
      </c>
    </row>
    <row r="33" spans="1:4">
      <c r="A33" s="84" t="s">
        <v>240</v>
      </c>
      <c r="B33" s="56">
        <v>10392773.4172817</v>
      </c>
      <c r="C33" s="56">
        <v>10384743.574350299</v>
      </c>
      <c r="D33" s="56">
        <v>12027514.508030901</v>
      </c>
    </row>
    <row r="34" spans="1:4">
      <c r="A34" s="84" t="s">
        <v>241</v>
      </c>
      <c r="B34" s="56">
        <v>3907777.9519734099</v>
      </c>
      <c r="C34" s="56">
        <v>3795185.9376673801</v>
      </c>
      <c r="D34" s="56">
        <v>3883853.8835486001</v>
      </c>
    </row>
    <row r="35" spans="1:4">
      <c r="A35" s="84" t="s">
        <v>239</v>
      </c>
      <c r="B35" s="56">
        <v>313704.60052776401</v>
      </c>
      <c r="C35" s="56">
        <v>315887.60803129902</v>
      </c>
      <c r="D35" s="56">
        <v>435191.73851293599</v>
      </c>
    </row>
    <row r="36" spans="1:4">
      <c r="A36" s="84" t="s">
        <v>242</v>
      </c>
      <c r="B36" s="56">
        <v>4221482.55250117</v>
      </c>
      <c r="C36" s="56">
        <v>4111073.54569868</v>
      </c>
      <c r="D36" s="56">
        <v>4319045.6220615404</v>
      </c>
    </row>
    <row r="37" spans="1:4">
      <c r="A37" s="84" t="s">
        <v>243</v>
      </c>
      <c r="B37" s="56">
        <v>1662060.0472657999</v>
      </c>
      <c r="C37" s="56">
        <v>1408812.69568149</v>
      </c>
      <c r="D37" s="56">
        <v>1472335.5288414899</v>
      </c>
    </row>
    <row r="38" spans="1:4">
      <c r="A38" s="84" t="s">
        <v>239</v>
      </c>
      <c r="B38" s="56">
        <v>185872.92021324101</v>
      </c>
      <c r="C38" s="56">
        <v>1569553.7498508301</v>
      </c>
      <c r="D38" s="56">
        <v>1794422.2326491999</v>
      </c>
    </row>
    <row r="39" spans="1:4">
      <c r="A39" s="84" t="s">
        <v>244</v>
      </c>
      <c r="B39" s="56">
        <v>1847932.9674790499</v>
      </c>
      <c r="C39" s="56">
        <v>2978366.4455323201</v>
      </c>
      <c r="D39" s="56">
        <v>3266757.7614906901</v>
      </c>
    </row>
    <row r="40" spans="1:4">
      <c r="A40" s="84" t="s">
        <v>245</v>
      </c>
      <c r="B40" s="56">
        <v>5346921.6851621801</v>
      </c>
      <c r="C40" s="56">
        <v>6492804.2166748</v>
      </c>
      <c r="D40" s="56">
        <v>7772613.1177025</v>
      </c>
    </row>
    <row r="41" spans="1:4">
      <c r="A41" s="84" t="s">
        <v>239</v>
      </c>
      <c r="B41" s="56">
        <v>36896.342726900599</v>
      </c>
      <c r="C41" s="56">
        <v>66744.404814718597</v>
      </c>
      <c r="D41" s="56">
        <v>192693.55486025801</v>
      </c>
    </row>
    <row r="42" spans="1:4">
      <c r="A42" s="84" t="s">
        <v>246</v>
      </c>
      <c r="B42" s="56">
        <v>5383818.0278890897</v>
      </c>
      <c r="C42" s="56">
        <v>6559548.6214895202</v>
      </c>
      <c r="D42" s="56">
        <v>7965306.6725627603</v>
      </c>
    </row>
    <row r="43" spans="1:4">
      <c r="A43" s="84" t="s">
        <v>247</v>
      </c>
      <c r="B43" s="56">
        <v>710483.04754461197</v>
      </c>
      <c r="C43" s="56">
        <v>698556.00927169505</v>
      </c>
      <c r="D43" s="56">
        <v>769118.189259112</v>
      </c>
    </row>
    <row r="44" spans="1:4">
      <c r="A44" s="84" t="s">
        <v>239</v>
      </c>
      <c r="B44" s="56">
        <v>214959.14590750501</v>
      </c>
      <c r="C44" s="56">
        <v>201661.57077317699</v>
      </c>
      <c r="D44" s="56">
        <v>202964.10467956099</v>
      </c>
    </row>
    <row r="45" spans="1:4">
      <c r="A45" s="84" t="s">
        <v>248</v>
      </c>
      <c r="B45" s="56">
        <v>925442.19345211796</v>
      </c>
      <c r="C45" s="56">
        <v>900217.58004487294</v>
      </c>
      <c r="D45" s="56">
        <v>972082.29393867298</v>
      </c>
    </row>
    <row r="46" spans="1:4">
      <c r="A46" s="84" t="s">
        <v>249</v>
      </c>
      <c r="B46" s="56">
        <v>5384359.1421560999</v>
      </c>
      <c r="C46" s="56">
        <v>5443044.5886819595</v>
      </c>
      <c r="D46" s="56">
        <v>5786389.6730190301</v>
      </c>
    </row>
    <row r="47" spans="1:4">
      <c r="A47" s="84" t="s">
        <v>250</v>
      </c>
      <c r="B47" s="56">
        <v>215425.43836963401</v>
      </c>
      <c r="C47" s="56">
        <v>13076.646309600001</v>
      </c>
      <c r="D47" s="56">
        <v>0</v>
      </c>
    </row>
    <row r="48" spans="1:4">
      <c r="A48" s="84" t="s">
        <v>9</v>
      </c>
      <c r="B48" s="56">
        <v>28371233.739128798</v>
      </c>
      <c r="C48" s="56">
        <v>30390071.0021073</v>
      </c>
      <c r="D48" s="56">
        <v>34337096.531103604</v>
      </c>
    </row>
    <row r="49" spans="1:7">
      <c r="A49" s="84" t="s">
        <v>251</v>
      </c>
      <c r="B49" s="84"/>
      <c r="C49" s="84"/>
      <c r="D49" s="84"/>
      <c r="E49" s="84"/>
      <c r="F49" s="84"/>
      <c r="G49" s="84"/>
    </row>
    <row r="56" spans="1:7">
      <c r="A56" s="84" t="s">
        <v>252</v>
      </c>
      <c r="B56" s="84"/>
      <c r="C56" s="84"/>
      <c r="D56" s="84"/>
      <c r="E56" s="84"/>
      <c r="F56" s="84"/>
      <c r="G56" s="84"/>
    </row>
    <row r="58" spans="1:7">
      <c r="A58" s="84"/>
      <c r="B58" s="84">
        <v>2015</v>
      </c>
      <c r="C58" s="84"/>
      <c r="D58" s="84">
        <v>2016</v>
      </c>
      <c r="E58" s="84"/>
      <c r="F58" s="84">
        <v>2017</v>
      </c>
      <c r="G58" s="84"/>
    </row>
    <row r="59" spans="1:7">
      <c r="A59" s="84"/>
      <c r="B59" s="84" t="s">
        <v>32</v>
      </c>
      <c r="C59" s="84" t="s">
        <v>3</v>
      </c>
      <c r="D59" s="84" t="s">
        <v>32</v>
      </c>
      <c r="E59" s="84" t="s">
        <v>3</v>
      </c>
      <c r="F59" s="84" t="s">
        <v>32</v>
      </c>
      <c r="G59" s="84" t="s">
        <v>3</v>
      </c>
    </row>
    <row r="60" spans="1:7">
      <c r="A60" s="84" t="s">
        <v>228</v>
      </c>
      <c r="B60" s="56">
        <v>10392773.4172817</v>
      </c>
      <c r="C60" s="22">
        <v>0.36631376389346898</v>
      </c>
      <c r="D60" s="56">
        <v>10384743.574350299</v>
      </c>
      <c r="E60" s="22">
        <v>0.34171501519789899</v>
      </c>
      <c r="F60" s="56">
        <v>12027514.508030901</v>
      </c>
      <c r="G60" s="22">
        <v>0.35027756342578398</v>
      </c>
    </row>
    <row r="61" spans="1:7">
      <c r="A61" s="84" t="s">
        <v>253</v>
      </c>
      <c r="B61" s="56">
        <v>5384359.1421560999</v>
      </c>
      <c r="C61" s="22">
        <v>0.18978234050957599</v>
      </c>
      <c r="D61" s="56">
        <v>5443044.5886819595</v>
      </c>
      <c r="E61" s="22">
        <v>0.17910601749843</v>
      </c>
      <c r="F61" s="56">
        <v>5786389.6730190301</v>
      </c>
      <c r="G61" s="22">
        <v>0.16851715076659299</v>
      </c>
    </row>
    <row r="62" spans="1:7">
      <c r="A62" s="84" t="s">
        <v>232</v>
      </c>
      <c r="B62" s="56">
        <v>5383818.0278890897</v>
      </c>
      <c r="C62" s="22">
        <v>0.189763267871706</v>
      </c>
      <c r="D62" s="56">
        <v>6559548.6214895202</v>
      </c>
      <c r="E62" s="22">
        <v>0.21584512326524899</v>
      </c>
      <c r="F62" s="56">
        <v>7965306.6725627603</v>
      </c>
      <c r="G62" s="22">
        <v>0.23197379735783799</v>
      </c>
    </row>
    <row r="63" spans="1:7">
      <c r="A63" s="84" t="s">
        <v>254</v>
      </c>
      <c r="B63" s="56">
        <v>4221482.55250117</v>
      </c>
      <c r="C63" s="22">
        <v>0.14879446524311801</v>
      </c>
      <c r="D63" s="56">
        <v>4111073.54569868</v>
      </c>
      <c r="E63" s="22">
        <v>0.13527686544113801</v>
      </c>
      <c r="F63" s="56">
        <v>4319045.6220615404</v>
      </c>
      <c r="G63" s="22">
        <v>0.125783658445006</v>
      </c>
    </row>
    <row r="64" spans="1:7">
      <c r="A64" s="84" t="s">
        <v>255</v>
      </c>
      <c r="B64" s="56">
        <v>1847932.9674790499</v>
      </c>
      <c r="C64" s="22">
        <v>6.5134036273171603E-2</v>
      </c>
      <c r="D64" s="56">
        <v>2978366.4455323201</v>
      </c>
      <c r="E64" s="22">
        <v>9.8004589897990005E-2</v>
      </c>
      <c r="F64" s="56">
        <v>3266757.7614906901</v>
      </c>
      <c r="G64" s="22">
        <v>9.5137856473437199E-2</v>
      </c>
    </row>
    <row r="65" spans="1:7">
      <c r="A65" s="84" t="s">
        <v>256</v>
      </c>
      <c r="B65" s="56">
        <v>925442.19345211796</v>
      </c>
      <c r="C65" s="22">
        <v>3.2619032431281801E-2</v>
      </c>
      <c r="D65" s="56">
        <v>900217.58004487294</v>
      </c>
      <c r="E65" s="22">
        <v>2.9622095321279501E-2</v>
      </c>
      <c r="F65" s="56">
        <v>972082.29393867298</v>
      </c>
      <c r="G65" s="22">
        <v>2.83099735313419E-2</v>
      </c>
    </row>
    <row r="66" spans="1:7">
      <c r="A66" s="84" t="s">
        <v>250</v>
      </c>
      <c r="B66" s="56">
        <v>215425.43836963401</v>
      </c>
      <c r="C66" s="22">
        <v>7.5930937776782304E-3</v>
      </c>
      <c r="D66" s="56">
        <v>13076.646309600001</v>
      </c>
      <c r="E66" s="22">
        <v>4.3029337801459098E-4</v>
      </c>
      <c r="F66" s="56"/>
      <c r="G66" s="22"/>
    </row>
    <row r="67" spans="1:7">
      <c r="A67" s="84"/>
      <c r="B67" s="56"/>
      <c r="C67" s="84"/>
      <c r="D67" s="56"/>
      <c r="E67" s="22"/>
      <c r="F67" s="56"/>
      <c r="G67" s="22"/>
    </row>
    <row r="68" spans="1:7">
      <c r="A68" s="84" t="s">
        <v>9</v>
      </c>
      <c r="B68" s="56">
        <v>28371233.739128798</v>
      </c>
      <c r="C68" s="84">
        <v>1</v>
      </c>
      <c r="D68" s="56">
        <v>30390071.0021073</v>
      </c>
      <c r="E68" s="22">
        <v>1</v>
      </c>
      <c r="F68" s="56">
        <v>34337096.531103604</v>
      </c>
      <c r="G68" s="22">
        <v>1</v>
      </c>
    </row>
    <row r="69" spans="1:7">
      <c r="A69" s="84" t="s">
        <v>251</v>
      </c>
      <c r="B69" s="84"/>
      <c r="C69" s="84"/>
      <c r="D69" s="56"/>
      <c r="E69" s="84"/>
      <c r="F69" s="84"/>
      <c r="G69" s="84"/>
    </row>
  </sheetData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59999389629810485"/>
  </sheetPr>
  <dimension ref="A1:J13"/>
  <sheetViews>
    <sheetView topLeftCell="A24" workbookViewId="0">
      <selection activeCell="G12" sqref="G12"/>
    </sheetView>
  </sheetViews>
  <sheetFormatPr defaultColWidth="9.140625" defaultRowHeight="15"/>
  <cols>
    <col min="1" max="1" width="36" style="49" customWidth="1"/>
    <col min="2" max="2" width="23.5703125" style="48" bestFit="1" customWidth="1"/>
    <col min="3" max="3" width="27.5703125" style="48" bestFit="1" customWidth="1"/>
    <col min="4" max="4" width="18.5703125" style="48" bestFit="1" customWidth="1"/>
    <col min="5" max="7" width="9.140625" style="49" customWidth="1"/>
    <col min="8" max="8" width="13.85546875" style="48" bestFit="1" customWidth="1"/>
    <col min="9" max="9" width="23.5703125" style="48" bestFit="1" customWidth="1"/>
    <col min="10" max="10" width="18.7109375" style="48" customWidth="1"/>
    <col min="11" max="11" width="18.5703125" style="49" bestFit="1" customWidth="1"/>
    <col min="12" max="12" width="9.140625" style="49" customWidth="1"/>
    <col min="13" max="16384" width="9.140625" style="49"/>
  </cols>
  <sheetData>
    <row r="1" spans="1:4" ht="18.75">
      <c r="A1" s="85" t="s">
        <v>257</v>
      </c>
      <c r="B1" s="56"/>
      <c r="C1" s="56"/>
      <c r="D1" s="56"/>
    </row>
    <row r="2" spans="1:4" ht="18.75">
      <c r="A2" s="85"/>
      <c r="B2" s="56"/>
      <c r="C2" s="56"/>
      <c r="D2" s="56"/>
    </row>
    <row r="7" spans="1:4">
      <c r="B7" s="50" t="s">
        <v>31</v>
      </c>
      <c r="C7" s="50" t="s">
        <v>18</v>
      </c>
      <c r="D7" s="50" t="s">
        <v>258</v>
      </c>
    </row>
    <row r="8" spans="1:4">
      <c r="A8" s="49" t="s">
        <v>259</v>
      </c>
      <c r="B8" s="56">
        <f>123499.87646131/1000000</f>
        <v>0.12349987646131</v>
      </c>
      <c r="C8" s="56">
        <f>704876.114887641/1000000</f>
        <v>0.70487611488764101</v>
      </c>
      <c r="D8" s="56">
        <f>828375.991348951/1000000</f>
        <v>0.82837599134895101</v>
      </c>
    </row>
    <row r="9" spans="1:4">
      <c r="A9" s="49" t="s">
        <v>260</v>
      </c>
      <c r="B9" s="56">
        <f>825341.790310571/1000000</f>
        <v>0.82534179031057098</v>
      </c>
      <c r="C9" s="56">
        <f>5029325.11401/1000000</f>
        <v>5.0293251140099997</v>
      </c>
      <c r="D9" s="56">
        <f>5854666.90432057/1000000</f>
        <v>5.8546669043205704</v>
      </c>
    </row>
    <row r="10" spans="1:4">
      <c r="A10" s="49" t="s">
        <v>261</v>
      </c>
      <c r="B10" s="56">
        <f>1422067.02532063/1000000</f>
        <v>1.42206702532063</v>
      </c>
      <c r="C10" s="56">
        <f>5057950.09979958/1000000</f>
        <v>5.0579500997995801</v>
      </c>
      <c r="D10" s="56">
        <f>6480017.12512021/1000000</f>
        <v>6.4800171251202103</v>
      </c>
    </row>
    <row r="11" spans="1:4">
      <c r="A11" s="49" t="s">
        <v>262</v>
      </c>
      <c r="B11" s="56">
        <f>1499754.96048036/1000000</f>
        <v>1.4997549604803599</v>
      </c>
      <c r="C11" s="56">
        <f>10531505.0547975/1000000</f>
        <v>10.531505054797501</v>
      </c>
      <c r="D11" s="56">
        <f>12031260.0152779/1000000</f>
        <v>12.031260015277899</v>
      </c>
    </row>
    <row r="13" spans="1:4">
      <c r="A13" s="49" t="s">
        <v>263</v>
      </c>
      <c r="B13" s="56">
        <f>2675475.25905378/1000000</f>
        <v>2.6754752590537798</v>
      </c>
      <c r="C13" s="56">
        <f>16513364.5294704/1000000</f>
        <v>16.513364529470401</v>
      </c>
      <c r="D13" s="56">
        <f>19188839.7885242/1000000</f>
        <v>19.188839788524199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59999389629810485"/>
  </sheetPr>
  <dimension ref="A1:R98"/>
  <sheetViews>
    <sheetView tabSelected="1" topLeftCell="A26" workbookViewId="0">
      <selection activeCell="C34" sqref="C34"/>
    </sheetView>
  </sheetViews>
  <sheetFormatPr defaultColWidth="9.140625" defaultRowHeight="15"/>
  <cols>
    <col min="1" max="1" width="9.140625" style="52" customWidth="1"/>
    <col min="2" max="2" width="18" style="51" bestFit="1" customWidth="1"/>
    <col min="3" max="3" width="49.42578125" style="51" bestFit="1" customWidth="1"/>
    <col min="4" max="4" width="14.42578125" style="51" customWidth="1"/>
    <col min="5" max="5" width="14.5703125" style="51" customWidth="1"/>
    <col min="6" max="6" width="14.42578125" style="51" customWidth="1"/>
    <col min="7" max="7" width="12.7109375" style="51" customWidth="1"/>
    <col min="8" max="8" width="14.42578125" style="51" customWidth="1"/>
    <col min="9" max="15" width="10.28515625" style="52" customWidth="1"/>
    <col min="16" max="16" width="9.140625" style="52" customWidth="1"/>
    <col min="17" max="16384" width="9.140625" style="52"/>
  </cols>
  <sheetData>
    <row r="1" spans="1:18" ht="18.75">
      <c r="A1" s="85" t="s">
        <v>264</v>
      </c>
      <c r="B1" s="76"/>
      <c r="C1" s="76"/>
      <c r="D1" s="76"/>
      <c r="E1" s="76"/>
      <c r="F1" s="76"/>
      <c r="G1" s="76"/>
      <c r="H1" s="76"/>
      <c r="I1" s="58"/>
      <c r="J1" s="58"/>
      <c r="K1" s="58"/>
      <c r="L1" s="58"/>
      <c r="M1" s="58"/>
      <c r="N1" s="58"/>
      <c r="O1" s="58"/>
      <c r="P1" s="58"/>
      <c r="Q1" s="58"/>
      <c r="R1" s="58"/>
    </row>
    <row r="3" spans="1:18" ht="45">
      <c r="A3" s="53" t="s">
        <v>73</v>
      </c>
      <c r="B3" s="53" t="s">
        <v>265</v>
      </c>
      <c r="C3" s="54" t="s">
        <v>252</v>
      </c>
      <c r="D3" s="53" t="s">
        <v>49</v>
      </c>
      <c r="E3" s="53" t="s">
        <v>48</v>
      </c>
      <c r="F3" s="53" t="s">
        <v>266</v>
      </c>
      <c r="G3" s="53" t="s">
        <v>267</v>
      </c>
      <c r="H3" s="53" t="s">
        <v>32</v>
      </c>
      <c r="I3" s="55" t="s">
        <v>268</v>
      </c>
      <c r="J3" s="58"/>
      <c r="K3" s="58"/>
      <c r="L3" s="58"/>
      <c r="M3" s="58"/>
      <c r="N3" s="58"/>
      <c r="O3" s="58"/>
      <c r="P3" s="58"/>
      <c r="Q3" s="58"/>
      <c r="R3" s="58"/>
    </row>
    <row r="4" spans="1:18" ht="15.75">
      <c r="A4" s="58">
        <v>2017</v>
      </c>
      <c r="B4" s="76" t="s">
        <v>269</v>
      </c>
      <c r="C4" s="76" t="s">
        <v>270</v>
      </c>
      <c r="D4" s="56">
        <v>971806.51900460001</v>
      </c>
      <c r="E4" s="56">
        <v>232068.75629554901</v>
      </c>
      <c r="F4" s="56">
        <v>1326508</v>
      </c>
      <c r="G4" s="56">
        <v>1957.2249999999999</v>
      </c>
      <c r="H4" s="56">
        <v>2532340.5003001499</v>
      </c>
      <c r="I4" s="58">
        <v>1</v>
      </c>
      <c r="J4" s="58"/>
      <c r="K4" s="58"/>
      <c r="L4" s="58"/>
      <c r="M4" s="58"/>
      <c r="N4" s="58"/>
      <c r="O4" s="58"/>
      <c r="P4" s="57" t="s">
        <v>269</v>
      </c>
      <c r="Q4" s="58"/>
      <c r="R4" s="59"/>
    </row>
    <row r="5" spans="1:18" ht="15.75">
      <c r="A5" s="58">
        <v>2017</v>
      </c>
      <c r="B5" s="76" t="s">
        <v>271</v>
      </c>
      <c r="C5" s="76" t="s">
        <v>272</v>
      </c>
      <c r="D5" s="56">
        <v>349352.56092209998</v>
      </c>
      <c r="E5" s="56">
        <v>326582.49869469198</v>
      </c>
      <c r="F5" s="56">
        <v>1268096</v>
      </c>
      <c r="G5" s="56">
        <v>1262.8499999999999</v>
      </c>
      <c r="H5" s="56">
        <v>1945293.90961679</v>
      </c>
      <c r="I5" s="58">
        <v>1</v>
      </c>
      <c r="J5" s="58"/>
      <c r="K5" s="58"/>
      <c r="L5" s="58"/>
      <c r="M5" s="58"/>
      <c r="N5" s="58"/>
      <c r="O5" s="58"/>
      <c r="P5" s="57" t="s">
        <v>271</v>
      </c>
      <c r="Q5" s="58"/>
      <c r="R5" s="59"/>
    </row>
    <row r="6" spans="1:18" ht="15.75">
      <c r="A6" s="58">
        <v>2017</v>
      </c>
      <c r="B6" s="76" t="s">
        <v>273</v>
      </c>
      <c r="C6" s="76" t="s">
        <v>274</v>
      </c>
      <c r="D6" s="56">
        <v>1126058.7592791</v>
      </c>
      <c r="E6" s="56">
        <v>106228.954540491</v>
      </c>
      <c r="F6" s="56">
        <v>513067</v>
      </c>
      <c r="G6" s="56">
        <v>8311.9500000000007</v>
      </c>
      <c r="H6" s="56">
        <v>1753666.6638195899</v>
      </c>
      <c r="I6" s="58">
        <v>1</v>
      </c>
      <c r="J6" s="58"/>
      <c r="K6" s="58"/>
      <c r="L6" s="58"/>
      <c r="M6" s="58"/>
      <c r="N6" s="58"/>
      <c r="O6" s="58"/>
      <c r="P6" s="57" t="s">
        <v>273</v>
      </c>
      <c r="Q6" s="58"/>
      <c r="R6" s="59"/>
    </row>
    <row r="7" spans="1:18" ht="15.75">
      <c r="A7" s="58">
        <v>2017</v>
      </c>
      <c r="B7" s="76" t="s">
        <v>275</v>
      </c>
      <c r="C7" s="76" t="s">
        <v>276</v>
      </c>
      <c r="D7" s="56">
        <v>692898.01587520004</v>
      </c>
      <c r="E7" s="56">
        <v>332323.88658088102</v>
      </c>
      <c r="F7" s="56">
        <v>611692</v>
      </c>
      <c r="G7" s="56">
        <v>94495.3</v>
      </c>
      <c r="H7" s="56">
        <v>1731409.2024560799</v>
      </c>
      <c r="I7" s="58">
        <v>1</v>
      </c>
      <c r="J7" s="58"/>
      <c r="K7" s="58"/>
      <c r="L7" s="58"/>
      <c r="M7" s="58"/>
      <c r="N7" s="58"/>
      <c r="O7" s="58"/>
      <c r="P7" s="57" t="s">
        <v>277</v>
      </c>
      <c r="Q7" s="57"/>
      <c r="R7" s="59"/>
    </row>
    <row r="8" spans="1:18" ht="15.75">
      <c r="A8" s="58">
        <v>2017</v>
      </c>
      <c r="B8" s="76" t="s">
        <v>278</v>
      </c>
      <c r="C8" s="76" t="s">
        <v>279</v>
      </c>
      <c r="D8" s="56">
        <v>413793.0441382</v>
      </c>
      <c r="E8" s="56">
        <v>218984.02977509901</v>
      </c>
      <c r="F8" s="56">
        <v>1084050</v>
      </c>
      <c r="G8" s="56">
        <v>1586.9749999999999</v>
      </c>
      <c r="H8" s="56">
        <v>1718414.0489133</v>
      </c>
      <c r="I8" s="58">
        <v>1</v>
      </c>
      <c r="J8" s="58"/>
      <c r="K8" s="58"/>
      <c r="L8" s="58"/>
      <c r="M8" s="58"/>
      <c r="N8" s="58"/>
      <c r="O8" s="58"/>
      <c r="P8" s="57" t="s">
        <v>280</v>
      </c>
      <c r="Q8" s="58"/>
      <c r="R8" s="59"/>
    </row>
    <row r="9" spans="1:18" ht="15.75">
      <c r="A9" s="58">
        <v>2017</v>
      </c>
      <c r="B9" s="76" t="s">
        <v>280</v>
      </c>
      <c r="C9" s="76" t="s">
        <v>281</v>
      </c>
      <c r="D9" s="56">
        <v>106011.110700469</v>
      </c>
      <c r="E9" s="56">
        <v>133834.403156927</v>
      </c>
      <c r="F9" s="56">
        <v>1158795</v>
      </c>
      <c r="G9" s="56">
        <v>217.9</v>
      </c>
      <c r="H9" s="56">
        <v>1398858.4138574</v>
      </c>
      <c r="I9" s="58">
        <v>1</v>
      </c>
      <c r="J9" s="58"/>
      <c r="K9" s="58"/>
      <c r="L9" s="58"/>
      <c r="M9" s="58"/>
      <c r="N9" s="58"/>
      <c r="O9" s="58"/>
      <c r="P9" s="57" t="s">
        <v>282</v>
      </c>
      <c r="Q9" s="58"/>
      <c r="R9" s="59"/>
    </row>
    <row r="10" spans="1:18" ht="15.75">
      <c r="A10" s="58">
        <v>2017</v>
      </c>
      <c r="B10" s="76" t="s">
        <v>282</v>
      </c>
      <c r="C10" s="76" t="s">
        <v>283</v>
      </c>
      <c r="D10" s="56">
        <v>1103082.9727880999</v>
      </c>
      <c r="E10" s="56">
        <v>269993.64034666301</v>
      </c>
      <c r="F10" s="56"/>
      <c r="G10" s="56">
        <v>12593.15</v>
      </c>
      <c r="H10" s="56">
        <v>1385669.7631347601</v>
      </c>
      <c r="I10" s="58">
        <v>1</v>
      </c>
      <c r="J10" s="58"/>
      <c r="K10" s="58"/>
      <c r="L10" s="58"/>
      <c r="M10" s="58"/>
      <c r="N10" s="58"/>
      <c r="O10" s="58"/>
      <c r="P10" s="57" t="s">
        <v>284</v>
      </c>
      <c r="Q10" s="58"/>
      <c r="R10" s="59"/>
    </row>
    <row r="11" spans="1:18" ht="15.75">
      <c r="A11" s="58">
        <v>2017</v>
      </c>
      <c r="B11" s="76" t="s">
        <v>284</v>
      </c>
      <c r="C11" s="76" t="s">
        <v>285</v>
      </c>
      <c r="D11" s="56">
        <v>336307.2531794</v>
      </c>
      <c r="E11" s="56">
        <v>819195.77884045499</v>
      </c>
      <c r="F11" s="56"/>
      <c r="G11" s="56">
        <v>173267.6</v>
      </c>
      <c r="H11" s="56">
        <v>1328770.63201986</v>
      </c>
      <c r="I11" s="58">
        <v>1</v>
      </c>
      <c r="J11" s="58"/>
      <c r="K11" s="58"/>
      <c r="L11" s="58"/>
      <c r="M11" s="58"/>
      <c r="N11" s="58"/>
      <c r="O11" s="58"/>
      <c r="P11" s="57" t="s">
        <v>286</v>
      </c>
      <c r="Q11" s="58"/>
      <c r="R11" s="57"/>
    </row>
    <row r="12" spans="1:18" ht="15.75">
      <c r="A12" s="58">
        <v>2017</v>
      </c>
      <c r="B12" s="76" t="s">
        <v>277</v>
      </c>
      <c r="C12" s="76" t="s">
        <v>287</v>
      </c>
      <c r="D12" s="56">
        <v>186597.56282309999</v>
      </c>
      <c r="E12" s="56">
        <v>92284.315508449305</v>
      </c>
      <c r="F12" s="56">
        <v>940840</v>
      </c>
      <c r="G12" s="56">
        <v>1116.25</v>
      </c>
      <c r="H12" s="56">
        <v>1220838.1283315499</v>
      </c>
      <c r="I12" s="58">
        <v>1</v>
      </c>
      <c r="J12" s="58"/>
      <c r="K12" s="58"/>
      <c r="L12" s="58"/>
      <c r="M12" s="58"/>
      <c r="N12" s="58"/>
      <c r="O12" s="58"/>
      <c r="P12" s="57" t="s">
        <v>288</v>
      </c>
      <c r="Q12" s="58"/>
      <c r="R12" s="59"/>
    </row>
    <row r="13" spans="1:18" ht="15.75">
      <c r="A13" s="58">
        <v>2017</v>
      </c>
      <c r="B13" s="76" t="s">
        <v>286</v>
      </c>
      <c r="C13" s="76" t="s">
        <v>289</v>
      </c>
      <c r="D13" s="56">
        <v>1062484.7964008001</v>
      </c>
      <c r="E13" s="56">
        <v>107295.335897055</v>
      </c>
      <c r="F13" s="56">
        <v>32030.5</v>
      </c>
      <c r="G13" s="56">
        <v>15626.15</v>
      </c>
      <c r="H13" s="56">
        <v>1217436.7822978599</v>
      </c>
      <c r="I13" s="58">
        <v>1</v>
      </c>
      <c r="J13" s="58"/>
      <c r="K13" s="58"/>
      <c r="L13" s="58"/>
      <c r="M13" s="58"/>
      <c r="N13" s="58"/>
      <c r="O13" s="58"/>
      <c r="P13" s="57" t="s">
        <v>275</v>
      </c>
      <c r="Q13" s="58"/>
      <c r="R13" s="58"/>
    </row>
    <row r="14" spans="1:18" ht="15.75">
      <c r="A14" s="58">
        <v>2017</v>
      </c>
      <c r="B14" s="76" t="s">
        <v>288</v>
      </c>
      <c r="C14" s="76" t="s">
        <v>290</v>
      </c>
      <c r="D14" s="56">
        <v>761803.87883930001</v>
      </c>
      <c r="E14" s="56">
        <v>338013.38054003601</v>
      </c>
      <c r="F14" s="56"/>
      <c r="G14" s="56">
        <v>116352</v>
      </c>
      <c r="H14" s="56">
        <v>1216169.2593793401</v>
      </c>
      <c r="I14" s="58">
        <v>1</v>
      </c>
      <c r="J14" s="58"/>
      <c r="K14" s="58"/>
      <c r="L14" s="58"/>
      <c r="M14" s="58"/>
      <c r="N14" s="58"/>
      <c r="O14" s="58"/>
      <c r="P14" s="57" t="s">
        <v>291</v>
      </c>
      <c r="Q14" s="58"/>
      <c r="R14" s="59"/>
    </row>
    <row r="15" spans="1:18" ht="15.75">
      <c r="A15" s="58">
        <v>2017</v>
      </c>
      <c r="B15" s="76" t="s">
        <v>291</v>
      </c>
      <c r="C15" s="76" t="s">
        <v>292</v>
      </c>
      <c r="D15" s="56">
        <v>799383.26417700003</v>
      </c>
      <c r="E15" s="56">
        <v>138853.634705284</v>
      </c>
      <c r="F15" s="56"/>
      <c r="G15" s="56"/>
      <c r="H15" s="56">
        <v>938236.89888228395</v>
      </c>
      <c r="I15" s="58">
        <v>1</v>
      </c>
      <c r="J15" s="58"/>
      <c r="K15" s="58"/>
      <c r="L15" s="58"/>
      <c r="M15" s="58"/>
      <c r="N15" s="58"/>
      <c r="O15" s="58"/>
      <c r="P15" s="57" t="s">
        <v>293</v>
      </c>
      <c r="Q15" s="58"/>
      <c r="R15" s="58"/>
    </row>
    <row r="16" spans="1:18" ht="15.75">
      <c r="A16" s="58">
        <v>2017</v>
      </c>
      <c r="B16" s="76" t="s">
        <v>293</v>
      </c>
      <c r="C16" s="76" t="s">
        <v>294</v>
      </c>
      <c r="D16" s="56">
        <v>853637.66771629802</v>
      </c>
      <c r="E16" s="56">
        <v>62060.401293579002</v>
      </c>
      <c r="F16" s="56"/>
      <c r="G16" s="56"/>
      <c r="H16" s="56">
        <v>915698.06900987704</v>
      </c>
      <c r="I16" s="58">
        <v>1</v>
      </c>
      <c r="J16" s="58"/>
      <c r="K16" s="58"/>
      <c r="L16" s="58"/>
      <c r="M16" s="58"/>
      <c r="N16" s="58"/>
      <c r="O16" s="58"/>
      <c r="P16" s="57" t="s">
        <v>295</v>
      </c>
      <c r="Q16" s="57"/>
      <c r="R16" s="57"/>
    </row>
    <row r="17" spans="1:18" ht="15.75">
      <c r="A17" s="58">
        <v>2017</v>
      </c>
      <c r="B17" s="76" t="s">
        <v>295</v>
      </c>
      <c r="C17" s="76" t="s">
        <v>296</v>
      </c>
      <c r="D17" s="56">
        <v>657381.26628704905</v>
      </c>
      <c r="E17" s="56">
        <v>232099.338093175</v>
      </c>
      <c r="F17" s="56"/>
      <c r="G17" s="56"/>
      <c r="H17" s="56">
        <v>889480.60438022402</v>
      </c>
      <c r="I17" s="58">
        <v>1</v>
      </c>
      <c r="J17" s="58"/>
      <c r="K17" s="58"/>
      <c r="L17" s="58"/>
      <c r="M17" s="58"/>
      <c r="N17" s="58"/>
      <c r="O17" s="58"/>
      <c r="P17" s="57" t="s">
        <v>297</v>
      </c>
      <c r="Q17" s="58"/>
      <c r="R17" s="59"/>
    </row>
    <row r="18" spans="1:18" ht="15.75">
      <c r="A18" s="58">
        <v>2017</v>
      </c>
      <c r="B18" s="76" t="s">
        <v>297</v>
      </c>
      <c r="C18" s="76" t="s">
        <v>298</v>
      </c>
      <c r="D18" s="56">
        <v>456097.77152130002</v>
      </c>
      <c r="E18" s="56">
        <v>421989.22443454101</v>
      </c>
      <c r="F18" s="56"/>
      <c r="G18" s="56">
        <v>2258.35</v>
      </c>
      <c r="H18" s="56">
        <v>880345.34595584206</v>
      </c>
      <c r="I18" s="58">
        <v>1</v>
      </c>
      <c r="J18" s="58"/>
      <c r="K18" s="58"/>
      <c r="L18" s="58"/>
      <c r="M18" s="58"/>
      <c r="N18" s="58"/>
      <c r="O18" s="58"/>
      <c r="P18" s="57" t="s">
        <v>278</v>
      </c>
      <c r="Q18" s="58"/>
      <c r="R18" s="59"/>
    </row>
    <row r="19" spans="1:18" ht="15.75">
      <c r="A19" s="58">
        <v>2017</v>
      </c>
      <c r="B19" s="76" t="s">
        <v>299</v>
      </c>
      <c r="C19" s="76" t="s">
        <v>300</v>
      </c>
      <c r="D19" s="56">
        <v>753227.19830349996</v>
      </c>
      <c r="E19" s="56">
        <v>96154.751863321901</v>
      </c>
      <c r="F19" s="56"/>
      <c r="G19" s="56"/>
      <c r="H19" s="56">
        <v>849381.95016682195</v>
      </c>
      <c r="I19" s="58">
        <v>1</v>
      </c>
      <c r="J19" s="58"/>
      <c r="K19" s="58"/>
      <c r="L19" s="58"/>
      <c r="M19" s="58"/>
      <c r="N19" s="58"/>
      <c r="O19" s="58"/>
      <c r="P19" s="57" t="s">
        <v>299</v>
      </c>
      <c r="Q19" s="58"/>
      <c r="R19" s="59"/>
    </row>
    <row r="20" spans="1:18" ht="15.75">
      <c r="A20" s="58">
        <v>2017</v>
      </c>
      <c r="B20" s="76" t="s">
        <v>301</v>
      </c>
      <c r="C20" s="76" t="s">
        <v>302</v>
      </c>
      <c r="D20" s="56">
        <v>401738.61362951202</v>
      </c>
      <c r="E20" s="56">
        <v>99378.962933316594</v>
      </c>
      <c r="F20" s="56"/>
      <c r="G20" s="56"/>
      <c r="H20" s="56">
        <v>501117.57656282902</v>
      </c>
      <c r="I20" s="58">
        <v>1</v>
      </c>
      <c r="J20" s="58"/>
      <c r="K20" s="58"/>
      <c r="L20" s="58"/>
      <c r="M20" s="58"/>
      <c r="N20" s="58"/>
      <c r="O20" s="58"/>
      <c r="P20" s="57" t="s">
        <v>303</v>
      </c>
      <c r="Q20" s="58"/>
      <c r="R20" s="57"/>
    </row>
    <row r="21" spans="1:18" ht="15.75">
      <c r="A21" s="58">
        <v>2017</v>
      </c>
      <c r="B21" s="76" t="s">
        <v>304</v>
      </c>
      <c r="C21" s="76" t="s">
        <v>305</v>
      </c>
      <c r="D21" s="56">
        <v>333061.42532604502</v>
      </c>
      <c r="E21" s="56">
        <v>130381.23114040001</v>
      </c>
      <c r="F21" s="56"/>
      <c r="G21" s="56"/>
      <c r="H21" s="56">
        <v>463442.65646644501</v>
      </c>
      <c r="I21" s="58">
        <v>1</v>
      </c>
      <c r="J21" s="58"/>
      <c r="K21" s="58"/>
      <c r="L21" s="58"/>
      <c r="M21" s="58"/>
      <c r="N21" s="58"/>
      <c r="O21" s="58"/>
      <c r="P21" s="57" t="s">
        <v>301</v>
      </c>
      <c r="Q21" s="58"/>
      <c r="R21" s="59"/>
    </row>
    <row r="22" spans="1:18" ht="15.75">
      <c r="A22" s="58">
        <v>2017</v>
      </c>
      <c r="B22" s="76" t="s">
        <v>303</v>
      </c>
      <c r="C22" s="76" t="s">
        <v>306</v>
      </c>
      <c r="D22" s="56">
        <v>229661.31762886001</v>
      </c>
      <c r="E22" s="56">
        <v>123670.729593767</v>
      </c>
      <c r="F22" s="56"/>
      <c r="G22" s="56"/>
      <c r="H22" s="56">
        <v>353332.04722262698</v>
      </c>
      <c r="I22" s="58">
        <v>1</v>
      </c>
      <c r="J22" s="58"/>
      <c r="K22" s="58"/>
      <c r="L22" s="58"/>
      <c r="M22" s="58"/>
      <c r="N22" s="58"/>
      <c r="O22" s="58"/>
      <c r="P22" s="57" t="s">
        <v>304</v>
      </c>
      <c r="Q22" s="58"/>
      <c r="R22" s="59"/>
    </row>
    <row r="23" spans="1:18" ht="15.75">
      <c r="A23" s="58">
        <v>2017</v>
      </c>
      <c r="B23" s="76" t="s">
        <v>307</v>
      </c>
      <c r="C23" s="76" t="s">
        <v>308</v>
      </c>
      <c r="D23" s="56">
        <v>68109.055371569499</v>
      </c>
      <c r="E23" s="56">
        <v>90296.477678699594</v>
      </c>
      <c r="F23" s="56">
        <v>183500</v>
      </c>
      <c r="G23" s="56"/>
      <c r="H23" s="56">
        <v>341905.533050269</v>
      </c>
      <c r="I23" s="58">
        <v>1</v>
      </c>
      <c r="J23" s="58"/>
      <c r="K23" s="58"/>
      <c r="L23" s="58"/>
      <c r="M23" s="58"/>
      <c r="N23" s="58"/>
      <c r="O23" s="58"/>
      <c r="P23" s="57" t="s">
        <v>309</v>
      </c>
      <c r="Q23" s="58"/>
      <c r="R23" s="58"/>
    </row>
    <row r="24" spans="1:18" ht="15.75">
      <c r="A24" s="58">
        <v>2017</v>
      </c>
      <c r="B24" s="76" t="s">
        <v>309</v>
      </c>
      <c r="C24" s="76" t="s">
        <v>310</v>
      </c>
      <c r="D24" s="56">
        <v>195893.85322990001</v>
      </c>
      <c r="E24" s="56">
        <v>87719.1079314729</v>
      </c>
      <c r="F24" s="56"/>
      <c r="G24" s="56"/>
      <c r="H24" s="56">
        <v>283612.96116137301</v>
      </c>
      <c r="I24" s="58">
        <v>1</v>
      </c>
      <c r="J24" s="58"/>
      <c r="K24" s="58"/>
      <c r="L24" s="58"/>
      <c r="M24" s="58"/>
      <c r="N24" s="58"/>
      <c r="O24" s="58"/>
      <c r="P24" s="57" t="s">
        <v>307</v>
      </c>
      <c r="Q24" s="58"/>
      <c r="R24" s="58"/>
    </row>
    <row r="25" spans="1:18" ht="15.75">
      <c r="A25" s="58">
        <v>2017</v>
      </c>
      <c r="B25" s="76" t="s">
        <v>311</v>
      </c>
      <c r="C25" s="76" t="s">
        <v>312</v>
      </c>
      <c r="D25" s="56">
        <v>31229.628566448799</v>
      </c>
      <c r="E25" s="56">
        <v>93789.026664926801</v>
      </c>
      <c r="F25" s="56">
        <v>116622</v>
      </c>
      <c r="G25" s="56">
        <v>64.349999999999994</v>
      </c>
      <c r="H25" s="56">
        <v>241705.00523137601</v>
      </c>
      <c r="I25" s="58">
        <v>1</v>
      </c>
      <c r="J25" s="58"/>
      <c r="K25" s="58"/>
      <c r="L25" s="58"/>
      <c r="M25" s="58"/>
      <c r="N25" s="58"/>
      <c r="O25" s="58"/>
      <c r="P25" s="57" t="s">
        <v>311</v>
      </c>
      <c r="Q25" s="58"/>
      <c r="R25" s="59"/>
    </row>
    <row r="26" spans="1:18" ht="15.75">
      <c r="A26" s="58">
        <v>2017</v>
      </c>
      <c r="B26" s="76" t="s">
        <v>313</v>
      </c>
      <c r="C26" s="76" t="s">
        <v>314</v>
      </c>
      <c r="D26" s="56">
        <v>107298.49007479999</v>
      </c>
      <c r="E26" s="56">
        <v>127346.133526676</v>
      </c>
      <c r="F26" s="56"/>
      <c r="G26" s="56">
        <v>537.20000000000005</v>
      </c>
      <c r="H26" s="56">
        <v>235181.823601476</v>
      </c>
      <c r="I26" s="58">
        <v>1</v>
      </c>
      <c r="J26" s="58"/>
      <c r="K26" s="58"/>
      <c r="L26" s="58"/>
      <c r="M26" s="58"/>
      <c r="N26" s="58"/>
      <c r="O26" s="58"/>
      <c r="P26" s="57" t="s">
        <v>313</v>
      </c>
      <c r="Q26" s="58"/>
      <c r="R26" s="59"/>
    </row>
    <row r="27" spans="1:18" ht="15.75">
      <c r="A27" s="58">
        <v>2017</v>
      </c>
      <c r="B27" s="76" t="s">
        <v>315</v>
      </c>
      <c r="C27" s="76" t="s">
        <v>316</v>
      </c>
      <c r="D27" s="56">
        <v>33979.650149173198</v>
      </c>
      <c r="E27" s="56">
        <v>153027.043204702</v>
      </c>
      <c r="F27" s="56"/>
      <c r="G27" s="56">
        <v>42384.9</v>
      </c>
      <c r="H27" s="56">
        <v>229391.59335387501</v>
      </c>
      <c r="I27" s="58">
        <v>1</v>
      </c>
      <c r="J27" s="58"/>
      <c r="K27" s="58"/>
      <c r="L27" s="58"/>
      <c r="M27" s="58"/>
      <c r="N27" s="58"/>
      <c r="O27" s="58"/>
      <c r="P27" s="57" t="s">
        <v>315</v>
      </c>
      <c r="Q27" s="58"/>
      <c r="R27" s="59"/>
    </row>
    <row r="28" spans="1:18" ht="15.75">
      <c r="A28" s="58">
        <v>2017</v>
      </c>
      <c r="B28" s="76" t="s">
        <v>317</v>
      </c>
      <c r="C28" s="76" t="s">
        <v>318</v>
      </c>
      <c r="D28" s="56">
        <v>137121.528725713</v>
      </c>
      <c r="E28" s="56">
        <v>63773.826048046802</v>
      </c>
      <c r="F28" s="56"/>
      <c r="G28" s="56">
        <v>2258.35</v>
      </c>
      <c r="H28" s="56">
        <v>203153.70477375999</v>
      </c>
      <c r="I28" s="58">
        <v>1</v>
      </c>
      <c r="J28" s="58"/>
      <c r="K28" s="58"/>
      <c r="L28" s="58"/>
      <c r="M28" s="58"/>
      <c r="N28" s="58"/>
      <c r="O28" s="58"/>
      <c r="P28" s="57" t="s">
        <v>319</v>
      </c>
      <c r="Q28" s="58"/>
      <c r="R28" s="57"/>
    </row>
    <row r="29" spans="1:18" ht="15.75">
      <c r="A29" s="58">
        <v>2017</v>
      </c>
      <c r="B29" s="76" t="s">
        <v>319</v>
      </c>
      <c r="C29" s="76" t="s">
        <v>320</v>
      </c>
      <c r="D29" s="56">
        <v>88237.578209094107</v>
      </c>
      <c r="E29" s="56">
        <v>109890.04137747599</v>
      </c>
      <c r="F29" s="56"/>
      <c r="G29" s="56"/>
      <c r="H29" s="56">
        <v>198127.619586571</v>
      </c>
      <c r="I29" s="58">
        <v>1</v>
      </c>
      <c r="J29" s="58"/>
      <c r="K29" s="58"/>
      <c r="L29" s="58"/>
      <c r="M29" s="58"/>
      <c r="N29" s="58"/>
      <c r="O29" s="58"/>
      <c r="P29" s="57" t="s">
        <v>317</v>
      </c>
      <c r="Q29" s="58"/>
      <c r="R29" s="59"/>
    </row>
    <row r="30" spans="1:18" ht="15.75">
      <c r="A30" s="58">
        <v>2017</v>
      </c>
      <c r="B30" s="76" t="s">
        <v>321</v>
      </c>
      <c r="C30" s="76" t="s">
        <v>322</v>
      </c>
      <c r="D30" s="56">
        <v>63753.465510000002</v>
      </c>
      <c r="E30" s="56">
        <v>133761.46358549499</v>
      </c>
      <c r="F30" s="56"/>
      <c r="G30" s="56"/>
      <c r="H30" s="56">
        <v>197514.929095495</v>
      </c>
      <c r="I30" s="58">
        <v>1</v>
      </c>
      <c r="J30" s="58"/>
      <c r="K30" s="58"/>
      <c r="L30" s="58"/>
      <c r="M30" s="58"/>
      <c r="N30" s="58"/>
      <c r="O30" s="58"/>
      <c r="P30" s="57" t="s">
        <v>321</v>
      </c>
      <c r="Q30" s="58"/>
      <c r="R30" s="59"/>
    </row>
    <row r="31" spans="1:18" ht="15.75">
      <c r="A31" s="58">
        <v>2017</v>
      </c>
      <c r="B31" s="76" t="s">
        <v>323</v>
      </c>
      <c r="C31" s="76" t="s">
        <v>324</v>
      </c>
      <c r="D31" s="56">
        <v>37998.034990499997</v>
      </c>
      <c r="E31" s="56">
        <v>129196.99214522701</v>
      </c>
      <c r="F31" s="56"/>
      <c r="G31" s="56"/>
      <c r="H31" s="56">
        <v>167195.027135727</v>
      </c>
      <c r="I31" s="58">
        <v>1</v>
      </c>
      <c r="J31" s="58"/>
      <c r="K31" s="58"/>
      <c r="L31" s="58"/>
      <c r="M31" s="58"/>
      <c r="N31" s="58"/>
      <c r="O31" s="58"/>
      <c r="P31" s="57" t="s">
        <v>325</v>
      </c>
      <c r="Q31" s="58"/>
      <c r="R31" s="57"/>
    </row>
    <row r="32" spans="1:18" ht="15.75">
      <c r="A32" s="58">
        <v>2017</v>
      </c>
      <c r="B32" s="76" t="s">
        <v>325</v>
      </c>
      <c r="C32" s="76" t="s">
        <v>326</v>
      </c>
      <c r="D32" s="56">
        <v>56560.651737245098</v>
      </c>
      <c r="E32" s="56">
        <v>103259.405024543</v>
      </c>
      <c r="F32" s="56"/>
      <c r="G32" s="56"/>
      <c r="H32" s="56">
        <v>159820.056761788</v>
      </c>
      <c r="I32" s="58">
        <v>1</v>
      </c>
      <c r="J32" s="58"/>
      <c r="K32" s="58"/>
      <c r="L32" s="58"/>
      <c r="M32" s="58"/>
      <c r="N32" s="58"/>
      <c r="O32" s="58"/>
      <c r="P32" s="57" t="s">
        <v>327</v>
      </c>
      <c r="Q32" s="58"/>
      <c r="R32" s="57"/>
    </row>
    <row r="33" spans="1:18" ht="15.75">
      <c r="A33" s="58">
        <v>2017</v>
      </c>
      <c r="B33" s="76" t="s">
        <v>327</v>
      </c>
      <c r="C33" s="76" t="s">
        <v>328</v>
      </c>
      <c r="D33" s="56">
        <v>56347.5342099974</v>
      </c>
      <c r="E33" s="56">
        <v>90047.226903058196</v>
      </c>
      <c r="F33" s="56"/>
      <c r="G33" s="56">
        <v>7176.65</v>
      </c>
      <c r="H33" s="56">
        <v>153571.411113056</v>
      </c>
      <c r="I33" s="58">
        <v>1</v>
      </c>
      <c r="J33" s="58"/>
      <c r="K33" s="58"/>
      <c r="L33" s="58"/>
      <c r="M33" s="58"/>
      <c r="N33" s="58"/>
      <c r="O33" s="58"/>
      <c r="P33" s="57" t="s">
        <v>329</v>
      </c>
      <c r="Q33" s="58"/>
      <c r="R33" s="59"/>
    </row>
    <row r="34" spans="1:18" ht="15.75">
      <c r="A34" s="58">
        <v>2017</v>
      </c>
      <c r="B34" s="76" t="s">
        <v>329</v>
      </c>
      <c r="C34" s="76" t="s">
        <v>330</v>
      </c>
      <c r="D34" s="56">
        <v>51125.822322100001</v>
      </c>
      <c r="E34" s="56">
        <v>39234.116104950997</v>
      </c>
      <c r="F34" s="56"/>
      <c r="G34" s="56">
        <v>50015.15</v>
      </c>
      <c r="H34" s="56">
        <v>140375.088427051</v>
      </c>
      <c r="I34" s="58">
        <v>1</v>
      </c>
      <c r="J34" s="58"/>
      <c r="K34" s="58"/>
      <c r="L34" s="58"/>
      <c r="M34" s="58"/>
      <c r="N34" s="58"/>
      <c r="O34" s="58"/>
      <c r="P34" s="57" t="s">
        <v>331</v>
      </c>
      <c r="Q34" s="58"/>
      <c r="R34" s="59"/>
    </row>
    <row r="35" spans="1:18" ht="15.75">
      <c r="A35" s="58">
        <v>2017</v>
      </c>
      <c r="B35" s="76" t="s">
        <v>331</v>
      </c>
      <c r="C35" s="76" t="s">
        <v>332</v>
      </c>
      <c r="D35" s="56">
        <v>64841.139329686397</v>
      </c>
      <c r="E35" s="56">
        <v>70167.989014582403</v>
      </c>
      <c r="F35" s="56"/>
      <c r="G35" s="56"/>
      <c r="H35" s="56">
        <v>135009.128344269</v>
      </c>
      <c r="I35" s="58">
        <v>1</v>
      </c>
      <c r="J35" s="58"/>
      <c r="K35" s="58"/>
      <c r="L35" s="58"/>
      <c r="M35" s="58"/>
      <c r="N35" s="58"/>
      <c r="O35" s="58"/>
      <c r="P35" s="57" t="s">
        <v>333</v>
      </c>
      <c r="Q35" s="58"/>
      <c r="R35" s="58"/>
    </row>
    <row r="36" spans="1:18" ht="15.75">
      <c r="A36" s="58">
        <v>2017</v>
      </c>
      <c r="B36" s="76" t="s">
        <v>333</v>
      </c>
      <c r="C36" s="76" t="s">
        <v>334</v>
      </c>
      <c r="D36" s="56">
        <v>24167.261083148998</v>
      </c>
      <c r="E36" s="56">
        <v>80116.0227265008</v>
      </c>
      <c r="F36" s="56"/>
      <c r="G36" s="56">
        <v>199.1</v>
      </c>
      <c r="H36" s="56">
        <v>104482.38380965</v>
      </c>
      <c r="I36" s="58">
        <v>1</v>
      </c>
      <c r="J36" s="58"/>
      <c r="K36" s="58"/>
      <c r="L36" s="58"/>
      <c r="M36" s="58"/>
      <c r="N36" s="58"/>
      <c r="O36" s="58"/>
      <c r="P36" s="57" t="s">
        <v>335</v>
      </c>
      <c r="Q36" s="58"/>
      <c r="R36" s="58"/>
    </row>
    <row r="37" spans="1:18" ht="15.75">
      <c r="A37" s="58">
        <v>2017</v>
      </c>
      <c r="B37" s="76" t="s">
        <v>335</v>
      </c>
      <c r="C37" s="76" t="s">
        <v>336</v>
      </c>
      <c r="D37" s="56">
        <v>12592.394115080901</v>
      </c>
      <c r="E37" s="56">
        <v>85195.270231262097</v>
      </c>
      <c r="F37" s="56"/>
      <c r="G37" s="56"/>
      <c r="H37" s="56">
        <v>97787.664346342994</v>
      </c>
      <c r="I37" s="58">
        <v>1</v>
      </c>
      <c r="J37" s="58"/>
      <c r="K37" s="58"/>
      <c r="L37" s="58"/>
      <c r="M37" s="58"/>
      <c r="N37" s="58"/>
      <c r="O37" s="58"/>
      <c r="P37" s="57" t="s">
        <v>337</v>
      </c>
      <c r="Q37" s="58"/>
      <c r="R37" s="58"/>
    </row>
    <row r="38" spans="1:18" ht="15.75">
      <c r="A38" s="58">
        <v>2017</v>
      </c>
      <c r="B38" s="76" t="s">
        <v>338</v>
      </c>
      <c r="C38" s="76" t="s">
        <v>339</v>
      </c>
      <c r="D38" s="56">
        <v>31162.859405899999</v>
      </c>
      <c r="E38" s="56">
        <v>66139.964578282801</v>
      </c>
      <c r="F38" s="56"/>
      <c r="G38" s="56"/>
      <c r="H38" s="56">
        <v>97302.823984182804</v>
      </c>
      <c r="I38" s="58">
        <v>1</v>
      </c>
      <c r="J38" s="58"/>
      <c r="K38" s="58"/>
      <c r="L38" s="58"/>
      <c r="M38" s="58"/>
      <c r="N38" s="58"/>
      <c r="O38" s="58"/>
      <c r="P38" s="57" t="s">
        <v>340</v>
      </c>
      <c r="Q38" s="58"/>
      <c r="R38" s="58"/>
    </row>
    <row r="39" spans="1:18" ht="15.75">
      <c r="A39" s="58">
        <v>2017</v>
      </c>
      <c r="B39" s="76" t="s">
        <v>337</v>
      </c>
      <c r="C39" s="76" t="s">
        <v>341</v>
      </c>
      <c r="D39" s="56">
        <v>41893.137472856601</v>
      </c>
      <c r="E39" s="56">
        <v>53833.250622077001</v>
      </c>
      <c r="F39" s="56"/>
      <c r="G39" s="56"/>
      <c r="H39" s="56">
        <v>95726.388094933704</v>
      </c>
      <c r="I39" s="58">
        <v>1</v>
      </c>
      <c r="J39" s="58"/>
      <c r="K39" s="58"/>
      <c r="L39" s="58"/>
      <c r="M39" s="58"/>
      <c r="N39" s="58"/>
      <c r="O39" s="58"/>
      <c r="P39" s="57" t="s">
        <v>342</v>
      </c>
      <c r="Q39" s="58"/>
      <c r="R39" s="58"/>
    </row>
    <row r="40" spans="1:18" ht="15.75">
      <c r="A40" s="58">
        <v>2017</v>
      </c>
      <c r="B40" s="76" t="s">
        <v>343</v>
      </c>
      <c r="C40" s="76" t="s">
        <v>344</v>
      </c>
      <c r="D40" s="56">
        <v>15715.765120923699</v>
      </c>
      <c r="E40" s="56">
        <v>78320.052201744402</v>
      </c>
      <c r="F40" s="56"/>
      <c r="G40" s="56"/>
      <c r="H40" s="56">
        <v>94035.817322668096</v>
      </c>
      <c r="I40" s="58">
        <v>1</v>
      </c>
      <c r="J40" s="58"/>
      <c r="K40" s="58"/>
      <c r="L40" s="58"/>
      <c r="M40" s="58"/>
      <c r="N40" s="58"/>
      <c r="O40" s="58"/>
      <c r="P40" s="57" t="s">
        <v>345</v>
      </c>
      <c r="Q40" s="58"/>
      <c r="R40" s="58"/>
    </row>
    <row r="41" spans="1:18" ht="15.75">
      <c r="A41" s="58">
        <v>2017</v>
      </c>
      <c r="B41" s="76" t="s">
        <v>340</v>
      </c>
      <c r="C41" s="76" t="s">
        <v>346</v>
      </c>
      <c r="D41" s="56">
        <v>50405.562409899998</v>
      </c>
      <c r="E41" s="56">
        <v>31163.765331577801</v>
      </c>
      <c r="F41" s="56"/>
      <c r="G41" s="56">
        <v>2839.3</v>
      </c>
      <c r="H41" s="56">
        <v>84408.627741477801</v>
      </c>
      <c r="I41" s="58">
        <v>1</v>
      </c>
      <c r="J41" s="58"/>
      <c r="K41" s="58"/>
      <c r="L41" s="58"/>
      <c r="M41" s="58"/>
      <c r="N41" s="58"/>
      <c r="O41" s="58"/>
      <c r="P41" s="57" t="s">
        <v>347</v>
      </c>
      <c r="Q41" s="58"/>
      <c r="R41" s="58"/>
    </row>
    <row r="42" spans="1:18" ht="15.75">
      <c r="A42" s="58">
        <v>2017</v>
      </c>
      <c r="B42" s="76" t="s">
        <v>342</v>
      </c>
      <c r="C42" s="76" t="s">
        <v>348</v>
      </c>
      <c r="D42" s="56">
        <v>2373.2748711999998</v>
      </c>
      <c r="E42" s="56">
        <v>49231.674728420701</v>
      </c>
      <c r="F42" s="56"/>
      <c r="G42" s="56">
        <v>18308.7</v>
      </c>
      <c r="H42" s="56">
        <v>69913.649599620694</v>
      </c>
      <c r="I42" s="58">
        <v>1</v>
      </c>
      <c r="J42" s="58"/>
      <c r="K42" s="58"/>
      <c r="L42" s="58"/>
      <c r="M42" s="58"/>
      <c r="N42" s="58"/>
      <c r="O42" s="58"/>
      <c r="P42" s="57" t="s">
        <v>349</v>
      </c>
      <c r="Q42" s="58"/>
      <c r="R42" s="58"/>
    </row>
    <row r="43" spans="1:18" ht="15.75">
      <c r="A43" s="58">
        <v>2017</v>
      </c>
      <c r="B43" s="76" t="s">
        <v>345</v>
      </c>
      <c r="C43" s="76" t="s">
        <v>350</v>
      </c>
      <c r="D43" s="56">
        <v>42745.964613105098</v>
      </c>
      <c r="E43" s="56">
        <v>26661.2272071154</v>
      </c>
      <c r="F43" s="56"/>
      <c r="G43" s="56"/>
      <c r="H43" s="56">
        <v>69407.191820220498</v>
      </c>
      <c r="I43" s="58">
        <v>1</v>
      </c>
      <c r="J43" s="58"/>
      <c r="K43" s="58"/>
      <c r="L43" s="58"/>
      <c r="M43" s="58"/>
      <c r="N43" s="58"/>
      <c r="O43" s="58"/>
      <c r="P43" s="57" t="s">
        <v>351</v>
      </c>
      <c r="Q43" s="58"/>
      <c r="R43" s="58"/>
    </row>
    <row r="44" spans="1:18" ht="15.75">
      <c r="A44" s="58">
        <v>2017</v>
      </c>
      <c r="B44" s="76" t="s">
        <v>352</v>
      </c>
      <c r="C44" s="76" t="s">
        <v>353</v>
      </c>
      <c r="D44" s="56">
        <v>21133.156610599999</v>
      </c>
      <c r="E44" s="56">
        <v>45426.040160326003</v>
      </c>
      <c r="F44" s="56"/>
      <c r="G44" s="56"/>
      <c r="H44" s="56">
        <v>66559.196770926006</v>
      </c>
      <c r="I44" s="58">
        <v>1</v>
      </c>
      <c r="J44" s="58"/>
      <c r="K44" s="58"/>
      <c r="L44" s="58"/>
      <c r="M44" s="58"/>
      <c r="N44" s="58"/>
      <c r="O44" s="58"/>
      <c r="P44" s="57" t="s">
        <v>354</v>
      </c>
      <c r="Q44" s="58"/>
      <c r="R44" s="58"/>
    </row>
    <row r="45" spans="1:18" ht="15.75">
      <c r="A45" s="58">
        <v>2017</v>
      </c>
      <c r="B45" s="76" t="s">
        <v>355</v>
      </c>
      <c r="C45" s="76" t="s">
        <v>356</v>
      </c>
      <c r="D45" s="56">
        <v>1684.06884658739</v>
      </c>
      <c r="E45" s="56">
        <v>56125.886804546099</v>
      </c>
      <c r="F45" s="56"/>
      <c r="G45" s="56"/>
      <c r="H45" s="56">
        <v>57809.955651133503</v>
      </c>
      <c r="I45" s="58">
        <v>1</v>
      </c>
      <c r="J45" s="58"/>
      <c r="K45" s="58"/>
      <c r="L45" s="58"/>
      <c r="M45" s="58"/>
      <c r="N45" s="58"/>
      <c r="O45" s="58"/>
      <c r="P45" s="57" t="s">
        <v>357</v>
      </c>
      <c r="Q45" s="58"/>
      <c r="R45" s="58"/>
    </row>
    <row r="46" spans="1:18" ht="15.75">
      <c r="A46" s="58">
        <v>2017</v>
      </c>
      <c r="B46" s="76" t="s">
        <v>349</v>
      </c>
      <c r="C46" s="76" t="s">
        <v>358</v>
      </c>
      <c r="D46" s="56">
        <v>1783.423243</v>
      </c>
      <c r="E46" s="56">
        <v>0</v>
      </c>
      <c r="F46" s="56">
        <v>55388</v>
      </c>
      <c r="G46" s="56">
        <v>452.3</v>
      </c>
      <c r="H46" s="56">
        <v>57623.723243</v>
      </c>
      <c r="I46" s="58">
        <v>1</v>
      </c>
      <c r="J46" s="58"/>
      <c r="K46" s="58"/>
      <c r="L46" s="58"/>
      <c r="M46" s="58"/>
      <c r="N46" s="58"/>
      <c r="O46" s="58"/>
      <c r="P46" s="57" t="s">
        <v>359</v>
      </c>
      <c r="Q46" s="58"/>
      <c r="R46" s="58"/>
    </row>
    <row r="47" spans="1:18" ht="15.75">
      <c r="A47" s="58">
        <v>2017</v>
      </c>
      <c r="B47" s="76" t="s">
        <v>351</v>
      </c>
      <c r="C47" s="76" t="s">
        <v>360</v>
      </c>
      <c r="D47" s="56">
        <v>7308.5613401024402</v>
      </c>
      <c r="E47" s="56">
        <v>50066.320741767297</v>
      </c>
      <c r="F47" s="56"/>
      <c r="G47" s="56"/>
      <c r="H47" s="56">
        <v>57374.8820818698</v>
      </c>
      <c r="I47" s="58">
        <v>1</v>
      </c>
      <c r="J47" s="58"/>
      <c r="K47" s="58"/>
      <c r="L47" s="58"/>
      <c r="M47" s="58"/>
      <c r="N47" s="58"/>
      <c r="O47" s="58"/>
      <c r="P47" s="57" t="s">
        <v>361</v>
      </c>
      <c r="Q47" s="58"/>
      <c r="R47" s="58"/>
    </row>
    <row r="48" spans="1:18" ht="15.75">
      <c r="A48" s="58">
        <v>2017</v>
      </c>
      <c r="B48" s="76" t="s">
        <v>354</v>
      </c>
      <c r="C48" s="76" t="s">
        <v>362</v>
      </c>
      <c r="D48" s="56">
        <v>2133.6248598000002</v>
      </c>
      <c r="E48" s="56">
        <v>49814.315189100198</v>
      </c>
      <c r="F48" s="56"/>
      <c r="G48" s="56"/>
      <c r="H48" s="56">
        <v>51947.9400489002</v>
      </c>
      <c r="I48" s="58">
        <v>1</v>
      </c>
      <c r="J48" s="58"/>
      <c r="K48" s="58"/>
      <c r="L48" s="58"/>
      <c r="M48" s="58"/>
      <c r="N48" s="58"/>
      <c r="O48" s="58"/>
      <c r="P48" s="57" t="s">
        <v>363</v>
      </c>
      <c r="Q48" s="58"/>
      <c r="R48" s="58"/>
    </row>
    <row r="49" spans="1:9">
      <c r="A49" s="58">
        <v>2017</v>
      </c>
      <c r="B49" s="76" t="s">
        <v>357</v>
      </c>
      <c r="C49" s="76" t="s">
        <v>364</v>
      </c>
      <c r="D49" s="56">
        <v>22571.639080911598</v>
      </c>
      <c r="E49" s="56">
        <v>22879.106828658299</v>
      </c>
      <c r="F49" s="56"/>
      <c r="G49" s="56"/>
      <c r="H49" s="56">
        <v>45450.7459095698</v>
      </c>
      <c r="I49" s="58">
        <v>1</v>
      </c>
    </row>
    <row r="50" spans="1:9">
      <c r="A50" s="58">
        <v>2017</v>
      </c>
      <c r="B50" s="76" t="s">
        <v>359</v>
      </c>
      <c r="C50" s="76" t="s">
        <v>365</v>
      </c>
      <c r="D50" s="56">
        <v>0</v>
      </c>
      <c r="E50" s="56"/>
      <c r="F50" s="56">
        <v>39042</v>
      </c>
      <c r="G50" s="56"/>
      <c r="H50" s="56">
        <v>39042</v>
      </c>
      <c r="I50" s="58">
        <v>1</v>
      </c>
    </row>
    <row r="51" spans="1:9">
      <c r="A51" s="58">
        <v>2017</v>
      </c>
      <c r="B51" s="76" t="s">
        <v>366</v>
      </c>
      <c r="C51" s="76" t="s">
        <v>367</v>
      </c>
      <c r="D51" s="56">
        <v>9766.4926125999991</v>
      </c>
      <c r="E51" s="56">
        <v>24043.806079606598</v>
      </c>
      <c r="F51" s="56"/>
      <c r="G51" s="56">
        <v>1057.6500000000001</v>
      </c>
      <c r="H51" s="56">
        <v>34867.948692206599</v>
      </c>
      <c r="I51" s="58">
        <v>1</v>
      </c>
    </row>
    <row r="52" spans="1:9">
      <c r="A52" s="58">
        <v>2017</v>
      </c>
      <c r="B52" s="76" t="s">
        <v>363</v>
      </c>
      <c r="C52" s="76" t="s">
        <v>368</v>
      </c>
      <c r="D52" s="56">
        <v>3259.9689290617398</v>
      </c>
      <c r="E52" s="56">
        <v>24937.813252258198</v>
      </c>
      <c r="F52" s="56"/>
      <c r="G52" s="56"/>
      <c r="H52" s="56">
        <v>28197.782181319999</v>
      </c>
      <c r="I52" s="58">
        <v>1</v>
      </c>
    </row>
    <row r="53" spans="1:9">
      <c r="A53" s="58">
        <v>2017</v>
      </c>
      <c r="B53" s="76" t="s">
        <v>369</v>
      </c>
      <c r="C53" s="76" t="s">
        <v>370</v>
      </c>
      <c r="D53" s="56">
        <v>0</v>
      </c>
      <c r="E53" s="56">
        <v>12293.6027955393</v>
      </c>
      <c r="F53" s="56"/>
      <c r="G53" s="56"/>
      <c r="H53" s="56">
        <v>12293.6027955393</v>
      </c>
      <c r="I53" s="58">
        <v>1</v>
      </c>
    </row>
    <row r="96" spans="2:2" s="51" customFormat="1">
      <c r="B96" s="76">
        <f>SUM(H4:H13)</f>
        <v>16232698.0447473</v>
      </c>
    </row>
    <row r="97" spans="2:2" s="51" customFormat="1">
      <c r="B97" s="76">
        <v>51578005.361000001</v>
      </c>
    </row>
    <row r="98" spans="2:2" s="51" customFormat="1">
      <c r="B98" s="76">
        <f>B96/B97</f>
        <v>0.31472132222122501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59999389629810485"/>
  </sheetPr>
  <dimension ref="A1:H43"/>
  <sheetViews>
    <sheetView topLeftCell="A22" workbookViewId="0"/>
  </sheetViews>
  <sheetFormatPr defaultColWidth="9.140625" defaultRowHeight="15"/>
  <cols>
    <col min="1" max="1" width="39" style="29" customWidth="1"/>
    <col min="2" max="6" width="23.42578125" style="29" customWidth="1"/>
    <col min="7" max="7" width="9.140625" style="29" customWidth="1"/>
    <col min="8" max="16384" width="9.140625" style="29"/>
  </cols>
  <sheetData>
    <row r="1" spans="1:8" ht="18.75">
      <c r="A1" s="85" t="s">
        <v>15</v>
      </c>
      <c r="B1" s="57"/>
      <c r="C1" s="57"/>
      <c r="D1" s="57"/>
      <c r="E1" s="57"/>
      <c r="F1" s="57"/>
      <c r="G1" s="57"/>
      <c r="H1" s="57"/>
    </row>
    <row r="4" spans="1:8">
      <c r="A4" s="57"/>
      <c r="B4" s="60" t="s">
        <v>16</v>
      </c>
      <c r="C4" s="60" t="s">
        <v>17</v>
      </c>
      <c r="D4" s="60" t="s">
        <v>18</v>
      </c>
      <c r="E4" s="60" t="s">
        <v>19</v>
      </c>
      <c r="F4" s="60" t="s">
        <v>20</v>
      </c>
      <c r="G4" s="57"/>
      <c r="H4" s="57"/>
    </row>
    <row r="5" spans="1:8">
      <c r="A5" s="57" t="s">
        <v>21</v>
      </c>
      <c r="B5" s="56">
        <v>13953.3170734654</v>
      </c>
      <c r="C5" s="56">
        <v>4776.3044603268299</v>
      </c>
      <c r="D5" s="56">
        <v>30035.1372921783</v>
      </c>
      <c r="E5" s="56">
        <v>4434.9436154961104</v>
      </c>
      <c r="F5" s="56">
        <v>53199.702441466601</v>
      </c>
      <c r="G5" s="57"/>
      <c r="H5" s="56">
        <v>53.2</v>
      </c>
    </row>
    <row r="6" spans="1:8">
      <c r="A6" s="57" t="s">
        <v>22</v>
      </c>
      <c r="B6" s="61">
        <v>12071.4420589485</v>
      </c>
      <c r="C6" s="61">
        <v>-268.55482760001797</v>
      </c>
      <c r="D6" s="61">
        <v>3326.39813241103</v>
      </c>
      <c r="E6" s="61">
        <v>4434.9436154961104</v>
      </c>
      <c r="F6" s="61">
        <v>19564.2289792556</v>
      </c>
      <c r="G6" s="57"/>
      <c r="H6" s="57">
        <v>19.600000000000001</v>
      </c>
    </row>
    <row r="7" spans="1:8">
      <c r="A7" s="57" t="s">
        <v>23</v>
      </c>
      <c r="B7" s="56">
        <v>1881.8750145168699</v>
      </c>
      <c r="C7" s="56">
        <v>5044.8592879268499</v>
      </c>
      <c r="D7" s="56">
        <v>26708.739159767301</v>
      </c>
      <c r="E7" s="57">
        <v>0</v>
      </c>
      <c r="F7" s="56">
        <v>33635.473462210997</v>
      </c>
      <c r="G7" s="57"/>
      <c r="H7" s="57">
        <v>33.6</v>
      </c>
    </row>
    <row r="10" spans="1:8">
      <c r="A10" s="62" t="s">
        <v>24</v>
      </c>
      <c r="B10" s="76">
        <v>26.708739159767301</v>
      </c>
      <c r="C10" s="57"/>
      <c r="D10" s="57"/>
      <c r="E10" s="57"/>
      <c r="F10" s="57"/>
      <c r="G10" s="57"/>
      <c r="H10" s="57"/>
    </row>
    <row r="11" spans="1:8">
      <c r="A11" s="62" t="s">
        <v>25</v>
      </c>
      <c r="B11" s="76">
        <v>4.7763044603268296</v>
      </c>
      <c r="C11" s="57"/>
      <c r="D11" s="57"/>
      <c r="E11" s="57"/>
      <c r="F11" s="57"/>
      <c r="G11" s="57"/>
      <c r="H11" s="57"/>
    </row>
    <row r="12" spans="1:8">
      <c r="A12" s="62" t="s">
        <v>26</v>
      </c>
      <c r="B12" s="76">
        <v>1.8818750145168699</v>
      </c>
      <c r="C12" s="57"/>
      <c r="D12" s="57"/>
      <c r="E12" s="57"/>
      <c r="F12" s="57"/>
      <c r="G12" s="57"/>
      <c r="H12" s="57"/>
    </row>
    <row r="13" spans="1:8">
      <c r="A13" s="62" t="s">
        <v>27</v>
      </c>
      <c r="B13" s="76">
        <v>3.3263981324110299</v>
      </c>
      <c r="C13" s="57"/>
      <c r="D13" s="57"/>
      <c r="E13" s="57"/>
      <c r="F13" s="57"/>
      <c r="G13" s="57"/>
      <c r="H13" s="57"/>
    </row>
    <row r="14" spans="1:8">
      <c r="A14" s="62" t="s">
        <v>28</v>
      </c>
      <c r="B14" s="76">
        <v>4.4349436154961097</v>
      </c>
      <c r="C14" s="57"/>
      <c r="D14" s="62"/>
      <c r="E14" s="56"/>
      <c r="F14" s="57"/>
      <c r="G14" s="57"/>
      <c r="H14" s="57"/>
    </row>
    <row r="15" spans="1:8">
      <c r="A15" s="62" t="s">
        <v>29</v>
      </c>
      <c r="B15" s="76">
        <v>12.071442058948501</v>
      </c>
      <c r="C15" s="57"/>
      <c r="D15" s="57"/>
      <c r="E15" s="57"/>
      <c r="F15" s="57"/>
      <c r="G15" s="57"/>
      <c r="H15" s="57"/>
    </row>
    <row r="16" spans="1:8">
      <c r="A16" s="57"/>
      <c r="B16" s="63">
        <v>53.199702441466599</v>
      </c>
      <c r="C16" s="57"/>
      <c r="D16" s="57"/>
      <c r="E16" s="57"/>
      <c r="F16" s="57"/>
      <c r="G16" s="57"/>
      <c r="H16" s="57"/>
    </row>
    <row r="17" spans="1:2">
      <c r="A17" s="64"/>
      <c r="B17" s="61"/>
    </row>
    <row r="43" spans="1:1">
      <c r="A43" s="6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S7"/>
  <sheetViews>
    <sheetView topLeftCell="A12" zoomScale="90" zoomScaleNormal="90" workbookViewId="0"/>
  </sheetViews>
  <sheetFormatPr defaultColWidth="9.140625" defaultRowHeight="15"/>
  <cols>
    <col min="1" max="1" width="13.5703125" style="1" customWidth="1"/>
    <col min="2" max="2" width="9.140625" style="1" customWidth="1"/>
    <col min="3" max="16384" width="9.140625" style="1"/>
  </cols>
  <sheetData>
    <row r="1" spans="1:19">
      <c r="A1" s="21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4" spans="1:19" s="16" customFormat="1">
      <c r="A4" s="19"/>
      <c r="B4" s="19">
        <v>2000</v>
      </c>
      <c r="C4" s="19">
        <v>2001</v>
      </c>
      <c r="D4" s="19">
        <v>2002</v>
      </c>
      <c r="E4" s="19">
        <v>2003</v>
      </c>
      <c r="F4" s="19">
        <v>2004</v>
      </c>
      <c r="G4" s="19">
        <v>2005</v>
      </c>
      <c r="H4" s="19">
        <v>2006</v>
      </c>
      <c r="I4" s="19">
        <v>2007</v>
      </c>
      <c r="J4" s="19">
        <v>2008</v>
      </c>
      <c r="K4" s="19">
        <v>2009</v>
      </c>
      <c r="L4" s="19">
        <v>2010</v>
      </c>
      <c r="M4" s="19">
        <v>2011</v>
      </c>
      <c r="N4" s="19">
        <v>2012</v>
      </c>
      <c r="O4" s="19">
        <v>2013</v>
      </c>
      <c r="P4" s="19">
        <v>2014</v>
      </c>
      <c r="Q4" s="19">
        <v>2015</v>
      </c>
      <c r="R4" s="19">
        <v>2016</v>
      </c>
      <c r="S4" s="19">
        <v>2017</v>
      </c>
    </row>
    <row r="5" spans="1:19">
      <c r="A5" s="84" t="s">
        <v>31</v>
      </c>
      <c r="B5" s="22">
        <v>3.4794613171896902</v>
      </c>
      <c r="C5" s="22">
        <v>3.59931973367225</v>
      </c>
      <c r="D5" s="22">
        <v>3.93197097255567</v>
      </c>
      <c r="E5" s="22">
        <v>4.119296866</v>
      </c>
      <c r="F5" s="22">
        <v>4.6267427145303897</v>
      </c>
      <c r="G5" s="22">
        <v>4.6295096849751598</v>
      </c>
      <c r="H5" s="22">
        <v>5.0383692935709998</v>
      </c>
      <c r="I5" s="22">
        <v>5.6073672224910203</v>
      </c>
      <c r="J5" s="22">
        <v>6.45761779597263</v>
      </c>
      <c r="K5" s="22">
        <v>5.95866809321054</v>
      </c>
      <c r="L5" s="22">
        <v>5.90025464575446</v>
      </c>
      <c r="M5" s="22">
        <v>6.3448521277251997</v>
      </c>
      <c r="N5" s="22">
        <v>6.7090471759100296</v>
      </c>
      <c r="O5" s="22">
        <v>6.7354126891263704</v>
      </c>
      <c r="P5" s="22">
        <v>6.7</v>
      </c>
      <c r="Q5" s="22">
        <v>6.1</v>
      </c>
      <c r="R5" s="22">
        <v>6.4</v>
      </c>
      <c r="S5" s="22">
        <f>6926734.30244372/1000000</f>
        <v>6.9267343024437196</v>
      </c>
    </row>
    <row r="6" spans="1:19">
      <c r="A6" s="84" t="s">
        <v>18</v>
      </c>
      <c r="B6" s="22">
        <v>5.5511029352110004</v>
      </c>
      <c r="C6" s="22">
        <v>6.1071781262803304</v>
      </c>
      <c r="D6" s="22">
        <v>6.9199016475661601</v>
      </c>
      <c r="E6" s="22">
        <v>8.7710287771589908</v>
      </c>
      <c r="F6" s="22">
        <v>10.171810463</v>
      </c>
      <c r="G6" s="22">
        <v>12.4837978253271</v>
      </c>
      <c r="H6" s="22">
        <v>12.2754821117686</v>
      </c>
      <c r="I6" s="22">
        <v>13.609258797156899</v>
      </c>
      <c r="J6" s="22">
        <v>16.1694421634059</v>
      </c>
      <c r="K6" s="22">
        <v>15.9133765810697</v>
      </c>
      <c r="L6" s="22">
        <v>17.013491426748502</v>
      </c>
      <c r="M6" s="22">
        <v>16.416613840876</v>
      </c>
      <c r="N6" s="22">
        <v>17.170276239984499</v>
      </c>
      <c r="O6" s="22">
        <v>19.6932899141107</v>
      </c>
      <c r="P6" s="22">
        <v>22</v>
      </c>
      <c r="Q6" s="22">
        <v>20.6</v>
      </c>
      <c r="R6" s="22">
        <v>23.1</v>
      </c>
      <c r="S6" s="22">
        <v>26.708739000000001</v>
      </c>
    </row>
    <row r="7" spans="1:19">
      <c r="A7" s="84" t="s">
        <v>32</v>
      </c>
      <c r="B7" s="22">
        <f>SUM(B5:B6)</f>
        <v>9.0305642524006906</v>
      </c>
      <c r="C7" s="22">
        <f>SUM(C5:C6)</f>
        <v>9.7064978599525809</v>
      </c>
      <c r="D7" s="22">
        <f>SUM(D5:D6)</f>
        <v>10.851872620121799</v>
      </c>
      <c r="E7" s="22">
        <f>SUM(E5:E6)</f>
        <v>12.890325643159001</v>
      </c>
      <c r="F7" s="22">
        <f>SUM(F5:F6)</f>
        <v>14.798553177530399</v>
      </c>
      <c r="G7" s="22">
        <f>SUM(G5:G6)</f>
        <v>17.113307510302199</v>
      </c>
      <c r="H7" s="22">
        <f>SUM(H5:H6)</f>
        <v>17.313851405339602</v>
      </c>
      <c r="I7" s="22">
        <f>SUM(I5:I6)</f>
        <v>19.216626019647901</v>
      </c>
      <c r="J7" s="22">
        <f>SUM(J5:J6)</f>
        <v>22.627059959378499</v>
      </c>
      <c r="K7" s="22">
        <f>SUM(K5:K6)</f>
        <v>21.8720446742803</v>
      </c>
      <c r="L7" s="22">
        <f>SUM(L5:L6)</f>
        <v>22.913746072502999</v>
      </c>
      <c r="M7" s="22">
        <f>SUM(M5:M6)</f>
        <v>22.7614659686012</v>
      </c>
      <c r="N7" s="22">
        <f>SUM(N5:N6)</f>
        <v>23.8793234158946</v>
      </c>
      <c r="O7" s="22">
        <f>SUM(O5:O6)</f>
        <v>26.428702603236999</v>
      </c>
      <c r="P7" s="22">
        <f>SUM(P5:P6)</f>
        <v>28.7</v>
      </c>
      <c r="Q7" s="22">
        <f>SUM(Q5:Q6)</f>
        <v>26.7</v>
      </c>
      <c r="R7" s="22">
        <f>SUM(R5:R6)</f>
        <v>29.5</v>
      </c>
      <c r="S7" s="22">
        <f>SUM(S5:S6)</f>
        <v>33.6354733024437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K21"/>
  <sheetViews>
    <sheetView topLeftCell="A28" zoomScale="90" zoomScaleNormal="90" workbookViewId="0"/>
  </sheetViews>
  <sheetFormatPr defaultColWidth="9.140625" defaultRowHeight="15"/>
  <cols>
    <col min="1" max="1" width="46.42578125" style="1" customWidth="1"/>
    <col min="2" max="2" width="9.140625" style="1" customWidth="1"/>
    <col min="3" max="16384" width="9.140625" style="1"/>
  </cols>
  <sheetData>
    <row r="1" spans="1:11" ht="18.75">
      <c r="A1" s="85" t="s">
        <v>33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>
      <c r="A2" s="84"/>
      <c r="B2" s="84"/>
      <c r="C2" s="84"/>
      <c r="D2" s="84"/>
      <c r="E2" s="84"/>
      <c r="F2" s="98" t="s">
        <v>34</v>
      </c>
      <c r="G2" s="98"/>
      <c r="H2" s="98" t="s">
        <v>35</v>
      </c>
      <c r="I2" s="98"/>
      <c r="J2" s="84"/>
      <c r="K2" s="84"/>
    </row>
    <row r="3" spans="1:11">
      <c r="A3" s="84"/>
      <c r="B3" s="84"/>
      <c r="C3" s="84"/>
      <c r="D3" s="84"/>
      <c r="E3" s="84"/>
      <c r="F3" s="23" t="s">
        <v>36</v>
      </c>
      <c r="G3" s="23" t="s">
        <v>3</v>
      </c>
      <c r="H3" s="23" t="s">
        <v>36</v>
      </c>
      <c r="I3" s="23" t="s">
        <v>3</v>
      </c>
      <c r="J3" s="84"/>
      <c r="K3" s="84"/>
    </row>
    <row r="4" spans="1:11">
      <c r="A4" s="58" t="s">
        <v>37</v>
      </c>
      <c r="B4" s="84"/>
      <c r="C4" s="84"/>
      <c r="D4" s="84"/>
      <c r="E4" s="84"/>
      <c r="F4" s="24">
        <v>9188.0889999999999</v>
      </c>
      <c r="G4" s="25">
        <v>0.200425429426625</v>
      </c>
      <c r="H4" s="24">
        <v>9121.7932351100008</v>
      </c>
      <c r="I4" s="26">
        <f>H4/H8</f>
        <v>0.192217298786859</v>
      </c>
      <c r="J4" s="84"/>
      <c r="K4" s="84"/>
    </row>
    <row r="5" spans="1:11">
      <c r="A5" s="58" t="s">
        <v>38</v>
      </c>
      <c r="B5" s="84"/>
      <c r="C5" s="84"/>
      <c r="D5" s="84"/>
      <c r="E5" s="84"/>
      <c r="F5" s="24">
        <v>6264.7703400413502</v>
      </c>
      <c r="G5" s="25">
        <v>0.13665728375747899</v>
      </c>
      <c r="H5" s="24">
        <v>4672.2639317015</v>
      </c>
      <c r="I5" s="26">
        <f>H5/H8</f>
        <v>9.8455416497949394E-2</v>
      </c>
      <c r="J5" s="84"/>
      <c r="K5" s="84"/>
    </row>
    <row r="6" spans="1:11">
      <c r="A6" s="58" t="s">
        <v>39</v>
      </c>
      <c r="B6" s="84"/>
      <c r="C6" s="84"/>
      <c r="D6" s="84"/>
      <c r="E6" s="84"/>
      <c r="F6" s="24">
        <v>17613.312807157301</v>
      </c>
      <c r="G6" s="25">
        <v>0.384210011788085</v>
      </c>
      <c r="H6" s="24">
        <v>18373.468000000001</v>
      </c>
      <c r="I6" s="26">
        <f>H6/H8</f>
        <v>0.38717150205874101</v>
      </c>
      <c r="J6" s="58"/>
      <c r="K6" s="25"/>
    </row>
    <row r="7" spans="1:11">
      <c r="A7" s="58" t="s">
        <v>40</v>
      </c>
      <c r="B7" s="84"/>
      <c r="C7" s="84"/>
      <c r="D7" s="84"/>
      <c r="E7" s="84"/>
      <c r="F7" s="24">
        <v>12776.75819495</v>
      </c>
      <c r="G7" s="25">
        <v>0.27870727502781101</v>
      </c>
      <c r="H7" s="24">
        <v>15288.106</v>
      </c>
      <c r="I7" s="26">
        <f>H7/H8</f>
        <v>0.32215578265645001</v>
      </c>
      <c r="J7" s="84"/>
      <c r="K7" s="84"/>
    </row>
    <row r="8" spans="1:11">
      <c r="A8" s="84"/>
      <c r="B8" s="84"/>
      <c r="C8" s="84"/>
      <c r="D8" s="84"/>
      <c r="E8" s="84"/>
      <c r="F8" s="24">
        <v>45842.930342148597</v>
      </c>
      <c r="G8" s="25">
        <v>1</v>
      </c>
      <c r="H8" s="24">
        <f>SUM(H4:H7)</f>
        <v>47455.631166811501</v>
      </c>
      <c r="I8" s="25">
        <v>1</v>
      </c>
      <c r="J8" s="84" t="s">
        <v>41</v>
      </c>
      <c r="K8" s="84"/>
    </row>
    <row r="9" spans="1:11">
      <c r="A9" s="58" t="s">
        <v>42</v>
      </c>
      <c r="B9" s="84"/>
      <c r="C9" s="84"/>
      <c r="D9" s="84"/>
      <c r="E9" s="84"/>
      <c r="F9" s="24"/>
      <c r="G9" s="25">
        <v>0.57957458559198305</v>
      </c>
      <c r="H9" s="24"/>
      <c r="I9" s="25">
        <v>0.54459544166803797</v>
      </c>
      <c r="J9" s="84"/>
      <c r="K9" s="84"/>
    </row>
    <row r="10" spans="1:11">
      <c r="A10" s="58" t="s">
        <v>43</v>
      </c>
      <c r="B10" s="84"/>
      <c r="C10" s="84"/>
      <c r="D10" s="84"/>
      <c r="E10" s="84"/>
      <c r="F10" s="24"/>
      <c r="G10" s="25">
        <v>0.66291728681589601</v>
      </c>
      <c r="H10" s="24"/>
      <c r="I10" s="25">
        <v>0.71340934238549303</v>
      </c>
      <c r="J10" s="84"/>
      <c r="K10" s="84"/>
    </row>
    <row r="11" spans="1:11">
      <c r="A11" s="84"/>
      <c r="B11" s="84"/>
      <c r="C11" s="84"/>
      <c r="D11" s="84"/>
      <c r="E11" s="84"/>
      <c r="F11" s="24"/>
      <c r="G11" s="84"/>
      <c r="H11" s="84"/>
      <c r="I11" s="84"/>
      <c r="J11" s="84"/>
      <c r="K11" s="84"/>
    </row>
    <row r="12" spans="1:11">
      <c r="A12" s="84"/>
      <c r="B12" s="84"/>
      <c r="C12" s="84"/>
      <c r="D12" s="84"/>
      <c r="E12" s="84"/>
      <c r="F12" s="24"/>
      <c r="G12" s="84"/>
      <c r="H12" s="84"/>
      <c r="I12" s="84"/>
      <c r="J12" s="84"/>
      <c r="K12" s="84"/>
    </row>
    <row r="14" spans="1:11">
      <c r="A14" s="84"/>
      <c r="B14" s="19">
        <v>2017</v>
      </c>
      <c r="C14" s="84"/>
      <c r="D14" s="84"/>
      <c r="E14" s="84"/>
      <c r="F14" s="84"/>
      <c r="G14" s="84"/>
      <c r="H14" s="84"/>
      <c r="I14" s="84"/>
      <c r="J14" s="84"/>
      <c r="K14" s="84"/>
    </row>
    <row r="15" spans="1:11">
      <c r="A15" s="58" t="s">
        <v>37</v>
      </c>
      <c r="B15" s="84">
        <v>0.189517898197751</v>
      </c>
      <c r="C15" s="84"/>
      <c r="D15" s="84"/>
      <c r="E15" s="84"/>
      <c r="F15" s="84"/>
      <c r="G15" s="84"/>
      <c r="H15" s="84"/>
      <c r="I15" s="84"/>
      <c r="J15" s="84"/>
      <c r="K15" s="84"/>
    </row>
    <row r="16" spans="1:11">
      <c r="A16" s="58" t="s">
        <v>38</v>
      </c>
      <c r="B16" s="84">
        <v>9.7072759416756096E-2</v>
      </c>
      <c r="C16" s="84"/>
      <c r="D16" s="84"/>
      <c r="E16" s="84"/>
      <c r="F16" s="84"/>
      <c r="G16" s="84"/>
      <c r="H16" s="84"/>
      <c r="I16" s="84"/>
      <c r="J16" s="84"/>
      <c r="K16" s="84"/>
    </row>
    <row r="17" spans="1:2">
      <c r="A17" s="84" t="s">
        <v>44</v>
      </c>
      <c r="B17" s="84">
        <v>0.38851947590653202</v>
      </c>
    </row>
    <row r="18" spans="1:2">
      <c r="A18" s="84" t="s">
        <v>45</v>
      </c>
      <c r="B18" s="84">
        <v>0.32488986647896101</v>
      </c>
    </row>
    <row r="20" spans="1:2">
      <c r="A20" s="27" t="s">
        <v>46</v>
      </c>
      <c r="B20" s="84">
        <v>0.71340934238549303</v>
      </c>
    </row>
    <row r="21" spans="1:2">
      <c r="A21" s="28"/>
      <c r="B21" s="84"/>
    </row>
  </sheetData>
  <mergeCells count="2">
    <mergeCell ref="F2:G2"/>
    <mergeCell ref="H2:I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AL47"/>
  <sheetViews>
    <sheetView topLeftCell="F24" zoomScale="90" zoomScaleNormal="90" workbookViewId="0">
      <selection activeCell="T18" sqref="T18"/>
    </sheetView>
  </sheetViews>
  <sheetFormatPr defaultColWidth="9.140625" defaultRowHeight="15"/>
  <cols>
    <col min="1" max="1" width="14.140625" style="29" bestFit="1" customWidth="1"/>
    <col min="2" max="19" width="6.28515625" style="29" bestFit="1" customWidth="1"/>
    <col min="20" max="20" width="13.5703125" style="29" bestFit="1" customWidth="1"/>
    <col min="21" max="23" width="5.5703125" style="29" bestFit="1" customWidth="1"/>
    <col min="24" max="24" width="11.28515625" style="29" bestFit="1" customWidth="1"/>
    <col min="25" max="25" width="13.5703125" style="29" bestFit="1" customWidth="1"/>
    <col min="26" max="26" width="9.140625" style="29" customWidth="1"/>
    <col min="27" max="16384" width="9.140625" style="29"/>
  </cols>
  <sheetData>
    <row r="1" spans="1:24" ht="18.75">
      <c r="A1" s="85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4" spans="1:24" s="30" customFormat="1">
      <c r="B4" s="30">
        <v>2000</v>
      </c>
      <c r="C4" s="30">
        <v>2001</v>
      </c>
      <c r="D4" s="30">
        <v>2002</v>
      </c>
      <c r="E4" s="30">
        <v>2003</v>
      </c>
      <c r="F4" s="30">
        <v>2004</v>
      </c>
      <c r="G4" s="30">
        <v>2005</v>
      </c>
      <c r="H4" s="30">
        <v>2006</v>
      </c>
      <c r="I4" s="30">
        <v>2007</v>
      </c>
      <c r="J4" s="30">
        <v>2008</v>
      </c>
      <c r="K4" s="30">
        <v>2009</v>
      </c>
      <c r="L4" s="30">
        <v>2010</v>
      </c>
      <c r="M4" s="30">
        <v>2011</v>
      </c>
      <c r="N4" s="30">
        <v>2012</v>
      </c>
      <c r="O4" s="30">
        <v>2013</v>
      </c>
      <c r="P4" s="30">
        <v>2014</v>
      </c>
      <c r="Q4" s="30">
        <v>2015</v>
      </c>
      <c r="R4" s="30">
        <v>2016</v>
      </c>
      <c r="S4" s="30">
        <v>2017</v>
      </c>
    </row>
    <row r="5" spans="1:24">
      <c r="A5" s="57" t="s">
        <v>48</v>
      </c>
      <c r="B5" s="31">
        <v>6.3427738801492799</v>
      </c>
      <c r="C5" s="31">
        <v>6.5792803550679704</v>
      </c>
      <c r="D5" s="31">
        <v>7.6079489266775404</v>
      </c>
      <c r="E5" s="31">
        <v>8.4</v>
      </c>
      <c r="F5" s="31">
        <v>9.6175918745303797</v>
      </c>
      <c r="G5" s="31">
        <v>11.738517194948701</v>
      </c>
      <c r="H5" s="31">
        <v>12.284929697972499</v>
      </c>
      <c r="I5" s="31">
        <v>13.9389905433056</v>
      </c>
      <c r="J5" s="31">
        <v>14.643281938022399</v>
      </c>
      <c r="K5" s="31">
        <v>14.181300849955599</v>
      </c>
      <c r="L5" s="31">
        <v>15.549705801181799</v>
      </c>
      <c r="M5" s="31">
        <v>15.196812762085001</v>
      </c>
      <c r="N5" s="31">
        <v>16.155309087668201</v>
      </c>
      <c r="O5" s="31">
        <v>16.750543815832302</v>
      </c>
      <c r="P5" s="31">
        <v>17.100000000000001</v>
      </c>
      <c r="Q5" s="31">
        <v>15.7</v>
      </c>
      <c r="R5" s="31">
        <v>16.899999999999999</v>
      </c>
      <c r="S5" s="31">
        <v>19.507726109764</v>
      </c>
      <c r="T5" s="57"/>
      <c r="U5" s="57"/>
      <c r="V5" s="57"/>
      <c r="W5" s="57"/>
      <c r="X5" s="31">
        <f>S5+S6</f>
        <v>33.635473462211003</v>
      </c>
    </row>
    <row r="6" spans="1:24">
      <c r="A6" s="57" t="s">
        <v>49</v>
      </c>
      <c r="B6" s="31">
        <v>2.6877903722514098</v>
      </c>
      <c r="C6" s="31">
        <v>3.12721750488461</v>
      </c>
      <c r="D6" s="31">
        <v>3.2439236934442901</v>
      </c>
      <c r="E6" s="31">
        <v>4.4903256431590002</v>
      </c>
      <c r="F6" s="31">
        <v>5.1809613030000001</v>
      </c>
      <c r="G6" s="31">
        <v>5.3747903153535397</v>
      </c>
      <c r="H6" s="31">
        <v>5.0289217073670898</v>
      </c>
      <c r="I6" s="31">
        <v>5.2776354763423301</v>
      </c>
      <c r="J6" s="31">
        <v>7.9837780213561498</v>
      </c>
      <c r="K6" s="31">
        <v>7.6907438243246196</v>
      </c>
      <c r="L6" s="31">
        <v>7.3640402713211897</v>
      </c>
      <c r="M6" s="31">
        <v>7.5646532065162297</v>
      </c>
      <c r="N6" s="31">
        <v>7.7240143282263602</v>
      </c>
      <c r="O6" s="31">
        <v>9.6781587874046995</v>
      </c>
      <c r="P6" s="31">
        <v>11.6</v>
      </c>
      <c r="Q6" s="31">
        <v>11</v>
      </c>
      <c r="R6" s="31">
        <v>12.6</v>
      </c>
      <c r="S6" s="31">
        <v>14.127747352447001</v>
      </c>
      <c r="T6" s="57"/>
      <c r="U6" s="57"/>
      <c r="V6" s="57"/>
      <c r="W6" s="57"/>
      <c r="X6" s="57"/>
    </row>
    <row r="37" spans="1:38">
      <c r="A37" s="95"/>
      <c r="B37" s="99">
        <v>2000</v>
      </c>
      <c r="C37" s="99"/>
      <c r="D37" s="99">
        <v>2001</v>
      </c>
      <c r="E37" s="99"/>
      <c r="F37" s="99">
        <v>2002</v>
      </c>
      <c r="G37" s="99"/>
      <c r="H37" s="99">
        <v>2003</v>
      </c>
      <c r="I37" s="99"/>
      <c r="J37" s="99">
        <v>2004</v>
      </c>
      <c r="K37" s="99"/>
      <c r="L37" s="99">
        <v>2005</v>
      </c>
      <c r="M37" s="99"/>
      <c r="N37" s="99">
        <v>2006</v>
      </c>
      <c r="O37" s="99"/>
      <c r="P37" s="99">
        <v>2007</v>
      </c>
      <c r="Q37" s="99"/>
      <c r="R37" s="99">
        <v>2008</v>
      </c>
      <c r="S37" s="99"/>
      <c r="T37" s="99">
        <v>2009</v>
      </c>
      <c r="U37" s="99"/>
      <c r="V37" s="99">
        <v>2010</v>
      </c>
      <c r="W37" s="99"/>
      <c r="X37" s="99">
        <v>2011</v>
      </c>
      <c r="Y37" s="99"/>
      <c r="Z37" s="99">
        <v>2012</v>
      </c>
      <c r="AA37" s="99"/>
      <c r="AB37" s="99">
        <v>2013</v>
      </c>
      <c r="AC37" s="99"/>
      <c r="AD37" s="99">
        <v>2014</v>
      </c>
      <c r="AE37" s="99"/>
      <c r="AF37" s="99">
        <v>2015</v>
      </c>
      <c r="AG37" s="99"/>
      <c r="AH37" s="99">
        <v>2016</v>
      </c>
      <c r="AI37" s="99"/>
      <c r="AJ37" s="99">
        <v>2017</v>
      </c>
      <c r="AK37" s="99"/>
      <c r="AL37" s="96"/>
    </row>
    <row r="38" spans="1:38">
      <c r="A38" s="77" t="s">
        <v>50</v>
      </c>
      <c r="B38" s="78" t="s">
        <v>51</v>
      </c>
      <c r="C38" s="78" t="s">
        <v>52</v>
      </c>
      <c r="D38" s="78" t="s">
        <v>51</v>
      </c>
      <c r="E38" s="78" t="s">
        <v>52</v>
      </c>
      <c r="F38" s="78" t="s">
        <v>51</v>
      </c>
      <c r="G38" s="78" t="s">
        <v>52</v>
      </c>
      <c r="H38" s="78" t="s">
        <v>51</v>
      </c>
      <c r="I38" s="78" t="s">
        <v>52</v>
      </c>
      <c r="J38" s="78" t="s">
        <v>51</v>
      </c>
      <c r="K38" s="78" t="s">
        <v>52</v>
      </c>
      <c r="L38" s="78" t="s">
        <v>51</v>
      </c>
      <c r="M38" s="78" t="s">
        <v>52</v>
      </c>
      <c r="N38" s="78" t="s">
        <v>51</v>
      </c>
      <c r="O38" s="78" t="s">
        <v>52</v>
      </c>
      <c r="P38" s="78" t="s">
        <v>51</v>
      </c>
      <c r="Q38" s="78" t="s">
        <v>52</v>
      </c>
      <c r="R38" s="78" t="s">
        <v>51</v>
      </c>
      <c r="S38" s="78" t="s">
        <v>52</v>
      </c>
      <c r="T38" s="78" t="s">
        <v>51</v>
      </c>
      <c r="U38" s="78" t="s">
        <v>52</v>
      </c>
      <c r="V38" s="78" t="s">
        <v>51</v>
      </c>
      <c r="W38" s="78" t="s">
        <v>52</v>
      </c>
      <c r="X38" s="78" t="s">
        <v>51</v>
      </c>
      <c r="Y38" s="78" t="s">
        <v>52</v>
      </c>
      <c r="Z38" s="78" t="s">
        <v>51</v>
      </c>
      <c r="AA38" s="78" t="s">
        <v>52</v>
      </c>
      <c r="AB38" s="78" t="s">
        <v>51</v>
      </c>
      <c r="AC38" s="78" t="s">
        <v>52</v>
      </c>
      <c r="AD38" s="78" t="s">
        <v>51</v>
      </c>
      <c r="AE38" s="78" t="s">
        <v>52</v>
      </c>
      <c r="AF38" s="78" t="s">
        <v>51</v>
      </c>
      <c r="AG38" s="78" t="s">
        <v>52</v>
      </c>
      <c r="AH38" s="78" t="s">
        <v>51</v>
      </c>
      <c r="AI38" s="78" t="s">
        <v>52</v>
      </c>
      <c r="AJ38" s="78" t="s">
        <v>51</v>
      </c>
      <c r="AK38" s="78" t="s">
        <v>52</v>
      </c>
      <c r="AL38" s="96"/>
    </row>
    <row r="39" spans="1:38">
      <c r="A39" s="79" t="s">
        <v>49</v>
      </c>
      <c r="B39" s="80">
        <v>598.38163599999996</v>
      </c>
      <c r="C39" s="80">
        <v>2148.7545238888902</v>
      </c>
      <c r="D39" s="80">
        <v>674.99408000000005</v>
      </c>
      <c r="E39" s="80">
        <v>2424.3363450000002</v>
      </c>
      <c r="F39" s="80">
        <v>880.17967880000003</v>
      </c>
      <c r="G39" s="80">
        <v>2363.74401464429</v>
      </c>
      <c r="H39" s="80">
        <v>819.29686600000002</v>
      </c>
      <c r="I39" s="80">
        <v>3671.0287771590001</v>
      </c>
      <c r="J39" s="80">
        <v>909.56646499999999</v>
      </c>
      <c r="K39" s="80">
        <v>3923.4956034541601</v>
      </c>
      <c r="L39" s="80">
        <v>942.54701799999998</v>
      </c>
      <c r="M39" s="80">
        <v>4432.2432973535297</v>
      </c>
      <c r="N39" s="80">
        <v>868.37170676100004</v>
      </c>
      <c r="O39" s="80">
        <v>4160.5500006060902</v>
      </c>
      <c r="P39" s="80">
        <v>961.62340512499998</v>
      </c>
      <c r="Q39" s="80">
        <v>4378.1120712173297</v>
      </c>
      <c r="R39" s="80">
        <v>1580.1323104799999</v>
      </c>
      <c r="S39" s="80">
        <v>6512.6016858761404</v>
      </c>
      <c r="T39" s="80">
        <v>1136.671215438</v>
      </c>
      <c r="U39" s="80">
        <v>6199.6747304204</v>
      </c>
      <c r="V39" s="80">
        <v>1230.9166327417099</v>
      </c>
      <c r="W39" s="80">
        <v>6301.0137175794798</v>
      </c>
      <c r="X39" s="80">
        <v>1472.4533369610001</v>
      </c>
      <c r="Y39" s="80">
        <v>6174.3434295552297</v>
      </c>
      <c r="Z39" s="80">
        <v>1465.8070364963801</v>
      </c>
      <c r="AA39" s="80">
        <v>6351.7000627299803</v>
      </c>
      <c r="AB39" s="80">
        <v>1562.5808127606799</v>
      </c>
      <c r="AC39" s="80">
        <v>8208.9570606440193</v>
      </c>
      <c r="AD39" s="80">
        <v>1479.1696183675699</v>
      </c>
      <c r="AE39" s="80">
        <v>10703.7973647361</v>
      </c>
      <c r="AF39" s="80">
        <v>1510.8426318101201</v>
      </c>
      <c r="AG39" s="80">
        <v>9579.1847317400006</v>
      </c>
      <c r="AH39" s="80">
        <v>1639.7989704573399</v>
      </c>
      <c r="AI39" s="80">
        <v>11041.4669097225</v>
      </c>
      <c r="AJ39" s="80">
        <v>1657.8879877500001</v>
      </c>
      <c r="AK39" s="80">
        <v>12469.859364697</v>
      </c>
      <c r="AL39" s="87"/>
    </row>
    <row r="40" spans="1:38">
      <c r="A40" s="79" t="s">
        <v>48</v>
      </c>
      <c r="B40" s="80">
        <v>2902.6744412100002</v>
      </c>
      <c r="C40" s="80">
        <v>3817.2206251111102</v>
      </c>
      <c r="D40" s="80">
        <v>2969.8928700000001</v>
      </c>
      <c r="E40" s="80">
        <v>4065.5273200000001</v>
      </c>
      <c r="F40" s="80">
        <v>3221.6742223546698</v>
      </c>
      <c r="G40" s="80">
        <v>4597.9966329218796</v>
      </c>
      <c r="H40" s="80">
        <v>3431.9483353727001</v>
      </c>
      <c r="I40" s="80">
        <v>5131.4373573410003</v>
      </c>
      <c r="J40" s="80">
        <v>3926.1358361293901</v>
      </c>
      <c r="K40" s="80">
        <v>6345.1223185458402</v>
      </c>
      <c r="L40" s="80">
        <v>3887.78592957416</v>
      </c>
      <c r="M40" s="80">
        <v>8118.0172143402497</v>
      </c>
      <c r="N40" s="80">
        <v>4404.8480534090004</v>
      </c>
      <c r="O40" s="80">
        <v>8232.6798038358993</v>
      </c>
      <c r="P40" s="80">
        <v>4861.4178053660198</v>
      </c>
      <c r="Q40" s="80">
        <v>9435.3459249395892</v>
      </c>
      <c r="R40" s="80">
        <v>5005.5075801866296</v>
      </c>
      <c r="S40" s="80">
        <v>9925.0960177472407</v>
      </c>
      <c r="T40" s="80">
        <v>5094.5903428764605</v>
      </c>
      <c r="U40" s="80">
        <v>9913.8300669293203</v>
      </c>
      <c r="V40" s="80">
        <v>5065.7978943766602</v>
      </c>
      <c r="W40" s="80">
        <v>10981.8559454891</v>
      </c>
      <c r="X40" s="80">
        <v>5263.1348777541998</v>
      </c>
      <c r="Y40" s="80">
        <v>10453.1161445786</v>
      </c>
      <c r="Z40" s="80">
        <v>5728.9739343736501</v>
      </c>
      <c r="AA40" s="80">
        <v>11854.188448126401</v>
      </c>
      <c r="AB40" s="80">
        <v>5702.3173755887801</v>
      </c>
      <c r="AC40" s="80">
        <v>12769.632726883399</v>
      </c>
      <c r="AD40" s="80">
        <v>5628.2373258103698</v>
      </c>
      <c r="AE40" s="80">
        <v>12818.428333539299</v>
      </c>
      <c r="AF40" s="80">
        <v>5074.7320750737999</v>
      </c>
      <c r="AG40" s="80">
        <v>11846.981688169</v>
      </c>
      <c r="AH40" s="80">
        <v>5058.3434917417799</v>
      </c>
      <c r="AI40" s="80">
        <v>12124.6540673692</v>
      </c>
      <c r="AJ40" s="80">
        <v>5268.8463146937202</v>
      </c>
      <c r="AK40" s="80">
        <v>14238.879795070299</v>
      </c>
      <c r="AL40" s="57"/>
    </row>
    <row r="44" spans="1:38">
      <c r="A44" s="57"/>
      <c r="B44" s="57">
        <v>2000</v>
      </c>
      <c r="C44" s="57"/>
      <c r="D44" s="57">
        <v>2001</v>
      </c>
      <c r="E44" s="57"/>
      <c r="F44" s="57">
        <v>2002</v>
      </c>
      <c r="G44" s="57"/>
      <c r="H44" s="57">
        <v>2003</v>
      </c>
      <c r="I44" s="57"/>
      <c r="J44" s="57">
        <v>2004</v>
      </c>
      <c r="K44" s="57"/>
      <c r="L44" s="57">
        <v>2005</v>
      </c>
      <c r="M44" s="57"/>
      <c r="N44" s="57">
        <v>2006</v>
      </c>
      <c r="O44" s="57"/>
      <c r="P44" s="57">
        <v>2007</v>
      </c>
      <c r="Q44" s="57"/>
      <c r="R44" s="57">
        <v>2008</v>
      </c>
      <c r="S44" s="57"/>
      <c r="T44" s="57">
        <v>2009</v>
      </c>
      <c r="U44" s="57"/>
      <c r="V44" s="57">
        <v>2010</v>
      </c>
      <c r="W44" s="57"/>
      <c r="X44" s="57">
        <v>2011</v>
      </c>
      <c r="Y44" s="57"/>
      <c r="Z44" s="57">
        <v>2012</v>
      </c>
      <c r="AA44" s="57"/>
      <c r="AB44" s="57">
        <v>2013</v>
      </c>
      <c r="AC44" s="57"/>
      <c r="AD44" s="57">
        <v>2014</v>
      </c>
      <c r="AE44" s="57"/>
      <c r="AF44" s="57">
        <v>2015</v>
      </c>
      <c r="AG44" s="57"/>
      <c r="AH44" s="57">
        <v>2016</v>
      </c>
      <c r="AI44" s="57"/>
      <c r="AJ44" s="57">
        <v>2017</v>
      </c>
      <c r="AK44" s="57"/>
      <c r="AL44" s="57"/>
    </row>
    <row r="45" spans="1:38">
      <c r="A45" s="57" t="s">
        <v>50</v>
      </c>
      <c r="B45" s="57" t="s">
        <v>51</v>
      </c>
      <c r="C45" s="57" t="s">
        <v>52</v>
      </c>
      <c r="D45" s="57" t="s">
        <v>51</v>
      </c>
      <c r="E45" s="57" t="s">
        <v>52</v>
      </c>
      <c r="F45" s="57" t="s">
        <v>51</v>
      </c>
      <c r="G45" s="57" t="s">
        <v>52</v>
      </c>
      <c r="H45" s="57" t="s">
        <v>51</v>
      </c>
      <c r="I45" s="57" t="s">
        <v>52</v>
      </c>
      <c r="J45" s="57" t="s">
        <v>51</v>
      </c>
      <c r="K45" s="57" t="s">
        <v>52</v>
      </c>
      <c r="L45" s="57" t="s">
        <v>51</v>
      </c>
      <c r="M45" s="57" t="s">
        <v>52</v>
      </c>
      <c r="N45" s="57" t="s">
        <v>51</v>
      </c>
      <c r="O45" s="57" t="s">
        <v>52</v>
      </c>
      <c r="P45" s="57" t="s">
        <v>51</v>
      </c>
      <c r="Q45" s="57" t="s">
        <v>52</v>
      </c>
      <c r="R45" s="57" t="s">
        <v>51</v>
      </c>
      <c r="S45" s="57" t="s">
        <v>52</v>
      </c>
      <c r="T45" s="57" t="s">
        <v>51</v>
      </c>
      <c r="U45" s="57" t="s">
        <v>52</v>
      </c>
      <c r="V45" s="57" t="s">
        <v>51</v>
      </c>
      <c r="W45" s="57" t="s">
        <v>52</v>
      </c>
      <c r="X45" s="57" t="s">
        <v>51</v>
      </c>
      <c r="Y45" s="57" t="s">
        <v>52</v>
      </c>
      <c r="Z45" s="57" t="s">
        <v>51</v>
      </c>
      <c r="AA45" s="57" t="s">
        <v>52</v>
      </c>
      <c r="AB45" s="57" t="s">
        <v>51</v>
      </c>
      <c r="AC45" s="57" t="s">
        <v>52</v>
      </c>
      <c r="AD45" s="57" t="s">
        <v>51</v>
      </c>
      <c r="AE45" s="57" t="s">
        <v>52</v>
      </c>
      <c r="AF45" s="57" t="s">
        <v>51</v>
      </c>
      <c r="AG45" s="57" t="s">
        <v>52</v>
      </c>
      <c r="AH45" s="57" t="s">
        <v>51</v>
      </c>
      <c r="AI45" s="57" t="s">
        <v>52</v>
      </c>
      <c r="AJ45" s="57" t="s">
        <v>51</v>
      </c>
      <c r="AK45" s="57" t="s">
        <v>52</v>
      </c>
      <c r="AL45" s="57"/>
    </row>
    <row r="46" spans="1:38">
      <c r="A46" s="57" t="s">
        <v>49</v>
      </c>
      <c r="B46" s="57">
        <f>B39/1000</f>
        <v>0.59838163600000005</v>
      </c>
      <c r="C46" s="57">
        <f>C39/1000</f>
        <v>2.1487545238888899</v>
      </c>
      <c r="D46" s="57">
        <f>D39/1000</f>
        <v>0.67499408000000005</v>
      </c>
      <c r="E46" s="57">
        <f>E39/1000</f>
        <v>2.4243363449999999</v>
      </c>
      <c r="F46" s="57">
        <f>F39/1000</f>
        <v>0.88017967880000003</v>
      </c>
      <c r="G46" s="57">
        <f>G39/1000</f>
        <v>2.3637440146442898</v>
      </c>
      <c r="H46" s="57">
        <f>H39/1000</f>
        <v>0.81929686599999996</v>
      </c>
      <c r="I46" s="57">
        <f>I39/1000</f>
        <v>3.671028777159</v>
      </c>
      <c r="J46" s="57">
        <f>J39/1000</f>
        <v>0.90956646500000005</v>
      </c>
      <c r="K46" s="57">
        <f>K39/1000</f>
        <v>3.9234956034541599</v>
      </c>
      <c r="L46" s="57">
        <f>L39/1000</f>
        <v>0.94254701799999996</v>
      </c>
      <c r="M46" s="57">
        <f>M39/1000</f>
        <v>4.43224329735353</v>
      </c>
      <c r="N46" s="57">
        <f>N39/1000</f>
        <v>0.86837170676099995</v>
      </c>
      <c r="O46" s="57">
        <f>O39/1000</f>
        <v>4.16055000060609</v>
      </c>
      <c r="P46" s="57">
        <f>P39/1000</f>
        <v>0.961623405125</v>
      </c>
      <c r="Q46" s="57">
        <f>Q39/1000</f>
        <v>4.3781120712173296</v>
      </c>
      <c r="R46" s="57">
        <f>R39/1000</f>
        <v>1.58013231048</v>
      </c>
      <c r="S46" s="57">
        <f>S39/1000</f>
        <v>6.5126016858761497</v>
      </c>
      <c r="T46" s="57">
        <f>T39/1000</f>
        <v>1.1366712154380001</v>
      </c>
      <c r="U46" s="57">
        <f>U39/1000</f>
        <v>6.1996747304203996</v>
      </c>
      <c r="V46" s="57">
        <f>V39/1000</f>
        <v>1.23091663274171</v>
      </c>
      <c r="W46" s="57">
        <f>W39/1000</f>
        <v>6.3010137175794796</v>
      </c>
      <c r="X46" s="57">
        <f>X39/1000</f>
        <v>1.472453336961</v>
      </c>
      <c r="Y46" s="57">
        <f>Y39/1000</f>
        <v>6.17434342955523</v>
      </c>
      <c r="Z46" s="57">
        <f>Z39/1000</f>
        <v>1.46580703649638</v>
      </c>
      <c r="AA46" s="57">
        <f>AA39/1000</f>
        <v>6.3517000627299796</v>
      </c>
      <c r="AB46" s="57">
        <f>AB39/1000</f>
        <v>1.5625808127606799</v>
      </c>
      <c r="AC46" s="57">
        <f>AC39/1000</f>
        <v>8.2089570606440194</v>
      </c>
      <c r="AD46" s="57">
        <f>AD39/1000</f>
        <v>1.47916961836757</v>
      </c>
      <c r="AE46" s="57">
        <f>AE39/1000</f>
        <v>10.703797364736101</v>
      </c>
      <c r="AF46" s="57">
        <f>AF39/1000</f>
        <v>1.51084263181012</v>
      </c>
      <c r="AG46" s="57">
        <f>AG39/1000</f>
        <v>9.5791847317399998</v>
      </c>
      <c r="AH46" s="57">
        <f>AH39/1000</f>
        <v>1.6397989704573499</v>
      </c>
      <c r="AI46" s="57">
        <f>AI39/1000</f>
        <v>11.0414669097225</v>
      </c>
      <c r="AJ46" s="57">
        <f>AJ39/1000</f>
        <v>1.6578879877499999</v>
      </c>
      <c r="AK46" s="57">
        <f>AK39/1000</f>
        <v>12.469859364696999</v>
      </c>
      <c r="AL46" s="57"/>
    </row>
    <row r="47" spans="1:38">
      <c r="A47" s="57" t="s">
        <v>48</v>
      </c>
      <c r="B47" s="57">
        <f>B40/1000</f>
        <v>2.9026744412099998</v>
      </c>
      <c r="C47" s="57">
        <f>C40/1000</f>
        <v>3.8172206251111098</v>
      </c>
      <c r="D47" s="57">
        <f>D40/1000</f>
        <v>2.9698928699999998</v>
      </c>
      <c r="E47" s="57">
        <f>E40/1000</f>
        <v>4.0655273200000002</v>
      </c>
      <c r="F47" s="57">
        <f>F40/1000</f>
        <v>3.2216742223546699</v>
      </c>
      <c r="G47" s="57">
        <f>G40/1000</f>
        <v>4.5979966329218804</v>
      </c>
      <c r="H47" s="57">
        <f>H40/1000</f>
        <v>3.4319483353727001</v>
      </c>
      <c r="I47" s="57">
        <f>I40/1000</f>
        <v>5.1314373573410004</v>
      </c>
      <c r="J47" s="57">
        <f>J40/1000</f>
        <v>3.9261358361293901</v>
      </c>
      <c r="K47" s="57">
        <f>K40/1000</f>
        <v>6.3451223185458403</v>
      </c>
      <c r="L47" s="57">
        <f>L40/1000</f>
        <v>3.8877859295741599</v>
      </c>
      <c r="M47" s="57">
        <f>M40/1000</f>
        <v>8.1180172143402505</v>
      </c>
      <c r="N47" s="57">
        <f>N40/1000</f>
        <v>4.4048480534090002</v>
      </c>
      <c r="O47" s="57">
        <f>O40/1000</f>
        <v>8.2326798038359001</v>
      </c>
      <c r="P47" s="57">
        <f>P40/1000</f>
        <v>4.8614178053660204</v>
      </c>
      <c r="Q47" s="57">
        <f>Q40/1000</f>
        <v>9.4353459249395897</v>
      </c>
      <c r="R47" s="57">
        <f>R40/1000</f>
        <v>5.00550758018663</v>
      </c>
      <c r="S47" s="57">
        <f>S40/1000</f>
        <v>9.92509601774724</v>
      </c>
      <c r="T47" s="57">
        <f>T40/1000</f>
        <v>5.0945903428764598</v>
      </c>
      <c r="U47" s="57">
        <f>U40/1000</f>
        <v>9.9138300669293198</v>
      </c>
      <c r="V47" s="57">
        <f>V40/1000</f>
        <v>5.0657978943766597</v>
      </c>
      <c r="W47" s="57">
        <f>W40/1000</f>
        <v>10.9818559454891</v>
      </c>
      <c r="X47" s="57">
        <f>X40/1000</f>
        <v>5.2631348777542</v>
      </c>
      <c r="Y47" s="57">
        <f>Y40/1000</f>
        <v>10.453116144578599</v>
      </c>
      <c r="Z47" s="57">
        <f>Z40/1000</f>
        <v>5.7289739343736503</v>
      </c>
      <c r="AA47" s="57">
        <f>AA40/1000</f>
        <v>11.854188448126401</v>
      </c>
      <c r="AB47" s="57">
        <f>AB40/1000</f>
        <v>5.7023173755887804</v>
      </c>
      <c r="AC47" s="57">
        <f>AC40/1000</f>
        <v>12.769632726883399</v>
      </c>
      <c r="AD47" s="57">
        <f>AD40/1000</f>
        <v>5.6282373258103702</v>
      </c>
      <c r="AE47" s="57">
        <f>AE40/1000</f>
        <v>12.8184283335393</v>
      </c>
      <c r="AF47" s="57">
        <f>AF40/1000</f>
        <v>5.0747320750737996</v>
      </c>
      <c r="AG47" s="57">
        <f>AG40/1000</f>
        <v>11.8469816881691</v>
      </c>
      <c r="AH47" s="57">
        <f>AH40/1000</f>
        <v>5.0583434917417804</v>
      </c>
      <c r="AI47" s="57">
        <f>AI40/1000</f>
        <v>12.1246540673692</v>
      </c>
      <c r="AJ47" s="57">
        <f>AJ40/1000</f>
        <v>5.2688463146937199</v>
      </c>
      <c r="AK47" s="57">
        <f>AK40/1000</f>
        <v>14.2388797950703</v>
      </c>
      <c r="AL47" s="57"/>
    </row>
  </sheetData>
  <mergeCells count="18">
    <mergeCell ref="L37:M37"/>
    <mergeCell ref="B37:C37"/>
    <mergeCell ref="D37:E37"/>
    <mergeCell ref="F37:G37"/>
    <mergeCell ref="H37:I37"/>
    <mergeCell ref="J37:K37"/>
    <mergeCell ref="AJ37:AK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A1:V18"/>
  <sheetViews>
    <sheetView topLeftCell="A29" workbookViewId="0"/>
  </sheetViews>
  <sheetFormatPr defaultColWidth="9.140625" defaultRowHeight="15"/>
  <cols>
    <col min="1" max="1" width="42.140625" style="1" customWidth="1"/>
    <col min="2" max="3" width="11" style="1" customWidth="1"/>
    <col min="4" max="21" width="9.140625" style="1" customWidth="1"/>
    <col min="22" max="22" width="20.42578125" style="1" bestFit="1" customWidth="1"/>
    <col min="23" max="23" width="9.140625" style="1" customWidth="1"/>
    <col min="24" max="16384" width="9.140625" style="1"/>
  </cols>
  <sheetData>
    <row r="1" spans="1:22" ht="18.75">
      <c r="A1" s="85" t="s">
        <v>53</v>
      </c>
      <c r="B1" s="85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3" spans="1:22">
      <c r="A3" s="84" t="s">
        <v>54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5" spans="1:22">
      <c r="A5" s="84" t="s">
        <v>55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1:22">
      <c r="A6" s="84"/>
      <c r="B6" s="84">
        <v>2000</v>
      </c>
      <c r="C6" s="84">
        <v>2001</v>
      </c>
      <c r="D6" s="84">
        <v>2002</v>
      </c>
      <c r="E6" s="84">
        <v>2003</v>
      </c>
      <c r="F6" s="84">
        <v>2004</v>
      </c>
      <c r="G6" s="84">
        <v>2005</v>
      </c>
      <c r="H6" s="84">
        <v>2006</v>
      </c>
      <c r="I6" s="84">
        <v>2007</v>
      </c>
      <c r="J6" s="84">
        <v>2008</v>
      </c>
      <c r="K6" s="84">
        <v>2009</v>
      </c>
      <c r="L6" s="84">
        <v>2010</v>
      </c>
      <c r="M6" s="84">
        <v>2011</v>
      </c>
      <c r="N6" s="84">
        <v>2012</v>
      </c>
      <c r="O6" s="84">
        <v>2013</v>
      </c>
      <c r="P6" s="84">
        <v>2014</v>
      </c>
      <c r="Q6" s="84">
        <v>2015</v>
      </c>
      <c r="R6" s="84">
        <v>2016</v>
      </c>
      <c r="S6" s="84">
        <v>2017</v>
      </c>
      <c r="T6" s="84"/>
      <c r="U6" s="84"/>
      <c r="V6" s="84"/>
    </row>
    <row r="7" spans="1:22">
      <c r="A7" s="84" t="s">
        <v>56</v>
      </c>
      <c r="B7" s="84">
        <v>12601.5377182467</v>
      </c>
      <c r="C7" s="84">
        <v>14176.6040648702</v>
      </c>
      <c r="D7" s="84">
        <v>14582.9082552776</v>
      </c>
      <c r="E7" s="84">
        <v>15561.289412435901</v>
      </c>
      <c r="F7" s="84">
        <v>16580.651482763798</v>
      </c>
      <c r="G7" s="84">
        <v>18620.2049271793</v>
      </c>
      <c r="H7" s="84">
        <v>18334.4576450942</v>
      </c>
      <c r="I7" s="84">
        <v>18823.8365357275</v>
      </c>
      <c r="J7" s="84">
        <v>21079.558996684798</v>
      </c>
      <c r="K7" s="84">
        <v>21167.744706792801</v>
      </c>
      <c r="L7" s="84">
        <v>22132.355027995101</v>
      </c>
      <c r="M7" s="84">
        <v>20680.068077098502</v>
      </c>
      <c r="N7" s="84">
        <v>23022.940324812102</v>
      </c>
      <c r="O7" s="84">
        <v>25454.1196549497</v>
      </c>
      <c r="P7" s="84">
        <v>27493.790679957499</v>
      </c>
      <c r="Q7" s="84">
        <v>27889.7063698071</v>
      </c>
      <c r="R7" s="84">
        <v>29864.2634392908</v>
      </c>
      <c r="S7" s="84">
        <v>33076.407098797201</v>
      </c>
      <c r="T7" s="84"/>
      <c r="U7" s="84"/>
      <c r="V7" s="84"/>
    </row>
    <row r="8" spans="1:22">
      <c r="A8" s="84" t="s">
        <v>49</v>
      </c>
      <c r="B8" s="84">
        <v>3656.70494887108</v>
      </c>
      <c r="C8" s="84">
        <v>4335.3785377215099</v>
      </c>
      <c r="D8" s="84">
        <v>4336.4591465451003</v>
      </c>
      <c r="E8" s="84">
        <v>5352.9034840272998</v>
      </c>
      <c r="F8" s="84">
        <v>5305.45675461064</v>
      </c>
      <c r="G8" s="84">
        <v>5758.1288778799199</v>
      </c>
      <c r="H8" s="84">
        <v>5219.0765160255896</v>
      </c>
      <c r="I8" s="84">
        <v>5118.7488509491504</v>
      </c>
      <c r="J8" s="84">
        <v>7409.4932162648101</v>
      </c>
      <c r="K8" s="84">
        <v>6949.9002849622202</v>
      </c>
      <c r="L8" s="84">
        <v>7069.6478451394796</v>
      </c>
      <c r="M8" s="84">
        <v>6768.6493274550203</v>
      </c>
      <c r="N8" s="84">
        <v>7085.7187273652498</v>
      </c>
      <c r="O8" s="84">
        <v>8806.48645291106</v>
      </c>
      <c r="P8" s="84">
        <v>10935.682709757</v>
      </c>
      <c r="Q8" s="84">
        <v>11041.7130232115</v>
      </c>
      <c r="R8" s="84">
        <v>12681.265880179801</v>
      </c>
      <c r="S8" s="84">
        <v>13845.964620028801</v>
      </c>
      <c r="T8" s="84"/>
      <c r="U8" s="84"/>
      <c r="V8" s="84"/>
    </row>
    <row r="9" spans="1:22">
      <c r="A9" s="84" t="s">
        <v>48</v>
      </c>
      <c r="B9" s="84">
        <v>8944.8327693756</v>
      </c>
      <c r="C9" s="84">
        <v>9841.2255271486993</v>
      </c>
      <c r="D9" s="84">
        <v>10246.4491087325</v>
      </c>
      <c r="E9" s="84">
        <v>10208.385928408599</v>
      </c>
      <c r="F9" s="84">
        <v>11275.194728153199</v>
      </c>
      <c r="G9" s="84">
        <v>12862.0760492994</v>
      </c>
      <c r="H9" s="84">
        <v>13115.381129068601</v>
      </c>
      <c r="I9" s="84">
        <v>13705.0876847784</v>
      </c>
      <c r="J9" s="84">
        <v>13670.06578042</v>
      </c>
      <c r="K9" s="84">
        <v>14217.844421830599</v>
      </c>
      <c r="L9" s="84">
        <v>15062.7071828556</v>
      </c>
      <c r="M9" s="84">
        <v>13911.418749643501</v>
      </c>
      <c r="N9" s="84">
        <v>15937.2215974468</v>
      </c>
      <c r="O9" s="84">
        <v>16647.633202038702</v>
      </c>
      <c r="P9" s="84">
        <v>16558.107970200501</v>
      </c>
      <c r="Q9" s="84">
        <v>16847.993346595598</v>
      </c>
      <c r="R9" s="84">
        <v>17182.997559111001</v>
      </c>
      <c r="S9" s="84">
        <v>19230.4424787684</v>
      </c>
      <c r="T9" s="84"/>
      <c r="U9" s="84"/>
      <c r="V9" s="84"/>
    </row>
    <row r="10" spans="1:22">
      <c r="A10" s="84" t="s">
        <v>57</v>
      </c>
      <c r="B10" s="84">
        <v>72939.13</v>
      </c>
      <c r="C10" s="84">
        <v>75001.919999999998</v>
      </c>
      <c r="D10" s="84">
        <v>79166.007077000002</v>
      </c>
      <c r="E10" s="84">
        <v>82974.871088</v>
      </c>
      <c r="F10" s="84">
        <v>88038.758350000004</v>
      </c>
      <c r="G10" s="84">
        <v>116127.821146</v>
      </c>
      <c r="H10" s="84">
        <v>109556.61773300001</v>
      </c>
      <c r="I10" s="84">
        <v>100674.615225</v>
      </c>
      <c r="J10" s="84">
        <v>112515.639408</v>
      </c>
      <c r="K10" s="84">
        <v>114318.318464</v>
      </c>
      <c r="L10" s="84">
        <v>120597.82814699999</v>
      </c>
      <c r="M10" s="84">
        <v>119595.218433</v>
      </c>
      <c r="N10" s="84">
        <v>115138.519529</v>
      </c>
      <c r="O10" s="84">
        <v>121529.15445099999</v>
      </c>
      <c r="P10" s="84">
        <v>123457.630276</v>
      </c>
      <c r="Q10" s="84">
        <v>130989.957866</v>
      </c>
      <c r="R10" s="84">
        <v>144920.54999999999</v>
      </c>
      <c r="S10" s="84">
        <v>144707.25859499999</v>
      </c>
      <c r="T10" s="84"/>
      <c r="U10" s="84"/>
      <c r="V10" s="84"/>
    </row>
    <row r="11" spans="1:22">
      <c r="A11" s="37" t="s">
        <v>58</v>
      </c>
      <c r="B11" s="37">
        <v>0.172767864358221</v>
      </c>
      <c r="C11" s="37">
        <v>0.18901654870795601</v>
      </c>
      <c r="D11" s="37">
        <v>0.18420669165610001</v>
      </c>
      <c r="E11" s="37">
        <v>0.18754219450286599</v>
      </c>
      <c r="F11" s="37">
        <v>0.188333545287486</v>
      </c>
      <c r="G11" s="37">
        <v>0.16034232575301099</v>
      </c>
      <c r="H11" s="37">
        <v>0.16735143914151401</v>
      </c>
      <c r="I11" s="37">
        <v>0.186976990114714</v>
      </c>
      <c r="J11" s="37">
        <v>0.187347813224853</v>
      </c>
      <c r="K11" s="37">
        <v>0.185164941115353</v>
      </c>
      <c r="L11" s="37">
        <v>0.18352200340637401</v>
      </c>
      <c r="M11" s="37">
        <v>0.17291718137279799</v>
      </c>
      <c r="N11" s="37">
        <v>0.199958627390665</v>
      </c>
      <c r="O11" s="37">
        <v>0.209448669086336</v>
      </c>
      <c r="P11" s="37">
        <v>0.222698188994012</v>
      </c>
      <c r="Q11" s="37">
        <v>0.21291484342897299</v>
      </c>
      <c r="R11" s="37">
        <v>0.206073351497015</v>
      </c>
      <c r="S11" s="37">
        <v>0.228574623138774</v>
      </c>
      <c r="T11" s="84"/>
      <c r="U11" s="84"/>
      <c r="V11" s="84"/>
    </row>
    <row r="13" spans="1:22">
      <c r="A13" s="84" t="s">
        <v>59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 spans="1:22">
      <c r="A14" s="84"/>
      <c r="B14" s="84">
        <v>2000</v>
      </c>
      <c r="C14" s="84">
        <v>2001</v>
      </c>
      <c r="D14" s="84">
        <v>2002</v>
      </c>
      <c r="E14" s="84">
        <v>2003</v>
      </c>
      <c r="F14" s="84">
        <v>2004</v>
      </c>
      <c r="G14" s="84">
        <v>2005</v>
      </c>
      <c r="H14" s="84">
        <v>2006</v>
      </c>
      <c r="I14" s="84">
        <v>2007</v>
      </c>
      <c r="J14" s="84">
        <v>2008</v>
      </c>
      <c r="K14" s="84">
        <v>2009</v>
      </c>
      <c r="L14" s="84">
        <v>2010</v>
      </c>
      <c r="M14" s="84">
        <v>2011</v>
      </c>
      <c r="N14" s="84">
        <v>2012</v>
      </c>
      <c r="O14" s="84">
        <v>2013</v>
      </c>
      <c r="P14" s="84">
        <v>2014</v>
      </c>
      <c r="Q14" s="84">
        <v>2015</v>
      </c>
      <c r="R14" s="84">
        <v>2016</v>
      </c>
      <c r="S14" s="84">
        <v>2017</v>
      </c>
      <c r="T14" s="84"/>
      <c r="U14" s="84"/>
      <c r="V14" s="84"/>
    </row>
    <row r="15" spans="1:22">
      <c r="A15" s="84" t="s">
        <v>60</v>
      </c>
      <c r="B15" s="37">
        <v>1</v>
      </c>
      <c r="C15" s="37">
        <f>(C7-B7)/B7+1</f>
        <v>1.1249900116826901</v>
      </c>
      <c r="D15" s="37">
        <f>(D7-B7)/B7+1</f>
        <v>1.15723244109819</v>
      </c>
      <c r="E15" s="37">
        <f>+(E7-B7)/B7+1</f>
        <v>1.2348722640335901</v>
      </c>
      <c r="F15" s="37">
        <f>+(F7-B7)/B7+1</f>
        <v>1.3157641435104701</v>
      </c>
      <c r="G15" s="37">
        <f>(G7-B7)/B7+1</f>
        <v>1.4776137121914701</v>
      </c>
      <c r="H15" s="37">
        <f>(H7-B7)/B7+1</f>
        <v>1.45493812382488</v>
      </c>
      <c r="I15" s="37">
        <f>(I7-B7)/B7+1</f>
        <v>1.4937729788699601</v>
      </c>
      <c r="J15" s="37">
        <f>(J7-B7)/B7+1</f>
        <v>1.67277672518983</v>
      </c>
      <c r="K15" s="37">
        <f>(K7-B7)/B7+1</f>
        <v>1.67977473702614</v>
      </c>
      <c r="L15" s="37">
        <f>+(L7-B7)/B7+1</f>
        <v>1.7563217698383</v>
      </c>
      <c r="M15" s="37">
        <f>(M7-B7)/B7+1</f>
        <v>1.64107496556982</v>
      </c>
      <c r="N15" s="37">
        <f>(N7-B7)/B7+1</f>
        <v>1.8269945176195099</v>
      </c>
      <c r="O15" s="37">
        <f>(O7-B7)/B7+1</f>
        <v>2.0199217130535501</v>
      </c>
      <c r="P15" s="37">
        <f>(P7-B7)/B7+1</f>
        <v>2.1817806123888599</v>
      </c>
      <c r="Q15" s="37">
        <f>+(Q7-B7)/B7+1</f>
        <v>2.2131986582418102</v>
      </c>
      <c r="R15" s="37">
        <f>(R7-B7)/B7+1</f>
        <v>2.3698904139332302</v>
      </c>
      <c r="S15" s="37">
        <f>(S7-B7)/B7+1</f>
        <v>2.6247913420045199</v>
      </c>
      <c r="T15" s="84"/>
      <c r="U15" s="37"/>
      <c r="V15" s="37"/>
    </row>
    <row r="16" spans="1:22">
      <c r="A16" s="84" t="s">
        <v>49</v>
      </c>
      <c r="B16" s="37">
        <v>1</v>
      </c>
      <c r="C16" s="37">
        <f>(C8-B8)/B8+1</f>
        <v>1.1855970329408101</v>
      </c>
      <c r="D16" s="37">
        <f>(D8-B8)/B8+1</f>
        <v>1.18589254730105</v>
      </c>
      <c r="E16" s="37">
        <f>+(E8-B8)/B8+1</f>
        <v>1.4638598297847001</v>
      </c>
      <c r="F16" s="37">
        <f>+(F8-B8)/B8+1</f>
        <v>1.4508845610441099</v>
      </c>
      <c r="G16" s="37">
        <f>(G8-B8)/B8+1</f>
        <v>1.5746769177145701</v>
      </c>
      <c r="H16" s="37">
        <f>(H8-B8)/B8+1</f>
        <v>1.4272621359940001</v>
      </c>
      <c r="I16" s="37">
        <f>(I8-B8)/B8+1</f>
        <v>1.3998255047975501</v>
      </c>
      <c r="J16" s="37">
        <f>(J8-B8)/B8+1</f>
        <v>2.0262759287025101</v>
      </c>
      <c r="K16" s="37">
        <f>(K8-B8)/B8+1</f>
        <v>1.90059093696029</v>
      </c>
      <c r="L16" s="37">
        <f>+(L8-B8)/B8+1</f>
        <v>1.93333833163708</v>
      </c>
      <c r="M16" s="37">
        <f>(M8-B8)/B8+1</f>
        <v>1.85102419311809</v>
      </c>
      <c r="N16" s="37">
        <f>(N8-B8)/B8+1</f>
        <v>1.9377332397443701</v>
      </c>
      <c r="O16" s="37">
        <f>(O8-B8)/B8+1</f>
        <v>2.4083120120560602</v>
      </c>
      <c r="P16" s="37">
        <f>(P8-B8)/B8+1</f>
        <v>2.9905838350816798</v>
      </c>
      <c r="Q16" s="37">
        <f>+(Q8-B8)/B8+1</f>
        <v>3.0195799709299398</v>
      </c>
      <c r="R16" s="37">
        <f>(R8-B8)/B8+1</f>
        <v>3.4679488931954601</v>
      </c>
      <c r="S16" s="37">
        <f>(S8-B8)/B8+1</f>
        <v>3.78645934348721</v>
      </c>
      <c r="T16" s="84"/>
      <c r="U16" s="84"/>
      <c r="V16" s="84"/>
    </row>
    <row r="17" spans="1:19">
      <c r="A17" s="84" t="s">
        <v>48</v>
      </c>
      <c r="B17" s="37">
        <v>1</v>
      </c>
      <c r="C17" s="37">
        <f>(C9-B9)/B9+1</f>
        <v>1.1002134730614599</v>
      </c>
      <c r="D17" s="37">
        <f>(D9-B9)/B9+1</f>
        <v>1.1455160060468901</v>
      </c>
      <c r="E17" s="37">
        <f>+(E9-B9)/B9+1</f>
        <v>1.1412606799491001</v>
      </c>
      <c r="F17" s="37">
        <f>+(F9-B9)/B9+1</f>
        <v>1.26052605105777</v>
      </c>
      <c r="G17" s="37">
        <f>(G9-B9)/B9+1</f>
        <v>1.43793365185487</v>
      </c>
      <c r="H17" s="37">
        <f>(H9-B9)/B9+1</f>
        <v>1.4662522449801101</v>
      </c>
      <c r="I17" s="37">
        <f>(I9-B9)/B9+1</f>
        <v>1.5321793082259101</v>
      </c>
      <c r="J17" s="37">
        <f>(J9-B9)/B9+1</f>
        <v>1.52826398579772</v>
      </c>
      <c r="K17" s="37">
        <f>(K9-B9)/B9+1</f>
        <v>1.5895036596445</v>
      </c>
      <c r="L17" s="37">
        <f>+(L9-B9)/B9+1</f>
        <v>1.68395626516638</v>
      </c>
      <c r="M17" s="37">
        <f>(M9-B9)/B9+1</f>
        <v>1.5552463761281199</v>
      </c>
      <c r="N17" s="37">
        <f>(N9-B9)/B9+1</f>
        <v>1.78172381847217</v>
      </c>
      <c r="O17" s="37">
        <f>(O9-B9)/B9+1</f>
        <v>1.8611452702654301</v>
      </c>
      <c r="P17" s="37">
        <f>(P9-B9)/B9+1</f>
        <v>1.85113667265983</v>
      </c>
      <c r="Q17" s="37">
        <f>+(Q9-B9)/B9+1</f>
        <v>1.88354481084074</v>
      </c>
      <c r="R17" s="37">
        <f>(R9-B9)/B9+1</f>
        <v>1.9209970719564899</v>
      </c>
      <c r="S17" s="37">
        <f>(S9-B9)/B9+1</f>
        <v>2.14989401977504</v>
      </c>
    </row>
    <row r="18" spans="1:19">
      <c r="A18" s="84" t="s">
        <v>61</v>
      </c>
      <c r="B18" s="37">
        <v>1</v>
      </c>
      <c r="C18" s="37">
        <f>(C10-B10)/B10+1</f>
        <v>1.02828097894779</v>
      </c>
      <c r="D18" s="37">
        <f>(D10-B10)/B10+1</f>
        <v>1.0853708712593599</v>
      </c>
      <c r="E18" s="37">
        <f>+(E10-B10)/B10+1</f>
        <v>1.1375906332855901</v>
      </c>
      <c r="F18" s="37">
        <f>+(F10-B10)/B10+1</f>
        <v>1.20701684198866</v>
      </c>
      <c r="G18" s="37">
        <f>(G10-B10)/B10+1</f>
        <v>1.59211963655174</v>
      </c>
      <c r="H18" s="37">
        <f>(H10-B10)/B10+1</f>
        <v>1.5020280298517401</v>
      </c>
      <c r="I18" s="37">
        <f>(I10-B10)/B10+1</f>
        <v>1.3802552241163299</v>
      </c>
      <c r="J18" s="37">
        <f>(J10-B10)/B10+1</f>
        <v>1.5425964006974</v>
      </c>
      <c r="K18" s="37">
        <f>(K10-B10)/B10+1</f>
        <v>1.5673112424565501</v>
      </c>
      <c r="L18" s="37">
        <f>+(L10-B10)/B10+1</f>
        <v>1.6534037100113499</v>
      </c>
      <c r="M18" s="37">
        <f>(M10-B10)/B10+1</f>
        <v>1.63965786859536</v>
      </c>
      <c r="N18" s="37">
        <f>(N10-B10)/B10+1</f>
        <v>1.5785562499717201</v>
      </c>
      <c r="O18" s="37">
        <f>(O10-B10)/B10+1</f>
        <v>1.66617225145131</v>
      </c>
      <c r="P18" s="37">
        <f>(P10-B10)/B10+1</f>
        <v>1.69261177472229</v>
      </c>
      <c r="Q18" s="37">
        <f>+(Q10-B10)/B10+1</f>
        <v>1.79588045355079</v>
      </c>
      <c r="R18" s="37">
        <f>(R10-B10)/B10+1</f>
        <v>1.98686973645011</v>
      </c>
      <c r="S18" s="37">
        <f>(S10-B10)/B10+1</f>
        <v>1.98394549804748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H49"/>
  <sheetViews>
    <sheetView topLeftCell="A55" zoomScaleNormal="100" workbookViewId="0"/>
  </sheetViews>
  <sheetFormatPr defaultColWidth="9.140625" defaultRowHeight="15"/>
  <cols>
    <col min="1" max="1" width="13.140625" style="1" bestFit="1" customWidth="1"/>
    <col min="2" max="2" width="27" style="1" bestFit="1" customWidth="1"/>
    <col min="3" max="3" width="24.140625" style="1" bestFit="1" customWidth="1"/>
    <col min="4" max="4" width="18.5703125" style="1" customWidth="1"/>
    <col min="5" max="22" width="8" style="1" bestFit="1" customWidth="1"/>
    <col min="23" max="191" width="9" style="1" bestFit="1" customWidth="1"/>
    <col min="192" max="192" width="9.7109375" style="1" bestFit="1" customWidth="1"/>
    <col min="193" max="196" width="9" style="1" bestFit="1" customWidth="1"/>
    <col min="197" max="439" width="10" style="1" bestFit="1" customWidth="1"/>
    <col min="440" max="491" width="11" style="1" bestFit="1" customWidth="1"/>
    <col min="492" max="492" width="8.7109375" style="1" bestFit="1" customWidth="1"/>
    <col min="493" max="493" width="12" style="1" bestFit="1" customWidth="1"/>
    <col min="494" max="494" width="9.140625" style="1" customWidth="1"/>
    <col min="495" max="16384" width="9.140625" style="1"/>
  </cols>
  <sheetData>
    <row r="1" spans="1:4" ht="18.75">
      <c r="A1" s="85" t="s">
        <v>62</v>
      </c>
      <c r="B1" s="84"/>
      <c r="C1" s="84"/>
      <c r="D1" s="84"/>
    </row>
    <row r="3" spans="1:4">
      <c r="A3" s="84" t="s">
        <v>63</v>
      </c>
      <c r="B3" s="84"/>
      <c r="C3" s="84"/>
      <c r="D3" s="84"/>
    </row>
    <row r="4" spans="1:4">
      <c r="A4" s="84"/>
      <c r="B4" s="84" t="s">
        <v>64</v>
      </c>
      <c r="C4" s="84" t="s">
        <v>65</v>
      </c>
      <c r="D4" s="84" t="s">
        <v>66</v>
      </c>
    </row>
    <row r="5" spans="1:4">
      <c r="A5" s="84">
        <v>1999</v>
      </c>
      <c r="B5" s="56">
        <v>192883082</v>
      </c>
      <c r="C5" s="56">
        <v>84613963</v>
      </c>
      <c r="D5" s="37">
        <v>0.30491842895119797</v>
      </c>
    </row>
    <row r="6" spans="1:4">
      <c r="A6" s="84">
        <v>2000</v>
      </c>
      <c r="B6" s="56">
        <v>1138363658</v>
      </c>
      <c r="C6" s="56">
        <v>769462061</v>
      </c>
      <c r="D6" s="37">
        <v>0.40331884266835399</v>
      </c>
    </row>
    <row r="7" spans="1:4">
      <c r="A7" s="84">
        <v>2001</v>
      </c>
      <c r="B7" s="56">
        <v>1418584049</v>
      </c>
      <c r="C7" s="56">
        <v>1129907217</v>
      </c>
      <c r="D7" s="37">
        <v>0.44336318985054002</v>
      </c>
    </row>
    <row r="8" spans="1:4">
      <c r="A8" s="84">
        <v>2002</v>
      </c>
      <c r="B8" s="56">
        <v>2952433123</v>
      </c>
      <c r="C8" s="56">
        <v>1422647238</v>
      </c>
      <c r="D8" s="37">
        <v>0.32517053873607699</v>
      </c>
    </row>
    <row r="9" spans="1:4">
      <c r="A9" s="84">
        <v>2003</v>
      </c>
      <c r="B9" s="56">
        <v>3957755899</v>
      </c>
      <c r="C9" s="56">
        <v>1262592664</v>
      </c>
      <c r="D9" s="37">
        <v>0.24185983919710199</v>
      </c>
    </row>
    <row r="10" spans="1:4">
      <c r="A10" s="84">
        <v>2004</v>
      </c>
      <c r="B10" s="56">
        <v>2196900936</v>
      </c>
      <c r="C10" s="56">
        <v>1220574197</v>
      </c>
      <c r="D10" s="37">
        <v>0.35715671643484098</v>
      </c>
    </row>
    <row r="11" spans="1:4">
      <c r="A11" s="84">
        <v>2005</v>
      </c>
      <c r="B11" s="56">
        <v>4039929955</v>
      </c>
      <c r="C11" s="56">
        <v>1939152440</v>
      </c>
      <c r="D11" s="37">
        <v>0.32432274919335702</v>
      </c>
    </row>
    <row r="12" spans="1:4">
      <c r="A12" s="84">
        <v>2006</v>
      </c>
      <c r="B12" s="56">
        <v>3473269689</v>
      </c>
      <c r="C12" s="56">
        <v>1721671893</v>
      </c>
      <c r="D12" s="37">
        <v>0.33141313830466101</v>
      </c>
    </row>
    <row r="13" spans="1:4">
      <c r="A13" s="84">
        <v>2007</v>
      </c>
      <c r="B13" s="56">
        <v>3718932290</v>
      </c>
      <c r="C13" s="56">
        <v>1423327751</v>
      </c>
      <c r="D13" s="37">
        <v>0.276790310029364</v>
      </c>
    </row>
    <row r="14" spans="1:4">
      <c r="A14" s="84">
        <v>2008</v>
      </c>
      <c r="B14" s="56">
        <v>5171117875</v>
      </c>
      <c r="C14" s="56">
        <v>1965157775</v>
      </c>
      <c r="D14" s="37">
        <v>0.27537582226101398</v>
      </c>
    </row>
    <row r="15" spans="1:4">
      <c r="A15" s="84">
        <v>2009</v>
      </c>
      <c r="B15" s="56">
        <v>6983609060</v>
      </c>
      <c r="C15" s="56">
        <v>2656016900</v>
      </c>
      <c r="D15" s="37">
        <v>0.27553111614716602</v>
      </c>
    </row>
    <row r="16" spans="1:4">
      <c r="A16" s="84">
        <v>2010</v>
      </c>
      <c r="B16" s="56">
        <v>7253373232</v>
      </c>
      <c r="C16" s="56">
        <v>4001215834</v>
      </c>
      <c r="D16" s="37">
        <v>0.35551860761292797</v>
      </c>
    </row>
    <row r="17" spans="1:4">
      <c r="A17" s="84">
        <v>2011</v>
      </c>
      <c r="B17" s="56">
        <v>5739900879</v>
      </c>
      <c r="C17" s="56">
        <v>3177463096</v>
      </c>
      <c r="D17" s="37">
        <v>0.35632313595229198</v>
      </c>
    </row>
    <row r="18" spans="1:4">
      <c r="A18" s="84">
        <v>2012</v>
      </c>
      <c r="B18" s="56">
        <v>5788963885</v>
      </c>
      <c r="C18" s="56">
        <v>3432943453</v>
      </c>
      <c r="D18" s="37">
        <v>0.37225959090416499</v>
      </c>
    </row>
    <row r="19" spans="1:4">
      <c r="A19" s="84">
        <v>2013</v>
      </c>
      <c r="B19" s="56">
        <v>8331243619</v>
      </c>
      <c r="C19" s="56">
        <v>4508332920</v>
      </c>
      <c r="D19" s="37">
        <v>0.35112785116440698</v>
      </c>
    </row>
    <row r="20" spans="1:4">
      <c r="A20" s="84">
        <v>2014</v>
      </c>
      <c r="B20" s="56">
        <v>11003915356</v>
      </c>
      <c r="C20" s="56">
        <v>7045187105</v>
      </c>
      <c r="D20" s="37">
        <v>0.39033448451096397</v>
      </c>
    </row>
    <row r="21" spans="1:4">
      <c r="A21" s="84">
        <v>2015</v>
      </c>
      <c r="B21" s="56">
        <v>10801280375</v>
      </c>
      <c r="C21" s="56">
        <v>8533339835</v>
      </c>
      <c r="D21" s="37">
        <v>0.44135026922258902</v>
      </c>
    </row>
    <row r="22" spans="1:4">
      <c r="A22" s="84">
        <v>2016</v>
      </c>
      <c r="B22" s="56">
        <v>11930276721</v>
      </c>
      <c r="C22" s="56">
        <v>7804133011</v>
      </c>
      <c r="D22" s="37">
        <v>0.395458142249137</v>
      </c>
    </row>
    <row r="23" spans="1:4">
      <c r="A23" s="84">
        <v>2017</v>
      </c>
      <c r="B23" s="56">
        <v>14433061734</v>
      </c>
      <c r="C23" s="56">
        <v>9140566592</v>
      </c>
      <c r="D23" s="37">
        <v>0.38774542745796198</v>
      </c>
    </row>
    <row r="24" spans="1:4">
      <c r="A24" s="84">
        <v>2018</v>
      </c>
      <c r="B24" s="56">
        <v>15061091952</v>
      </c>
      <c r="C24" s="56">
        <v>9870836411</v>
      </c>
      <c r="D24" s="37">
        <v>0.39591147011511302</v>
      </c>
    </row>
    <row r="25" spans="1:4">
      <c r="A25" s="84"/>
      <c r="B25" s="84"/>
      <c r="C25" s="56"/>
      <c r="D25" s="56"/>
    </row>
    <row r="28" spans="1:4">
      <c r="A28" s="84" t="s">
        <v>67</v>
      </c>
      <c r="B28" s="84"/>
      <c r="C28" s="84"/>
      <c r="D28" s="84"/>
    </row>
    <row r="29" spans="1:4">
      <c r="A29" s="84"/>
      <c r="B29" s="84" t="s">
        <v>68</v>
      </c>
      <c r="C29" s="84" t="s">
        <v>65</v>
      </c>
      <c r="D29" s="84" t="s">
        <v>66</v>
      </c>
    </row>
    <row r="30" spans="1:4">
      <c r="A30" s="84">
        <v>1999</v>
      </c>
      <c r="B30" s="76">
        <v>0.19288308200000001</v>
      </c>
      <c r="C30" s="76">
        <v>8.4613963E-2</v>
      </c>
      <c r="D30" s="37">
        <v>0.30491842895119797</v>
      </c>
    </row>
    <row r="31" spans="1:4">
      <c r="A31" s="84">
        <v>2000</v>
      </c>
      <c r="B31" s="76">
        <v>1.1383636580000001</v>
      </c>
      <c r="C31" s="76">
        <v>0.76946206100000003</v>
      </c>
      <c r="D31" s="37">
        <v>0.40331884266835399</v>
      </c>
    </row>
    <row r="32" spans="1:4">
      <c r="A32" s="84">
        <v>2001</v>
      </c>
      <c r="B32" s="76">
        <v>1.4185840489999999</v>
      </c>
      <c r="C32" s="76">
        <v>1.129907217</v>
      </c>
      <c r="D32" s="37">
        <v>0.44336318985054002</v>
      </c>
    </row>
    <row r="33" spans="1:8">
      <c r="A33" s="84">
        <v>2002</v>
      </c>
      <c r="B33" s="76">
        <v>2.952433123</v>
      </c>
      <c r="C33" s="76">
        <v>1.4226472379999999</v>
      </c>
      <c r="D33" s="37">
        <v>0.32517053873607699</v>
      </c>
      <c r="E33" s="84"/>
      <c r="F33" s="84"/>
      <c r="G33" s="84"/>
      <c r="H33" s="84" t="s">
        <v>69</v>
      </c>
    </row>
    <row r="34" spans="1:8">
      <c r="A34" s="84">
        <v>2003</v>
      </c>
      <c r="B34" s="76">
        <v>3.9577558989999999</v>
      </c>
      <c r="C34" s="76">
        <v>1.262592664</v>
      </c>
      <c r="D34" s="37">
        <v>0.24185983919710199</v>
      </c>
      <c r="E34" s="84"/>
      <c r="F34" s="84"/>
      <c r="G34" s="84"/>
      <c r="H34" s="84"/>
    </row>
    <row r="35" spans="1:8">
      <c r="A35" s="84">
        <v>2004</v>
      </c>
      <c r="B35" s="76">
        <v>2.196900936</v>
      </c>
      <c r="C35" s="76">
        <v>1.2205741969999999</v>
      </c>
      <c r="D35" s="37">
        <v>0.35715671643484098</v>
      </c>
      <c r="E35" s="84"/>
      <c r="F35" s="84"/>
      <c r="G35" s="84"/>
      <c r="H35" s="84"/>
    </row>
    <row r="36" spans="1:8">
      <c r="A36" s="84">
        <v>2005</v>
      </c>
      <c r="B36" s="76">
        <v>4.0399299549999999</v>
      </c>
      <c r="C36" s="76">
        <v>1.93915244</v>
      </c>
      <c r="D36" s="37">
        <v>0.32432274919335702</v>
      </c>
      <c r="E36" s="84"/>
      <c r="F36" s="84"/>
      <c r="G36" s="84"/>
      <c r="H36" s="84"/>
    </row>
    <row r="37" spans="1:8">
      <c r="A37" s="84">
        <v>2006</v>
      </c>
      <c r="B37" s="76">
        <v>3.4732696889999999</v>
      </c>
      <c r="C37" s="76">
        <v>1.7216718929999999</v>
      </c>
      <c r="D37" s="37">
        <v>0.33141313830466101</v>
      </c>
      <c r="E37" s="84"/>
      <c r="F37" s="84"/>
      <c r="G37" s="84"/>
      <c r="H37" s="84"/>
    </row>
    <row r="38" spans="1:8">
      <c r="A38" s="84">
        <v>2007</v>
      </c>
      <c r="B38" s="76">
        <v>3.7189322900000001</v>
      </c>
      <c r="C38" s="76">
        <v>1.423327751</v>
      </c>
      <c r="D38" s="37">
        <v>0.276790310029364</v>
      </c>
      <c r="E38" s="84"/>
      <c r="F38" s="84"/>
      <c r="G38" s="84"/>
      <c r="H38" s="84"/>
    </row>
    <row r="39" spans="1:8">
      <c r="A39" s="84">
        <v>2008</v>
      </c>
      <c r="B39" s="76">
        <v>5.1711178750000002</v>
      </c>
      <c r="C39" s="76">
        <v>1.965157775</v>
      </c>
      <c r="D39" s="37">
        <v>0.27537582226101398</v>
      </c>
      <c r="E39" s="84"/>
      <c r="F39" s="84"/>
      <c r="G39" s="84"/>
      <c r="H39" s="84"/>
    </row>
    <row r="40" spans="1:8">
      <c r="A40" s="84">
        <v>2009</v>
      </c>
      <c r="B40" s="76">
        <v>6.98360906</v>
      </c>
      <c r="C40" s="76">
        <v>2.6560169</v>
      </c>
      <c r="D40" s="37">
        <v>0.27553111614716602</v>
      </c>
      <c r="E40" s="84"/>
      <c r="F40" s="84"/>
      <c r="G40" s="84"/>
      <c r="H40" s="84"/>
    </row>
    <row r="41" spans="1:8">
      <c r="A41" s="84">
        <v>2010</v>
      </c>
      <c r="B41" s="76">
        <v>7.2533732320000004</v>
      </c>
      <c r="C41" s="76">
        <v>4.0012158339999999</v>
      </c>
      <c r="D41" s="37">
        <v>0.35551860761292797</v>
      </c>
      <c r="E41" s="84"/>
      <c r="F41" s="84"/>
      <c r="G41" s="84"/>
      <c r="H41" s="84"/>
    </row>
    <row r="42" spans="1:8">
      <c r="A42" s="84">
        <v>2011</v>
      </c>
      <c r="B42" s="76">
        <v>5.7399008790000003</v>
      </c>
      <c r="C42" s="76">
        <v>3.1774630959999999</v>
      </c>
      <c r="D42" s="37">
        <v>0.35632313595229198</v>
      </c>
      <c r="E42" s="84"/>
      <c r="F42" s="84"/>
      <c r="G42" s="84"/>
      <c r="H42" s="84"/>
    </row>
    <row r="43" spans="1:8">
      <c r="A43" s="84">
        <v>2012</v>
      </c>
      <c r="B43" s="76">
        <v>5.7889638850000003</v>
      </c>
      <c r="C43" s="76">
        <v>3.432943453</v>
      </c>
      <c r="D43" s="37">
        <v>0.37225959090416499</v>
      </c>
      <c r="E43" s="84"/>
      <c r="F43" s="84"/>
      <c r="G43" s="84"/>
      <c r="H43" s="84"/>
    </row>
    <row r="44" spans="1:8">
      <c r="A44" s="84">
        <v>2013</v>
      </c>
      <c r="B44" s="76">
        <v>8.3312436190000003</v>
      </c>
      <c r="C44" s="76">
        <v>4.50833292</v>
      </c>
      <c r="D44" s="37">
        <v>0.35112785116440698</v>
      </c>
      <c r="E44" s="84"/>
      <c r="F44" s="84"/>
      <c r="G44" s="84"/>
      <c r="H44" s="84"/>
    </row>
    <row r="45" spans="1:8">
      <c r="A45" s="84">
        <v>2014</v>
      </c>
      <c r="B45" s="76">
        <v>11.003915356</v>
      </c>
      <c r="C45" s="76">
        <v>7.0451871050000001</v>
      </c>
      <c r="D45" s="37">
        <v>0.39033448451096397</v>
      </c>
      <c r="E45" s="84"/>
      <c r="F45" s="84"/>
      <c r="G45" s="84"/>
      <c r="H45" s="84"/>
    </row>
    <row r="46" spans="1:8">
      <c r="A46" s="84">
        <v>2015</v>
      </c>
      <c r="B46" s="76">
        <v>10.801280374999999</v>
      </c>
      <c r="C46" s="76">
        <v>8.5333398349999996</v>
      </c>
      <c r="D46" s="37">
        <v>0.44135026922258902</v>
      </c>
      <c r="E46" s="84"/>
      <c r="F46" s="84"/>
      <c r="G46" s="84"/>
      <c r="H46" s="84"/>
    </row>
    <row r="47" spans="1:8">
      <c r="A47" s="84">
        <v>2016</v>
      </c>
      <c r="B47" s="76">
        <v>11.930276721</v>
      </c>
      <c r="C47" s="76">
        <v>7.8041330110000002</v>
      </c>
      <c r="D47" s="37">
        <v>0.395458142249137</v>
      </c>
      <c r="E47" s="84"/>
      <c r="F47" s="84"/>
      <c r="G47" s="84"/>
      <c r="H47" s="84"/>
    </row>
    <row r="48" spans="1:8">
      <c r="A48" s="84">
        <v>2017</v>
      </c>
      <c r="B48" s="76">
        <v>14.433061734000001</v>
      </c>
      <c r="C48" s="76">
        <v>9.1405665920000008</v>
      </c>
      <c r="D48" s="37">
        <v>0.38774542745796198</v>
      </c>
      <c r="E48" s="84"/>
      <c r="F48" s="84"/>
      <c r="G48" s="84"/>
      <c r="H48" s="84"/>
    </row>
    <row r="49" spans="1:4">
      <c r="A49" s="84">
        <v>2018</v>
      </c>
      <c r="B49" s="76">
        <v>15.061091952</v>
      </c>
      <c r="C49" s="76">
        <v>9.8708364110000009</v>
      </c>
      <c r="D49" s="37">
        <v>0.39591147011511302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W62"/>
  <sheetViews>
    <sheetView topLeftCell="A38" zoomScale="115" zoomScaleNormal="115" workbookViewId="0">
      <selection activeCell="H39" sqref="H39"/>
    </sheetView>
  </sheetViews>
  <sheetFormatPr defaultColWidth="9.140625" defaultRowHeight="15"/>
  <cols>
    <col min="1" max="1" width="46.28515625" style="1" customWidth="1"/>
    <col min="2" max="2" width="16.140625" style="1" customWidth="1"/>
    <col min="3" max="3" width="12" style="1" customWidth="1"/>
    <col min="4" max="4" width="11.5703125" style="1" customWidth="1"/>
    <col min="5" max="5" width="8.42578125" style="22" customWidth="1"/>
    <col min="6" max="6" width="24.42578125" style="1" customWidth="1"/>
    <col min="7" max="7" width="9.140625" style="1" customWidth="1"/>
    <col min="8" max="8" width="42" style="1" customWidth="1"/>
    <col min="9" max="9" width="9.140625" style="1" customWidth="1"/>
    <col min="10" max="16384" width="9.140625" style="1"/>
  </cols>
  <sheetData>
    <row r="1" spans="1:23" ht="15.75">
      <c r="A1" s="32" t="s">
        <v>70</v>
      </c>
      <c r="B1" s="84"/>
      <c r="C1" s="84"/>
      <c r="D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3" spans="1:23">
      <c r="A3" s="84" t="s">
        <v>71</v>
      </c>
      <c r="B3" s="84" t="s">
        <v>72</v>
      </c>
      <c r="C3" s="84"/>
      <c r="D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>
      <c r="A4" s="20" t="s">
        <v>73</v>
      </c>
      <c r="B4" s="84">
        <v>2017</v>
      </c>
      <c r="C4" s="84"/>
      <c r="D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>
      <c r="A5" s="97" t="s">
        <v>74</v>
      </c>
      <c r="B5" s="97" t="s">
        <v>75</v>
      </c>
      <c r="C5" s="84"/>
      <c r="D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3">
      <c r="A6" s="97" t="s">
        <v>76</v>
      </c>
      <c r="B6" s="97" t="s">
        <v>77</v>
      </c>
      <c r="C6" s="84"/>
      <c r="D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 spans="1:23">
      <c r="A7" s="97" t="s">
        <v>78</v>
      </c>
      <c r="B7" s="97" t="s">
        <v>79</v>
      </c>
      <c r="C7" s="84"/>
      <c r="D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9" spans="1:23">
      <c r="A9" s="84" t="s">
        <v>80</v>
      </c>
      <c r="B9" s="27" t="s">
        <v>31</v>
      </c>
      <c r="C9" s="27" t="s">
        <v>18</v>
      </c>
      <c r="D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 spans="1:23">
      <c r="A10" s="84" t="s">
        <v>81</v>
      </c>
      <c r="B10" s="84">
        <v>41292.656068999997</v>
      </c>
      <c r="C10" s="84">
        <v>22494.708898000001</v>
      </c>
      <c r="D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 spans="1:23">
      <c r="A11" s="84" t="s">
        <v>82</v>
      </c>
      <c r="B11" s="84">
        <v>0</v>
      </c>
      <c r="C11" s="84">
        <v>40.331856999999999</v>
      </c>
      <c r="D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 t="s">
        <v>83</v>
      </c>
      <c r="Q11" s="84"/>
      <c r="R11" s="84"/>
      <c r="S11" s="84"/>
      <c r="T11" s="84"/>
      <c r="U11" s="84" t="s">
        <v>83</v>
      </c>
      <c r="V11" s="84"/>
      <c r="W11" s="84"/>
    </row>
    <row r="12" spans="1:23">
      <c r="A12" s="84" t="s">
        <v>84</v>
      </c>
      <c r="B12" s="84">
        <v>6112.3960500000003</v>
      </c>
      <c r="C12" s="84">
        <v>14727.026147</v>
      </c>
      <c r="D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 t="s">
        <v>85</v>
      </c>
      <c r="Q12" s="84"/>
      <c r="R12" s="84" t="s">
        <v>86</v>
      </c>
      <c r="S12" s="84"/>
      <c r="T12" s="84"/>
      <c r="U12" s="84" t="s">
        <v>85</v>
      </c>
      <c r="V12" s="84"/>
      <c r="W12" s="84" t="s">
        <v>86</v>
      </c>
    </row>
    <row r="13" spans="1:23">
      <c r="A13" s="84" t="s">
        <v>87</v>
      </c>
      <c r="B13" s="84">
        <v>13598.298822000001</v>
      </c>
      <c r="C13" s="84">
        <v>1426.0474180000001</v>
      </c>
      <c r="D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</row>
    <row r="14" spans="1:23">
      <c r="A14" s="84" t="s">
        <v>88</v>
      </c>
      <c r="B14" s="84">
        <v>978.29655700000001</v>
      </c>
      <c r="C14" s="84">
        <v>100.144949</v>
      </c>
      <c r="D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 spans="1:23">
      <c r="A15" s="84" t="s">
        <v>89</v>
      </c>
      <c r="B15" s="84">
        <v>8166.2020560000001</v>
      </c>
      <c r="C15" s="84">
        <v>2742.7448589999999</v>
      </c>
      <c r="D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 spans="1:23">
      <c r="A16" s="84" t="s">
        <v>90</v>
      </c>
      <c r="B16" s="84">
        <v>30.737594000000001</v>
      </c>
      <c r="C16" s="84">
        <v>25.80012</v>
      </c>
      <c r="D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 spans="1:11">
      <c r="A17" s="84" t="s">
        <v>91</v>
      </c>
      <c r="B17" s="84">
        <v>4126.340819</v>
      </c>
      <c r="C17" s="84">
        <v>1401.8548129999999</v>
      </c>
      <c r="D17" s="84"/>
      <c r="F17" s="84"/>
      <c r="G17" s="84"/>
      <c r="H17" s="84"/>
      <c r="I17" s="84"/>
      <c r="J17" s="84"/>
      <c r="K17" s="84"/>
    </row>
    <row r="18" spans="1:11">
      <c r="A18" s="84" t="s">
        <v>92</v>
      </c>
      <c r="B18" s="84">
        <v>8280.3841709999997</v>
      </c>
      <c r="C18" s="84">
        <v>2030.7587349999999</v>
      </c>
      <c r="D18" s="84"/>
      <c r="F18" s="84"/>
      <c r="G18" s="84"/>
      <c r="H18" s="84"/>
      <c r="I18" s="84"/>
      <c r="J18" s="84"/>
      <c r="K18" s="84"/>
    </row>
    <row r="20" spans="1:11">
      <c r="A20" s="84" t="s">
        <v>80</v>
      </c>
      <c r="B20" s="27" t="s">
        <v>51</v>
      </c>
      <c r="C20" s="27" t="s">
        <v>18</v>
      </c>
      <c r="D20" s="27" t="s">
        <v>93</v>
      </c>
      <c r="E20" s="22" t="s">
        <v>3</v>
      </c>
      <c r="F20" s="84"/>
      <c r="G20" s="84"/>
      <c r="H20" s="84"/>
      <c r="I20" s="84"/>
      <c r="J20" s="84"/>
      <c r="K20" s="84"/>
    </row>
    <row r="21" spans="1:11">
      <c r="A21" s="36" t="s">
        <v>94</v>
      </c>
      <c r="B21" s="3">
        <v>13598.298822000001</v>
      </c>
      <c r="C21" s="3">
        <v>1426.0474180000001</v>
      </c>
      <c r="D21" s="3">
        <v>15024.346240000001</v>
      </c>
      <c r="E21" s="35">
        <v>0.23553796661412099</v>
      </c>
      <c r="F21" s="33"/>
      <c r="G21" s="84"/>
      <c r="H21" s="84"/>
      <c r="I21" s="84"/>
      <c r="J21" s="84"/>
      <c r="K21" s="84"/>
    </row>
    <row r="22" spans="1:11">
      <c r="A22" s="36" t="s">
        <v>95</v>
      </c>
      <c r="B22" s="3">
        <v>9144.4986129999998</v>
      </c>
      <c r="C22" s="3">
        <v>2842.8898079999999</v>
      </c>
      <c r="D22" s="3">
        <v>11987.388421</v>
      </c>
      <c r="E22" s="35">
        <v>0.18792731800728199</v>
      </c>
      <c r="F22" s="33"/>
      <c r="G22" s="84"/>
      <c r="H22" s="84"/>
      <c r="I22" s="84"/>
      <c r="J22" s="84"/>
      <c r="K22" s="84"/>
    </row>
    <row r="23" spans="1:11">
      <c r="A23" s="36" t="s">
        <v>96</v>
      </c>
      <c r="B23" s="3">
        <v>6143.1336439999995</v>
      </c>
      <c r="C23" s="3">
        <v>14752.826267</v>
      </c>
      <c r="D23" s="3">
        <v>20895.959911000002</v>
      </c>
      <c r="E23" s="35">
        <v>0.32758775851315403</v>
      </c>
      <c r="F23" s="33"/>
      <c r="G23" s="84"/>
      <c r="H23" s="84"/>
      <c r="I23" s="84"/>
      <c r="J23" s="84"/>
      <c r="K23" s="84"/>
    </row>
    <row r="24" spans="1:11">
      <c r="A24" s="36" t="s">
        <v>97</v>
      </c>
      <c r="B24" s="3">
        <v>4126.340819</v>
      </c>
      <c r="C24" s="3">
        <v>1401.8548129999999</v>
      </c>
      <c r="D24" s="3">
        <v>5528.1956319999999</v>
      </c>
      <c r="E24" s="35">
        <v>8.6665997801601904E-2</v>
      </c>
      <c r="F24" s="33"/>
      <c r="G24" s="84"/>
      <c r="H24" s="84"/>
      <c r="I24" s="84"/>
      <c r="J24" s="84"/>
      <c r="K24" s="84"/>
    </row>
    <row r="25" spans="1:11">
      <c r="A25" s="36" t="s">
        <v>98</v>
      </c>
      <c r="B25" s="3">
        <v>8280.3841709999997</v>
      </c>
      <c r="C25" s="3">
        <v>2071.090592</v>
      </c>
      <c r="D25" s="3">
        <v>10351.474763</v>
      </c>
      <c r="E25" s="35">
        <v>0.16228095906384099</v>
      </c>
      <c r="F25" s="33"/>
      <c r="G25" s="84"/>
      <c r="H25" s="84"/>
      <c r="I25" s="84"/>
      <c r="J25" s="84"/>
      <c r="K25" s="84"/>
    </row>
    <row r="26" spans="1:11">
      <c r="A26" s="36" t="s">
        <v>99</v>
      </c>
      <c r="B26" s="3">
        <v>41292.656068999997</v>
      </c>
      <c r="C26" s="3">
        <v>22494.708898000001</v>
      </c>
      <c r="D26" s="3">
        <v>63787.364967000001</v>
      </c>
      <c r="E26" s="35">
        <v>1</v>
      </c>
      <c r="F26" s="36"/>
      <c r="G26" s="84"/>
      <c r="H26" s="84"/>
      <c r="I26" s="84"/>
      <c r="J26" s="84"/>
      <c r="K26" s="84"/>
    </row>
    <row r="27" spans="1:11">
      <c r="A27" s="84"/>
      <c r="B27" s="84"/>
      <c r="C27" s="84"/>
      <c r="D27" s="3"/>
      <c r="F27" s="36"/>
      <c r="G27" s="84"/>
      <c r="H27" s="84"/>
      <c r="I27" s="84"/>
      <c r="J27" s="84"/>
      <c r="K27" s="84"/>
    </row>
    <row r="28" spans="1:11">
      <c r="A28" s="84" t="s">
        <v>67</v>
      </c>
      <c r="B28" s="84"/>
      <c r="C28" s="84"/>
      <c r="D28" s="84"/>
      <c r="F28" s="84"/>
      <c r="G28" s="84"/>
      <c r="H28" s="84"/>
      <c r="I28" s="84"/>
      <c r="J28" s="84"/>
      <c r="K28" s="84"/>
    </row>
    <row r="29" spans="1:11">
      <c r="A29" s="84" t="s">
        <v>80</v>
      </c>
      <c r="B29" s="27" t="s">
        <v>51</v>
      </c>
      <c r="C29" s="27" t="s">
        <v>18</v>
      </c>
      <c r="D29" s="27" t="s">
        <v>93</v>
      </c>
      <c r="E29" s="22" t="s">
        <v>3</v>
      </c>
      <c r="F29" s="84"/>
      <c r="G29" s="84"/>
      <c r="H29" s="84" t="s">
        <v>80</v>
      </c>
      <c r="I29" s="84" t="s">
        <v>3</v>
      </c>
      <c r="J29" s="84"/>
      <c r="K29" s="84"/>
    </row>
    <row r="30" spans="1:11">
      <c r="A30" s="36" t="s">
        <v>100</v>
      </c>
      <c r="B30" s="84">
        <v>8.2803841709999997</v>
      </c>
      <c r="C30" s="84">
        <v>2.071090592</v>
      </c>
      <c r="D30" s="34">
        <v>10.351474763000001</v>
      </c>
      <c r="E30" s="37">
        <v>0.16228095906384099</v>
      </c>
      <c r="F30" s="37"/>
      <c r="G30" s="84"/>
      <c r="H30" s="36" t="s">
        <v>97</v>
      </c>
      <c r="I30" s="35">
        <v>0.09</v>
      </c>
      <c r="J30" s="84"/>
      <c r="K30" s="84"/>
    </row>
    <row r="31" spans="1:11">
      <c r="A31" s="36" t="s">
        <v>97</v>
      </c>
      <c r="B31" s="84">
        <v>4.1263408190000002</v>
      </c>
      <c r="C31" s="84">
        <v>1.4018548129999999</v>
      </c>
      <c r="D31" s="34">
        <v>5.5281956320000001</v>
      </c>
      <c r="E31" s="37">
        <v>8.6665997801601904E-2</v>
      </c>
      <c r="F31" s="84"/>
      <c r="G31" s="84"/>
      <c r="H31" s="36" t="s">
        <v>95</v>
      </c>
      <c r="I31" s="35">
        <v>0.19</v>
      </c>
      <c r="J31" s="84"/>
      <c r="K31" s="84">
        <v>101</v>
      </c>
    </row>
    <row r="32" spans="1:11">
      <c r="A32" s="36" t="s">
        <v>96</v>
      </c>
      <c r="B32" s="84">
        <v>6.1431336439999997</v>
      </c>
      <c r="C32" s="84">
        <v>14.752826267</v>
      </c>
      <c r="D32" s="34">
        <v>20.895959910999998</v>
      </c>
      <c r="E32" s="37">
        <v>0.32758775851315403</v>
      </c>
      <c r="F32" s="84"/>
      <c r="G32" s="84"/>
      <c r="H32" s="36" t="s">
        <v>101</v>
      </c>
      <c r="I32" s="35">
        <v>0.16</v>
      </c>
      <c r="J32" s="84"/>
      <c r="K32" s="84"/>
    </row>
    <row r="33" spans="1:9">
      <c r="A33" s="36" t="s">
        <v>95</v>
      </c>
      <c r="B33" s="84">
        <v>9.1444986129999997</v>
      </c>
      <c r="C33" s="84">
        <v>2.8428898079999998</v>
      </c>
      <c r="D33" s="34">
        <v>11.987388421</v>
      </c>
      <c r="E33" s="37">
        <v>0.18792731800728199</v>
      </c>
      <c r="F33" s="84"/>
      <c r="G33" s="84"/>
      <c r="H33" s="36" t="s">
        <v>94</v>
      </c>
      <c r="I33" s="35">
        <v>0.23</v>
      </c>
    </row>
    <row r="34" spans="1:9">
      <c r="A34" s="36" t="s">
        <v>94</v>
      </c>
      <c r="B34" s="84">
        <v>13.598298822</v>
      </c>
      <c r="C34" s="84">
        <v>1.426047418</v>
      </c>
      <c r="D34" s="34">
        <v>15.02434624</v>
      </c>
      <c r="E34" s="37">
        <v>0.23553796661412099</v>
      </c>
      <c r="F34" s="84"/>
      <c r="G34" s="84"/>
      <c r="H34" s="36" t="s">
        <v>96</v>
      </c>
      <c r="I34" s="35">
        <v>0.33</v>
      </c>
    </row>
    <row r="35" spans="1:9">
      <c r="A35" s="36" t="s">
        <v>99</v>
      </c>
      <c r="B35" s="84">
        <v>41.292656069000003</v>
      </c>
      <c r="C35" s="84">
        <v>22.494708897999999</v>
      </c>
      <c r="D35" s="34">
        <v>63.787364967000002</v>
      </c>
      <c r="E35" s="37">
        <v>1</v>
      </c>
      <c r="F35" s="84"/>
      <c r="G35" s="84"/>
      <c r="H35" s="36" t="s">
        <v>99</v>
      </c>
      <c r="I35" s="35">
        <v>1</v>
      </c>
    </row>
    <row r="36" spans="1:9">
      <c r="A36" s="84"/>
      <c r="B36" s="84"/>
      <c r="C36" s="84"/>
      <c r="D36" s="84"/>
      <c r="F36" s="84"/>
      <c r="G36" s="84"/>
      <c r="H36" s="84"/>
      <c r="I36" s="35"/>
    </row>
    <row r="37" spans="1:9">
      <c r="A37" s="36"/>
      <c r="B37" s="84"/>
      <c r="C37" s="84"/>
      <c r="D37" s="84"/>
      <c r="F37" s="84"/>
      <c r="G37" s="84"/>
      <c r="H37" s="84"/>
      <c r="I37" s="84"/>
    </row>
    <row r="62" spans="1:1" ht="15.75">
      <c r="A62" s="32"/>
    </row>
  </sheetData>
  <hyperlinks>
    <hyperlink ref="P11" r:id="rId1" display="http://stats.oecd.org/OECDStat_Metadata/ShowMetadata.ashx?Dataset=MULTISYSTEM&amp;ShowOnWeb=true&amp;Lang=en" xr:uid="{00000000-0004-0000-0E00-000000000000}"/>
    <hyperlink ref="U11" r:id="rId2" display="http://stats.oecd.org/OECDStat_Metadata/ShowMetadata.ashx?Dataset=MULTISYSTEM&amp;ShowOnWeb=true&amp;Lang=en" xr:uid="{00000000-0004-0000-0E00-000001000000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59999389629810485"/>
  </sheetPr>
  <dimension ref="A1:K22"/>
  <sheetViews>
    <sheetView topLeftCell="A29" workbookViewId="0">
      <selection activeCell="A22" sqref="A22"/>
    </sheetView>
  </sheetViews>
  <sheetFormatPr defaultColWidth="9.140625" defaultRowHeight="15"/>
  <cols>
    <col min="1" max="1" width="33.28515625" style="1" customWidth="1"/>
    <col min="2" max="2" width="9.140625" style="1" customWidth="1"/>
    <col min="3" max="3" width="11.85546875" style="1" customWidth="1"/>
    <col min="4" max="4" width="9.140625" style="1" customWidth="1"/>
    <col min="5" max="16384" width="9.140625" style="1"/>
  </cols>
  <sheetData>
    <row r="1" spans="1:6" ht="15.75">
      <c r="A1" s="32" t="s">
        <v>102</v>
      </c>
      <c r="B1" s="84"/>
      <c r="C1" s="84"/>
      <c r="D1" s="84"/>
      <c r="E1" s="84"/>
      <c r="F1" s="84"/>
    </row>
    <row r="4" spans="1:6">
      <c r="A4" s="84" t="s">
        <v>80</v>
      </c>
      <c r="B4" s="84"/>
      <c r="C4" s="84"/>
      <c r="D4" s="84"/>
      <c r="E4" s="84"/>
      <c r="F4" s="84"/>
    </row>
    <row r="6" spans="1:6">
      <c r="A6" s="84"/>
      <c r="B6" s="84" t="s">
        <v>103</v>
      </c>
      <c r="C6" s="84" t="s">
        <v>104</v>
      </c>
      <c r="D6" s="84" t="s">
        <v>105</v>
      </c>
      <c r="E6" s="84" t="s">
        <v>106</v>
      </c>
      <c r="F6" s="84"/>
    </row>
    <row r="7" spans="1:6">
      <c r="A7" s="84" t="s">
        <v>107</v>
      </c>
      <c r="B7" s="84">
        <v>8.2803841709999997</v>
      </c>
      <c r="C7" s="84">
        <v>2.071090592</v>
      </c>
      <c r="D7" s="84"/>
      <c r="E7" s="84"/>
      <c r="F7" s="84">
        <f>SUM(B7:E7)</f>
        <v>10.351474763000001</v>
      </c>
    </row>
    <row r="8" spans="1:6">
      <c r="A8" s="84"/>
      <c r="B8" s="84"/>
      <c r="C8" s="84"/>
      <c r="D8" s="84">
        <v>7.1304449999999999</v>
      </c>
      <c r="E8" s="84">
        <v>1.822325</v>
      </c>
      <c r="F8" s="84">
        <f>SUM(B8:E8)</f>
        <v>8.9527699999999992</v>
      </c>
    </row>
    <row r="10" spans="1:6">
      <c r="A10" s="84" t="s">
        <v>97</v>
      </c>
      <c r="B10" s="84">
        <v>4.1263408190000002</v>
      </c>
      <c r="C10" s="84">
        <v>1.4018548129999999</v>
      </c>
      <c r="D10" s="84"/>
      <c r="E10" s="84"/>
      <c r="F10" s="84">
        <f>SUM(B10:E10)</f>
        <v>5.5281956320000001</v>
      </c>
    </row>
    <row r="11" spans="1:6">
      <c r="A11" s="84"/>
      <c r="B11" s="84"/>
      <c r="C11" s="84"/>
      <c r="D11" s="84">
        <v>3.4873810000000001</v>
      </c>
      <c r="E11" s="84">
        <v>0.68774100000000005</v>
      </c>
      <c r="F11" s="84">
        <f>SUM(B11:E11)</f>
        <v>4.175122</v>
      </c>
    </row>
    <row r="13" spans="1:6">
      <c r="A13" s="84" t="s">
        <v>96</v>
      </c>
      <c r="B13" s="84">
        <v>6.1431336439999997</v>
      </c>
      <c r="C13" s="84">
        <v>14.752826267</v>
      </c>
      <c r="D13" s="84"/>
      <c r="E13" s="84"/>
      <c r="F13" s="84">
        <f>SUM(B13:E13)</f>
        <v>20.895959910999998</v>
      </c>
    </row>
    <row r="14" spans="1:6">
      <c r="A14" s="84"/>
      <c r="B14" s="84"/>
      <c r="C14" s="84"/>
      <c r="D14" s="84">
        <v>6.0354840000000003</v>
      </c>
      <c r="E14" s="84">
        <v>10.566476</v>
      </c>
      <c r="F14" s="84">
        <f>SUM(B14:E14)</f>
        <v>16.601959999999998</v>
      </c>
    </row>
    <row r="16" spans="1:6">
      <c r="A16" s="84" t="s">
        <v>95</v>
      </c>
      <c r="B16" s="84">
        <v>9.1444986129999997</v>
      </c>
      <c r="C16" s="84">
        <v>2.8428898079999998</v>
      </c>
      <c r="D16" s="84"/>
      <c r="E16" s="84"/>
      <c r="F16" s="84">
        <f>SUM(B16:E16)</f>
        <v>11.987388421</v>
      </c>
    </row>
    <row r="17" spans="1:11">
      <c r="A17" s="84"/>
      <c r="B17" s="84"/>
      <c r="C17" s="84"/>
      <c r="D17" s="84">
        <v>8.8897300000000001</v>
      </c>
      <c r="E17" s="84">
        <v>3.2044899999999998</v>
      </c>
      <c r="F17" s="84">
        <f>SUM(B17:E17)</f>
        <v>12.09422</v>
      </c>
      <c r="G17" s="84"/>
      <c r="H17" s="84"/>
      <c r="I17" s="84"/>
      <c r="J17" s="84"/>
      <c r="K17" s="84"/>
    </row>
    <row r="19" spans="1:11">
      <c r="A19" s="84" t="s">
        <v>108</v>
      </c>
      <c r="B19" s="84">
        <v>13.598298822</v>
      </c>
      <c r="C19" s="84">
        <v>1.426047418</v>
      </c>
      <c r="D19" s="84"/>
      <c r="E19" s="84"/>
      <c r="F19" s="84">
        <f>SUM(B19:E19)</f>
        <v>15.02434624</v>
      </c>
      <c r="G19" s="84"/>
      <c r="H19" s="84"/>
      <c r="I19" s="84"/>
      <c r="J19" s="84"/>
      <c r="K19" s="84"/>
    </row>
    <row r="20" spans="1:11">
      <c r="A20" s="84"/>
      <c r="B20" s="84"/>
      <c r="C20" s="84"/>
      <c r="D20" s="84">
        <v>10.985588999999999</v>
      </c>
      <c r="E20" s="84">
        <v>0.17369299999999999</v>
      </c>
      <c r="F20" s="84">
        <f>SUM(B20:E20)</f>
        <v>11.159281999999999</v>
      </c>
      <c r="G20" s="84"/>
      <c r="H20" s="84"/>
      <c r="I20" s="84"/>
      <c r="J20" s="84"/>
      <c r="K20" s="84"/>
    </row>
    <row r="22" spans="1:11" ht="18.75">
      <c r="A22" s="85" t="s">
        <v>109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Fajardo-Ardila</dc:creator>
  <cp:keywords/>
  <dc:description/>
  <cp:lastModifiedBy/>
  <cp:revision/>
  <dcterms:created xsi:type="dcterms:W3CDTF">2019-06-07T13:38:49Z</dcterms:created>
  <dcterms:modified xsi:type="dcterms:W3CDTF">2019-08-13T00:40:56Z</dcterms:modified>
  <cp:category/>
  <cp:contentStatus/>
</cp:coreProperties>
</file>