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segmbh-my.sharepoint.com/personal/chika_igwe_chasecenter_at/Documents/Promotion/Experimente/Sonstiges/230925_Model_Fluorescence/Data_Florian/Data/"/>
    </mc:Choice>
  </mc:AlternateContent>
  <xr:revisionPtr revIDLastSave="69" documentId="13_ncr:1_{DFC61649-B2D4-4546-8339-D9273268F3B0}" xr6:coauthVersionLast="47" xr6:coauthVersionMax="47" xr10:uidLastSave="{6D5C3D49-2D23-49A7-AE93-51310D3E0636}"/>
  <bookViews>
    <workbookView xWindow="16080" yWindow="7995" windowWidth="29040" windowHeight="15840" activeTab="2" xr2:uid="{54C2E47F-7F81-437F-BF0E-235AC2655F18}"/>
  </bookViews>
  <sheets>
    <sheet name="selection" sheetId="1" r:id="rId1"/>
    <sheet name="LOD_LOQ" sheetId="4" r:id="rId2"/>
    <sheet name="Pulse1_fin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S27" i="1"/>
  <c r="P27" i="1"/>
  <c r="Q27" i="1" s="1"/>
  <c r="O27" i="1"/>
  <c r="S26" i="1"/>
  <c r="Q26" i="1"/>
  <c r="P26" i="1"/>
  <c r="O26" i="1"/>
  <c r="S25" i="1"/>
  <c r="P25" i="1"/>
  <c r="Q25" i="1" s="1"/>
  <c r="O25" i="1"/>
  <c r="S24" i="1"/>
  <c r="Q24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P9" i="4" l="1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O2" i="4"/>
  <c r="O9" i="2" l="1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<sst xmlns="http://schemas.openxmlformats.org/spreadsheetml/2006/main" count="144" uniqueCount="59">
  <si>
    <t>vAc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</si>
  <si>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aew</t>
    </r>
  </si>
  <si>
    <t>aew_final</t>
  </si>
  <si>
    <t>aew_0</t>
  </si>
  <si>
    <t>0 % Glycerol</t>
  </si>
  <si>
    <t xml:space="preserve">10 % Glycerol </t>
  </si>
  <si>
    <t>20 % Glycerol</t>
  </si>
  <si>
    <t>LDH_Glycerol_20230818</t>
  </si>
  <si>
    <t>LDH_LOQ_LOD</t>
  </si>
  <si>
    <t>DF40</t>
  </si>
  <si>
    <t>DF60</t>
  </si>
  <si>
    <t>DF75</t>
  </si>
  <si>
    <t>DF100</t>
  </si>
  <si>
    <t>DF150</t>
  </si>
  <si>
    <t>DF200</t>
  </si>
  <si>
    <t>DF300</t>
  </si>
  <si>
    <t>DF750</t>
  </si>
  <si>
    <t>LDH_ProofOfConcept</t>
  </si>
  <si>
    <t>LDH_DoE_acetone_DF_GuHCl</t>
  </si>
  <si>
    <t>run 1</t>
  </si>
  <si>
    <t>run 2</t>
  </si>
  <si>
    <t>run 3</t>
  </si>
  <si>
    <t>run 4</t>
  </si>
  <si>
    <t>run 5</t>
  </si>
  <si>
    <t xml:space="preserve">run 6 </t>
  </si>
  <si>
    <t xml:space="preserve">run 7 </t>
  </si>
  <si>
    <t xml:space="preserve">run 8 </t>
  </si>
  <si>
    <t xml:space="preserve">run 10 </t>
  </si>
  <si>
    <t>run 13</t>
  </si>
  <si>
    <t>run 14</t>
  </si>
  <si>
    <t xml:space="preserve">run 16 </t>
  </si>
  <si>
    <t>LDH_DoE_DF_pulseAddition</t>
  </si>
  <si>
    <t>150 min Küvette 1</t>
  </si>
  <si>
    <t>150 min Küvette 2</t>
  </si>
  <si>
    <t>150 min Küvette 3</t>
  </si>
  <si>
    <t>150 min Küvette 4</t>
  </si>
  <si>
    <t>cGuHCl</t>
  </si>
  <si>
    <t>cGuHCL_total</t>
  </si>
  <si>
    <t>CIG_pre_exp</t>
  </si>
  <si>
    <t>DF30</t>
  </si>
  <si>
    <t>DF40_2</t>
  </si>
  <si>
    <t>DF40_1</t>
  </si>
  <si>
    <t>DF40_Arg</t>
  </si>
  <si>
    <t>sAc</t>
  </si>
  <si>
    <t>end_DF</t>
  </si>
  <si>
    <t>experiment_name</t>
  </si>
  <si>
    <t>sample_name</t>
  </si>
  <si>
    <t xml:space="preserve">c_N </t>
  </si>
  <si>
    <t>c_A</t>
  </si>
  <si>
    <t>k_est</t>
  </si>
  <si>
    <t>integral_0</t>
  </si>
  <si>
    <t>integral_final</t>
  </si>
  <si>
    <r>
      <t>Δi</t>
    </r>
    <r>
      <rPr>
        <sz val="9.5500000000000007"/>
        <color theme="1"/>
        <rFont val="Calibri"/>
        <family val="2"/>
      </rPr>
      <t>ntegral</t>
    </r>
  </si>
  <si>
    <t>c_gly</t>
  </si>
  <si>
    <t>no_pulse</t>
  </si>
  <si>
    <t>cP_theo</t>
  </si>
  <si>
    <t>cP_total</t>
  </si>
  <si>
    <t>cP_sol</t>
  </si>
  <si>
    <t>vAc_err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</si>
</sst>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9.5500000000000007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2" fontId="0" fillId="2" borderId="0" xfId="0" applyNumberFormat="1" applyFill="1"/>
    <xf numFmtId="2" fontId="0" fillId="0" borderId="0" xfId="0" applyNumberFormat="1" applyFill="1"/>
    <xf numFmtId="0" fontId="4" fillId="0" borderId="0" xfId="0" applyFont="1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2E1E-A951-43BD-B756-701A47F1F5BB}">
  <dimension ref="A1:T28"/>
  <sheetViews>
    <sheetView zoomScale="90" zoomScaleNormal="90" workbookViewId="0">
      <selection activeCell="T5" sqref="T5:T12"/>
    </sheetView>
  </sheetViews>
  <sheetFormatPr baseColWidth="10" defaultRowHeight="15" x14ac:dyDescent="0.25"/>
  <cols>
    <col min="1" max="1" width="40.42578125" customWidth="1"/>
    <col min="2" max="2" width="20.42578125" customWidth="1"/>
    <col min="19" max="20" width="11.42578125" style="6"/>
  </cols>
  <sheetData>
    <row r="1" spans="1:20" x14ac:dyDescent="0.25">
      <c r="A1" t="s">
        <v>45</v>
      </c>
      <c r="B1" t="s">
        <v>46</v>
      </c>
      <c r="C1" t="s">
        <v>0</v>
      </c>
      <c r="D1" s="3" t="s">
        <v>58</v>
      </c>
      <c r="E1" t="s">
        <v>43</v>
      </c>
      <c r="F1" t="s">
        <v>44</v>
      </c>
      <c r="G1" t="s">
        <v>47</v>
      </c>
      <c r="H1" t="s">
        <v>48</v>
      </c>
      <c r="I1" t="s">
        <v>49</v>
      </c>
      <c r="J1" t="s">
        <v>1</v>
      </c>
      <c r="K1" t="s">
        <v>3</v>
      </c>
      <c r="L1" t="s">
        <v>2</v>
      </c>
      <c r="M1" t="s">
        <v>50</v>
      </c>
      <c r="N1" t="s">
        <v>51</v>
      </c>
      <c r="O1" s="1" t="s">
        <v>52</v>
      </c>
      <c r="P1" s="1" t="s">
        <v>36</v>
      </c>
      <c r="Q1" t="s">
        <v>37</v>
      </c>
      <c r="R1" t="s">
        <v>53</v>
      </c>
      <c r="S1" s="6" t="s">
        <v>56</v>
      </c>
      <c r="T1" s="6" t="s">
        <v>57</v>
      </c>
    </row>
    <row r="2" spans="1:20" x14ac:dyDescent="0.25">
      <c r="A2" t="s">
        <v>7</v>
      </c>
      <c r="B2" t="s">
        <v>4</v>
      </c>
      <c r="C2">
        <v>6.6411916427958717</v>
      </c>
      <c r="D2" s="6">
        <v>3.5560445297952596E-2</v>
      </c>
      <c r="E2">
        <v>13.723852847161137</v>
      </c>
      <c r="F2">
        <v>40</v>
      </c>
      <c r="G2">
        <v>0.18103808098396193</v>
      </c>
      <c r="H2" s="9">
        <f>S2-T2</f>
        <v>8.5279135993047206E-2</v>
      </c>
      <c r="I2">
        <v>2.1399999999999999E-2</v>
      </c>
      <c r="J2">
        <v>0.97</v>
      </c>
      <c r="K2">
        <v>336.63910638359698</v>
      </c>
      <c r="L2">
        <v>335.66073294582162</v>
      </c>
      <c r="M2">
        <v>532223.59000000008</v>
      </c>
      <c r="N2">
        <v>382355.47</v>
      </c>
      <c r="O2">
        <f>M2-N2</f>
        <v>149868.12000000011</v>
      </c>
      <c r="P2" s="4">
        <f>4/F2</f>
        <v>0.1</v>
      </c>
      <c r="Q2" s="4">
        <v>0.1</v>
      </c>
      <c r="R2">
        <v>0</v>
      </c>
      <c r="S2" s="9">
        <v>0.56919511183139515</v>
      </c>
      <c r="T2" s="9">
        <v>0.48391597583834794</v>
      </c>
    </row>
    <row r="3" spans="1:20" x14ac:dyDescent="0.25">
      <c r="A3" t="s">
        <v>7</v>
      </c>
      <c r="B3" t="s">
        <v>5</v>
      </c>
      <c r="C3">
        <v>4.4424278718243535</v>
      </c>
      <c r="D3" s="6">
        <v>7.6320447837969235E-2</v>
      </c>
      <c r="E3">
        <v>16.495392284026188</v>
      </c>
      <c r="F3">
        <v>40</v>
      </c>
      <c r="G3">
        <v>0.11815343713417652</v>
      </c>
      <c r="H3" s="9">
        <f t="shared" ref="H3:H4" si="0">S3-T3</f>
        <v>0.29988185178081039</v>
      </c>
      <c r="I3">
        <v>1.8800000000000001E-2</v>
      </c>
      <c r="J3">
        <v>0.67</v>
      </c>
      <c r="K3">
        <v>336.35521613475998</v>
      </c>
      <c r="L3">
        <v>335.68631637501028</v>
      </c>
      <c r="M3">
        <v>565166.38500000001</v>
      </c>
      <c r="N3">
        <v>397781.80499999999</v>
      </c>
      <c r="O3">
        <f>M3-N3</f>
        <v>167384.58000000002</v>
      </c>
      <c r="P3" s="4">
        <f t="shared" ref="P3:P27" si="1">4/F3</f>
        <v>0.1</v>
      </c>
      <c r="Q3" s="4">
        <v>0.1</v>
      </c>
      <c r="R3">
        <v>10</v>
      </c>
      <c r="S3" s="9">
        <v>0.56919511183139515</v>
      </c>
      <c r="T3" s="9">
        <v>0.26931326005058476</v>
      </c>
    </row>
    <row r="4" spans="1:20" x14ac:dyDescent="0.25">
      <c r="A4" t="s">
        <v>7</v>
      </c>
      <c r="B4" t="s">
        <v>6</v>
      </c>
      <c r="C4">
        <v>2.2193803666054652</v>
      </c>
      <c r="D4" s="6">
        <v>5.861252533239239E-2</v>
      </c>
      <c r="E4">
        <v>19.091305097067057</v>
      </c>
      <c r="F4">
        <v>40</v>
      </c>
      <c r="G4">
        <v>5.4574278484916312E-2</v>
      </c>
      <c r="H4" s="9">
        <f t="shared" si="0"/>
        <v>0.45294426594520049</v>
      </c>
      <c r="I4">
        <v>2.3699999999999999E-2</v>
      </c>
      <c r="J4">
        <v>0.56999999999999995</v>
      </c>
      <c r="K4">
        <v>336.2281156593275</v>
      </c>
      <c r="L4">
        <v>335.6581504231591</v>
      </c>
      <c r="M4">
        <v>512068.41</v>
      </c>
      <c r="N4">
        <v>432958.78499999997</v>
      </c>
      <c r="O4">
        <f>M4-N4</f>
        <v>79109.625</v>
      </c>
      <c r="P4" s="4">
        <f t="shared" si="1"/>
        <v>0.1</v>
      </c>
      <c r="Q4" s="4">
        <v>0.1</v>
      </c>
      <c r="R4">
        <v>20</v>
      </c>
      <c r="S4" s="9">
        <v>0.56919511183139515</v>
      </c>
      <c r="T4" s="9">
        <v>0.11625084588619465</v>
      </c>
    </row>
    <row r="5" spans="1:20" x14ac:dyDescent="0.25">
      <c r="A5" t="s">
        <v>8</v>
      </c>
      <c r="B5" t="s">
        <v>9</v>
      </c>
      <c r="C5">
        <v>3.011103809653596</v>
      </c>
      <c r="D5" s="6">
        <v>0.26568033077125858</v>
      </c>
      <c r="E5">
        <v>22.363935766575604</v>
      </c>
      <c r="F5">
        <v>40</v>
      </c>
      <c r="G5">
        <v>7.7217568956092844E-2</v>
      </c>
      <c r="H5" s="5"/>
      <c r="I5">
        <v>3.6499999999999998E-2</v>
      </c>
      <c r="J5">
        <v>0.83</v>
      </c>
      <c r="K5">
        <v>336.68348399531021</v>
      </c>
      <c r="L5">
        <v>335.83918754489162</v>
      </c>
      <c r="M5">
        <v>278226.11</v>
      </c>
      <c r="N5">
        <v>231082.74</v>
      </c>
      <c r="O5">
        <f>M5-N5</f>
        <v>47143.369999999995</v>
      </c>
      <c r="P5" s="4">
        <f t="shared" si="1"/>
        <v>0.1</v>
      </c>
      <c r="Q5" s="4">
        <v>0.1</v>
      </c>
      <c r="R5">
        <v>0</v>
      </c>
      <c r="S5" s="9">
        <v>0.15837185962257108</v>
      </c>
      <c r="T5" s="9">
        <v>0.13464105071138202</v>
      </c>
    </row>
    <row r="6" spans="1:20" x14ac:dyDescent="0.25">
      <c r="A6" t="s">
        <v>8</v>
      </c>
      <c r="B6" t="s">
        <v>10</v>
      </c>
      <c r="C6">
        <v>3.0069553982557964</v>
      </c>
      <c r="D6" s="6">
        <v>0.28334566217329704</v>
      </c>
      <c r="E6">
        <v>26.706077359756097</v>
      </c>
      <c r="F6">
        <v>60</v>
      </c>
      <c r="G6">
        <v>7.7098924390115772E-2</v>
      </c>
      <c r="H6" s="5"/>
      <c r="I6">
        <v>2.93E-2</v>
      </c>
      <c r="J6">
        <v>0.89</v>
      </c>
      <c r="K6">
        <v>336.60611876473149</v>
      </c>
      <c r="L6">
        <v>335.70166553882223</v>
      </c>
      <c r="M6">
        <v>186523.97899999999</v>
      </c>
      <c r="N6">
        <v>142334.1085</v>
      </c>
      <c r="O6">
        <f t="shared" ref="O6:O11" si="2">M6-N6</f>
        <v>44189.87049999999</v>
      </c>
      <c r="P6" s="4">
        <f t="shared" si="1"/>
        <v>6.6666666666666666E-2</v>
      </c>
      <c r="Q6" s="4">
        <v>6.6666666666666666E-2</v>
      </c>
      <c r="R6">
        <v>0</v>
      </c>
      <c r="S6" s="9">
        <v>0.10558123974838071</v>
      </c>
      <c r="T6" s="9">
        <v>0.11259442402376303</v>
      </c>
    </row>
    <row r="7" spans="1:20" x14ac:dyDescent="0.25">
      <c r="A7" t="s">
        <v>8</v>
      </c>
      <c r="B7" t="s">
        <v>11</v>
      </c>
      <c r="C7">
        <v>2.0577269061574914</v>
      </c>
      <c r="D7" s="6">
        <v>0.18714510359894995</v>
      </c>
      <c r="E7">
        <v>19.403299581150097</v>
      </c>
      <c r="F7">
        <v>75</v>
      </c>
      <c r="G7">
        <v>4.9950989516104258E-2</v>
      </c>
      <c r="H7" s="5"/>
      <c r="I7">
        <v>2.7199999999999998E-2</v>
      </c>
      <c r="J7">
        <v>0.93</v>
      </c>
      <c r="K7">
        <v>336.60606448076902</v>
      </c>
      <c r="L7">
        <v>335.67361114865417</v>
      </c>
      <c r="M7">
        <v>165271.40700000001</v>
      </c>
      <c r="N7">
        <v>123617.625</v>
      </c>
      <c r="O7">
        <f t="shared" si="2"/>
        <v>41653.782000000007</v>
      </c>
      <c r="P7" s="4">
        <f t="shared" si="1"/>
        <v>5.3333333333333337E-2</v>
      </c>
      <c r="Q7" s="4">
        <v>5.3333333333333337E-2</v>
      </c>
      <c r="R7">
        <v>0</v>
      </c>
      <c r="S7" s="9">
        <v>8.4464991798704578E-2</v>
      </c>
      <c r="T7" s="9">
        <v>0.10605036002003138</v>
      </c>
    </row>
    <row r="8" spans="1:20" x14ac:dyDescent="0.25">
      <c r="A8" t="s">
        <v>8</v>
      </c>
      <c r="B8" t="s">
        <v>12</v>
      </c>
      <c r="C8">
        <v>0.71676538436570636</v>
      </c>
      <c r="D8" s="6">
        <v>4.2464091014594786E-2</v>
      </c>
      <c r="E8">
        <v>12.653193279330049</v>
      </c>
      <c r="F8">
        <v>100</v>
      </c>
      <c r="G8">
        <v>1.1599489992859204E-2</v>
      </c>
      <c r="H8" s="5"/>
      <c r="I8">
        <v>4.8399999999999999E-2</v>
      </c>
      <c r="J8">
        <v>0.72</v>
      </c>
      <c r="K8">
        <v>336.4399734481878</v>
      </c>
      <c r="L8">
        <v>335.69581217257928</v>
      </c>
      <c r="M8">
        <v>153673.14300000001</v>
      </c>
      <c r="N8">
        <v>140882.5405</v>
      </c>
      <c r="O8">
        <f t="shared" si="2"/>
        <v>12790.602500000008</v>
      </c>
      <c r="P8" s="4">
        <f t="shared" si="1"/>
        <v>0.04</v>
      </c>
      <c r="Q8" s="4">
        <v>0.04</v>
      </c>
      <c r="R8">
        <v>0</v>
      </c>
      <c r="S8" s="9">
        <v>6.334874384902843E-2</v>
      </c>
      <c r="T8" s="9">
        <v>5.6646995627309106E-2</v>
      </c>
    </row>
    <row r="9" spans="1:20" x14ac:dyDescent="0.25">
      <c r="A9" t="s">
        <v>8</v>
      </c>
      <c r="B9" t="s">
        <v>13</v>
      </c>
      <c r="C9">
        <v>0.67671477286205783</v>
      </c>
      <c r="D9" s="6">
        <v>1.5015524122852812E-3</v>
      </c>
      <c r="E9">
        <v>13.368210975664811</v>
      </c>
      <c r="F9">
        <v>150</v>
      </c>
      <c r="G9">
        <v>1.0454042503854856E-2</v>
      </c>
      <c r="H9" s="5"/>
      <c r="I9">
        <v>4.6199999999999998E-2</v>
      </c>
      <c r="J9">
        <v>0.8</v>
      </c>
      <c r="K9">
        <v>336.59443960242493</v>
      </c>
      <c r="L9">
        <v>335.7962717446029</v>
      </c>
      <c r="M9">
        <v>80183.33</v>
      </c>
      <c r="N9">
        <v>72036.897499999992</v>
      </c>
      <c r="O9">
        <f t="shared" si="2"/>
        <v>8146.4325000000099</v>
      </c>
      <c r="P9" s="4">
        <f t="shared" si="1"/>
        <v>2.6666666666666668E-2</v>
      </c>
      <c r="Q9" s="4">
        <v>2.6666666666666668E-2</v>
      </c>
      <c r="R9">
        <v>0</v>
      </c>
      <c r="S9" s="9">
        <v>4.2232495899352289E-2</v>
      </c>
      <c r="T9" s="9">
        <v>5.0621191877801307E-2</v>
      </c>
    </row>
    <row r="10" spans="1:20" x14ac:dyDescent="0.25">
      <c r="A10" t="s">
        <v>8</v>
      </c>
      <c r="B10" t="s">
        <v>14</v>
      </c>
      <c r="C10">
        <v>0.22265193866892116</v>
      </c>
      <c r="D10" s="6">
        <v>1.6882379530116023E-3</v>
      </c>
      <c r="E10">
        <v>5.8374763877056886</v>
      </c>
      <c r="F10">
        <v>200</v>
      </c>
      <c r="G10" s="3">
        <v>0</v>
      </c>
      <c r="H10" s="5"/>
      <c r="I10">
        <v>5.2900000000000003E-2</v>
      </c>
      <c r="J10">
        <v>0.66</v>
      </c>
      <c r="K10">
        <v>336.46008089953801</v>
      </c>
      <c r="L10">
        <v>335.80368387547583</v>
      </c>
      <c r="M10">
        <v>66002.340499999991</v>
      </c>
      <c r="N10">
        <v>64578.595000000001</v>
      </c>
      <c r="O10">
        <f t="shared" si="2"/>
        <v>1423.74549999999</v>
      </c>
      <c r="P10" s="4">
        <f t="shared" si="1"/>
        <v>0.02</v>
      </c>
      <c r="Q10" s="4">
        <v>0.02</v>
      </c>
      <c r="R10">
        <v>0</v>
      </c>
      <c r="S10" s="9">
        <v>3.1674371924514215E-2</v>
      </c>
      <c r="T10" s="9">
        <v>3.8141814010219981E-2</v>
      </c>
    </row>
    <row r="11" spans="1:20" x14ac:dyDescent="0.25">
      <c r="A11" t="s">
        <v>8</v>
      </c>
      <c r="B11" t="s">
        <v>15</v>
      </c>
      <c r="C11">
        <v>5.537985360747591E-2</v>
      </c>
      <c r="D11" s="6">
        <v>7.0060159660041601E-4</v>
      </c>
      <c r="E11">
        <v>1.5382026998221481</v>
      </c>
      <c r="F11">
        <v>300</v>
      </c>
      <c r="G11" s="3">
        <v>0</v>
      </c>
      <c r="H11" s="5"/>
      <c r="I11">
        <v>5.1799999999999999E-2</v>
      </c>
      <c r="J11">
        <v>0.7</v>
      </c>
      <c r="K11">
        <v>336.36286418780838</v>
      </c>
      <c r="L11">
        <v>335.6726915699773</v>
      </c>
      <c r="M11">
        <v>50466.315000000002</v>
      </c>
      <c r="N11">
        <v>47016.932000000001</v>
      </c>
      <c r="O11">
        <f t="shared" si="2"/>
        <v>3449.3830000000016</v>
      </c>
      <c r="P11" s="4">
        <f t="shared" si="1"/>
        <v>1.3333333333333334E-2</v>
      </c>
      <c r="Q11" s="4">
        <v>1.3333333333333334E-2</v>
      </c>
      <c r="R11">
        <v>0</v>
      </c>
      <c r="S11" s="9">
        <v>2.1116247949676144E-2</v>
      </c>
      <c r="T11" s="9">
        <v>3.6002962167391274E-2</v>
      </c>
    </row>
    <row r="12" spans="1:20" x14ac:dyDescent="0.25">
      <c r="A12" t="s">
        <v>8</v>
      </c>
      <c r="B12" t="s">
        <v>16</v>
      </c>
      <c r="C12" s="2">
        <v>0</v>
      </c>
      <c r="D12" s="7">
        <v>0</v>
      </c>
      <c r="E12" s="2">
        <v>0</v>
      </c>
      <c r="F12">
        <v>750</v>
      </c>
      <c r="G12" s="3">
        <v>0</v>
      </c>
      <c r="H12" s="5"/>
      <c r="I12">
        <v>3.78E-2</v>
      </c>
      <c r="J12">
        <v>0.83</v>
      </c>
      <c r="K12">
        <v>336.28433481849771</v>
      </c>
      <c r="L12">
        <v>335.44507422458662</v>
      </c>
      <c r="M12">
        <v>33932.137499999997</v>
      </c>
      <c r="N12">
        <v>28223.7395</v>
      </c>
      <c r="O12">
        <f>M12-N12</f>
        <v>5708.3979999999974</v>
      </c>
      <c r="P12" s="4">
        <f t="shared" si="1"/>
        <v>5.3333333333333332E-3</v>
      </c>
      <c r="Q12" s="4">
        <v>5.3333333333333332E-3</v>
      </c>
      <c r="R12">
        <v>0</v>
      </c>
      <c r="S12" s="9">
        <v>8.4464991798704567E-3</v>
      </c>
      <c r="T12" s="9">
        <v>3.4567463526723498E-2</v>
      </c>
    </row>
    <row r="13" spans="1:20" x14ac:dyDescent="0.25">
      <c r="A13" t="s">
        <v>17</v>
      </c>
      <c r="B13" t="s">
        <v>32</v>
      </c>
      <c r="C13">
        <v>4.2566422360315377</v>
      </c>
      <c r="D13" s="6">
        <v>5.7579234280944275E-2</v>
      </c>
      <c r="E13">
        <v>23.675462883085881</v>
      </c>
      <c r="F13">
        <v>40</v>
      </c>
      <c r="G13">
        <v>0.11283996795050197</v>
      </c>
      <c r="H13" s="5"/>
      <c r="I13">
        <v>3.5799999999999998E-2</v>
      </c>
      <c r="J13">
        <v>1.01</v>
      </c>
      <c r="K13">
        <v>336.80613350931287</v>
      </c>
      <c r="L13">
        <v>335.76910455782343</v>
      </c>
      <c r="M13">
        <v>241541.245</v>
      </c>
      <c r="N13">
        <v>156149.715</v>
      </c>
      <c r="O13">
        <f>M13-N13</f>
        <v>85391.53</v>
      </c>
      <c r="P13" s="4">
        <f t="shared" si="1"/>
        <v>0.1</v>
      </c>
      <c r="Q13" s="4">
        <v>0.1</v>
      </c>
      <c r="R13">
        <v>0</v>
      </c>
      <c r="S13" s="9">
        <v>0.19681107964015557</v>
      </c>
      <c r="T13" s="9">
        <v>0.17952083798499521</v>
      </c>
    </row>
    <row r="14" spans="1:20" x14ac:dyDescent="0.25">
      <c r="A14" t="s">
        <v>17</v>
      </c>
      <c r="B14" t="s">
        <v>33</v>
      </c>
      <c r="C14">
        <v>4.5685170034085552</v>
      </c>
      <c r="D14" s="6">
        <v>8.75931420780207E-2</v>
      </c>
      <c r="E14">
        <v>22.383044201983239</v>
      </c>
      <c r="F14">
        <v>40</v>
      </c>
      <c r="G14">
        <v>0.12175958629748466</v>
      </c>
      <c r="H14" s="5"/>
      <c r="I14">
        <v>3.1600000000000003E-2</v>
      </c>
      <c r="J14">
        <v>0.95</v>
      </c>
      <c r="K14">
        <v>336.67100063318219</v>
      </c>
      <c r="L14">
        <v>335.70755864239891</v>
      </c>
      <c r="M14">
        <v>279478.42499999999</v>
      </c>
      <c r="N14">
        <v>211503.00049999999</v>
      </c>
      <c r="O14">
        <f t="shared" ref="O14:O16" si="3">M14-N14</f>
        <v>67975.424499999994</v>
      </c>
      <c r="P14" s="4">
        <f t="shared" si="1"/>
        <v>0.1</v>
      </c>
      <c r="Q14" s="4">
        <v>0.1</v>
      </c>
      <c r="R14">
        <v>0</v>
      </c>
      <c r="S14" s="9">
        <v>0.19681107964015557</v>
      </c>
      <c r="T14" s="9">
        <v>0.20382007302773505</v>
      </c>
    </row>
    <row r="15" spans="1:20" x14ac:dyDescent="0.25">
      <c r="A15" t="s">
        <v>17</v>
      </c>
      <c r="B15" t="s">
        <v>34</v>
      </c>
      <c r="C15">
        <v>4.5473567368626009</v>
      </c>
      <c r="D15" s="6">
        <v>5.6386836262255907E-2</v>
      </c>
      <c r="E15">
        <v>23.876200328203144</v>
      </c>
      <c r="F15">
        <v>40</v>
      </c>
      <c r="G15">
        <v>0.12115440267427037</v>
      </c>
      <c r="H15" s="5"/>
      <c r="I15">
        <v>3.2899999999999999E-2</v>
      </c>
      <c r="J15">
        <v>0.85</v>
      </c>
      <c r="K15">
        <v>336.68565453819878</v>
      </c>
      <c r="L15">
        <v>335.82175623922399</v>
      </c>
      <c r="M15">
        <v>292026.56499999989</v>
      </c>
      <c r="N15">
        <v>224182.4615</v>
      </c>
      <c r="O15">
        <f t="shared" si="3"/>
        <v>67844.103499999881</v>
      </c>
      <c r="P15" s="4">
        <f t="shared" si="1"/>
        <v>0.1</v>
      </c>
      <c r="Q15" s="4">
        <v>0.1</v>
      </c>
      <c r="R15">
        <v>0</v>
      </c>
      <c r="S15" s="9">
        <v>0.19681107964015557</v>
      </c>
      <c r="T15" s="9">
        <v>0.19018744083502298</v>
      </c>
    </row>
    <row r="16" spans="1:20" x14ac:dyDescent="0.25">
      <c r="A16" t="s">
        <v>17</v>
      </c>
      <c r="B16" t="s">
        <v>35</v>
      </c>
      <c r="C16">
        <v>3.8137246626735695</v>
      </c>
      <c r="D16" s="6">
        <v>6.0385659516570843E-2</v>
      </c>
      <c r="E16">
        <v>22.883301118360436</v>
      </c>
      <c r="F16">
        <v>40</v>
      </c>
      <c r="G16">
        <v>0.10017252535246408</v>
      </c>
      <c r="H16" s="5"/>
      <c r="I16">
        <v>3.5999999999999997E-2</v>
      </c>
      <c r="J16">
        <v>0.81</v>
      </c>
      <c r="K16">
        <v>336.6086219625343</v>
      </c>
      <c r="L16">
        <v>335.80935569421291</v>
      </c>
      <c r="M16">
        <v>277689.71500000003</v>
      </c>
      <c r="N16">
        <v>217520.08300000001</v>
      </c>
      <c r="O16">
        <f t="shared" si="3"/>
        <v>60169.632000000012</v>
      </c>
      <c r="P16" s="4">
        <f t="shared" si="1"/>
        <v>0.1</v>
      </c>
      <c r="Q16" s="4">
        <v>0.1</v>
      </c>
      <c r="R16">
        <v>0</v>
      </c>
      <c r="S16" s="9">
        <v>0.19681107964015557</v>
      </c>
      <c r="T16" s="9">
        <v>0.16637990049615056</v>
      </c>
    </row>
    <row r="17" spans="1:20" x14ac:dyDescent="0.25">
      <c r="A17" t="s">
        <v>18</v>
      </c>
      <c r="B17" t="s">
        <v>20</v>
      </c>
      <c r="C17" s="2">
        <v>0</v>
      </c>
      <c r="D17" s="7">
        <v>0</v>
      </c>
      <c r="E17" s="2">
        <v>0</v>
      </c>
      <c r="F17">
        <v>10</v>
      </c>
      <c r="G17" s="3">
        <v>0</v>
      </c>
      <c r="H17" s="5"/>
      <c r="I17">
        <v>3.4200000000000001E-2</v>
      </c>
      <c r="J17">
        <v>0.45</v>
      </c>
      <c r="K17">
        <v>337.50390819158298</v>
      </c>
      <c r="L17">
        <v>337.03347681788381</v>
      </c>
      <c r="M17">
        <v>554990.31499999994</v>
      </c>
      <c r="N17">
        <v>569175.40999999992</v>
      </c>
      <c r="O17">
        <f>M17-N17</f>
        <v>-14185.094999999972</v>
      </c>
      <c r="P17" s="4">
        <f t="shared" si="1"/>
        <v>0.4</v>
      </c>
      <c r="Q17" s="4">
        <v>1</v>
      </c>
      <c r="R17">
        <v>0</v>
      </c>
      <c r="S17" s="9">
        <v>0.74896084551452335</v>
      </c>
      <c r="T17" s="9">
        <v>0.77593307708686732</v>
      </c>
    </row>
    <row r="18" spans="1:20" x14ac:dyDescent="0.25">
      <c r="A18" t="s">
        <v>18</v>
      </c>
      <c r="B18" t="s">
        <v>21</v>
      </c>
      <c r="C18">
        <v>3.5872877251516453</v>
      </c>
      <c r="D18" s="6">
        <v>5.5110835120765048E-2</v>
      </c>
      <c r="E18">
        <v>22.53034333526243</v>
      </c>
      <c r="F18">
        <v>50</v>
      </c>
      <c r="G18" s="3">
        <v>9.3696428939337051E-2</v>
      </c>
      <c r="H18" s="5"/>
      <c r="I18">
        <v>3.5099999999999999E-2</v>
      </c>
      <c r="J18">
        <v>0.9</v>
      </c>
      <c r="K18">
        <v>336.55896003799887</v>
      </c>
      <c r="L18">
        <v>335.62790425905359</v>
      </c>
      <c r="M18">
        <v>171999.421</v>
      </c>
      <c r="N18">
        <v>134764.6005</v>
      </c>
      <c r="O18">
        <f t="shared" ref="O18:O23" si="4">M18-N18</f>
        <v>37234.820500000002</v>
      </c>
      <c r="P18" s="4">
        <f t="shared" si="1"/>
        <v>0.08</v>
      </c>
      <c r="Q18" s="4">
        <v>0.15999999999999998</v>
      </c>
      <c r="R18">
        <v>0</v>
      </c>
      <c r="S18" s="9">
        <v>0.14979216910290466</v>
      </c>
      <c r="T18" s="9">
        <v>0.15922028669386279</v>
      </c>
    </row>
    <row r="19" spans="1:20" ht="13.15" customHeight="1" x14ac:dyDescent="0.25">
      <c r="A19" t="s">
        <v>18</v>
      </c>
      <c r="B19" t="s">
        <v>25</v>
      </c>
      <c r="C19">
        <v>0</v>
      </c>
      <c r="D19" s="6">
        <v>0</v>
      </c>
      <c r="E19">
        <v>0</v>
      </c>
      <c r="F19">
        <v>50</v>
      </c>
      <c r="G19" s="3">
        <v>0</v>
      </c>
      <c r="H19" s="5"/>
      <c r="I19">
        <v>2.93E-2</v>
      </c>
      <c r="J19">
        <v>0.47</v>
      </c>
      <c r="K19">
        <v>337.57288036601727</v>
      </c>
      <c r="L19">
        <v>337.09332648348669</v>
      </c>
      <c r="M19">
        <v>237639.755</v>
      </c>
      <c r="N19">
        <v>238760.61499999999</v>
      </c>
      <c r="O19">
        <f t="shared" si="4"/>
        <v>-1120.859999999986</v>
      </c>
      <c r="P19" s="4">
        <f t="shared" si="1"/>
        <v>0.08</v>
      </c>
      <c r="Q19" s="4">
        <v>0.67999999999999994</v>
      </c>
      <c r="R19">
        <v>0</v>
      </c>
      <c r="S19" s="9">
        <v>0.14979216910290466</v>
      </c>
      <c r="T19" s="9">
        <v>0.14608162289853358</v>
      </c>
    </row>
    <row r="20" spans="1:20" x14ac:dyDescent="0.25">
      <c r="A20" t="s">
        <v>18</v>
      </c>
      <c r="B20" t="s">
        <v>27</v>
      </c>
      <c r="C20" s="2">
        <v>0</v>
      </c>
      <c r="D20" s="7">
        <v>0</v>
      </c>
      <c r="E20" s="2">
        <v>0</v>
      </c>
      <c r="F20">
        <v>10</v>
      </c>
      <c r="G20" s="3">
        <v>0</v>
      </c>
      <c r="H20" s="5"/>
      <c r="I20">
        <v>3.2899999999999999E-2</v>
      </c>
      <c r="J20">
        <v>0.47</v>
      </c>
      <c r="K20">
        <v>337.10182996826097</v>
      </c>
      <c r="L20">
        <v>336.61805112119168</v>
      </c>
      <c r="M20">
        <v>641488.13000000012</v>
      </c>
      <c r="N20">
        <v>615534.80499999993</v>
      </c>
      <c r="O20">
        <f t="shared" si="4"/>
        <v>25953.325000000186</v>
      </c>
      <c r="P20" s="4">
        <f t="shared" si="1"/>
        <v>0.4</v>
      </c>
      <c r="Q20" s="4">
        <v>0.8</v>
      </c>
      <c r="R20">
        <v>0</v>
      </c>
      <c r="S20" s="9">
        <v>0.82849109910895469</v>
      </c>
      <c r="T20" s="9">
        <v>0.85439637286458592</v>
      </c>
    </row>
    <row r="21" spans="1:20" x14ac:dyDescent="0.25">
      <c r="A21" t="s">
        <v>18</v>
      </c>
      <c r="B21" t="s">
        <v>28</v>
      </c>
      <c r="C21">
        <v>1.5714574073054723</v>
      </c>
      <c r="D21" s="6">
        <v>4.9268870254864289E-2</v>
      </c>
      <c r="E21">
        <v>11.774526402435555</v>
      </c>
      <c r="F21">
        <v>50</v>
      </c>
      <c r="G21" s="3">
        <v>3.6043681848936512E-2</v>
      </c>
      <c r="H21" s="5"/>
      <c r="I21">
        <v>3.5000000000000003E-2</v>
      </c>
      <c r="J21">
        <v>0.82</v>
      </c>
      <c r="K21">
        <v>336.70302512410808</v>
      </c>
      <c r="L21">
        <v>335.85918005890841</v>
      </c>
      <c r="M21">
        <v>275646.79499999998</v>
      </c>
      <c r="N21">
        <v>231872.42300000001</v>
      </c>
      <c r="O21">
        <f t="shared" si="4"/>
        <v>43774.371999999974</v>
      </c>
      <c r="P21" s="4">
        <f t="shared" si="1"/>
        <v>0.08</v>
      </c>
      <c r="Q21" s="4">
        <v>0.15999999999999998</v>
      </c>
      <c r="R21">
        <v>0</v>
      </c>
      <c r="S21" s="9">
        <v>0.16569821982179092</v>
      </c>
      <c r="T21" s="9">
        <v>0.13346247259511149</v>
      </c>
    </row>
    <row r="22" spans="1:20" x14ac:dyDescent="0.25">
      <c r="A22" t="s">
        <v>18</v>
      </c>
      <c r="B22" t="s">
        <v>29</v>
      </c>
      <c r="C22" s="2">
        <v>0</v>
      </c>
      <c r="D22" s="7">
        <v>0</v>
      </c>
      <c r="E22" s="2">
        <v>0</v>
      </c>
      <c r="F22">
        <v>30</v>
      </c>
      <c r="G22">
        <v>0</v>
      </c>
      <c r="H22" s="5"/>
      <c r="I22">
        <v>3.7199999999999997E-2</v>
      </c>
      <c r="J22">
        <v>0.79</v>
      </c>
      <c r="K22">
        <v>336.99882471357841</v>
      </c>
      <c r="L22">
        <v>336.19033254594751</v>
      </c>
      <c r="M22">
        <v>258138.57</v>
      </c>
      <c r="N22">
        <v>230163.81899999999</v>
      </c>
      <c r="O22">
        <f t="shared" si="4"/>
        <v>27974.751000000018</v>
      </c>
      <c r="P22" s="4">
        <f t="shared" si="1"/>
        <v>0.13333333333333333</v>
      </c>
      <c r="Q22" s="4">
        <v>0.43333333333333335</v>
      </c>
      <c r="R22">
        <v>0</v>
      </c>
      <c r="S22" s="9">
        <v>0.27616369970298488</v>
      </c>
      <c r="T22" s="9">
        <v>0.26445528580453864</v>
      </c>
    </row>
    <row r="23" spans="1:20" x14ac:dyDescent="0.25">
      <c r="A23" t="s">
        <v>18</v>
      </c>
      <c r="B23" t="s">
        <v>30</v>
      </c>
      <c r="C23" s="2">
        <v>0</v>
      </c>
      <c r="D23" s="7">
        <v>0</v>
      </c>
      <c r="E23" s="2">
        <v>0</v>
      </c>
      <c r="F23">
        <v>30</v>
      </c>
      <c r="G23" s="3">
        <v>0</v>
      </c>
      <c r="H23" s="5"/>
      <c r="I23">
        <v>3.4200000000000001E-2</v>
      </c>
      <c r="J23">
        <v>0.74</v>
      </c>
      <c r="K23">
        <v>336.97388993424943</v>
      </c>
      <c r="L23">
        <v>336.22587154423252</v>
      </c>
      <c r="M23">
        <v>400258.67</v>
      </c>
      <c r="N23">
        <v>364269.73499999999</v>
      </c>
      <c r="O23">
        <f t="shared" si="4"/>
        <v>35988.934999999998</v>
      </c>
      <c r="P23" s="4">
        <f t="shared" si="1"/>
        <v>0.13333333333333333</v>
      </c>
      <c r="Q23" s="4">
        <v>0.43333333333333335</v>
      </c>
      <c r="R23">
        <v>0</v>
      </c>
      <c r="S23" s="9">
        <v>0.27616369970298488</v>
      </c>
      <c r="T23" s="9">
        <v>0.23949350044338705</v>
      </c>
    </row>
    <row r="24" spans="1:20" x14ac:dyDescent="0.25">
      <c r="A24" t="s">
        <v>38</v>
      </c>
      <c r="B24" t="s">
        <v>39</v>
      </c>
      <c r="C24">
        <v>7.546231504564</v>
      </c>
      <c r="D24" s="6">
        <v>5.6500000000000002E-2</v>
      </c>
      <c r="E24">
        <v>15.730561370200816</v>
      </c>
      <c r="F24">
        <v>30</v>
      </c>
      <c r="G24" s="3">
        <v>0.20599999999999999</v>
      </c>
      <c r="H24">
        <v>0.14000000000000001</v>
      </c>
      <c r="I24">
        <v>2.1999999999999999E-2</v>
      </c>
      <c r="J24">
        <v>0.84</v>
      </c>
      <c r="K24">
        <v>336.73860810740018</v>
      </c>
      <c r="L24">
        <v>335.89020213627532</v>
      </c>
      <c r="M24">
        <v>852656.97499999998</v>
      </c>
      <c r="N24">
        <v>660336.71</v>
      </c>
      <c r="O24">
        <f>M24-N24</f>
        <v>192320.26500000001</v>
      </c>
      <c r="P24" s="4">
        <f t="shared" si="1"/>
        <v>0.13333333333333333</v>
      </c>
      <c r="Q24" s="4">
        <f>P24+0</f>
        <v>0.13333333333333333</v>
      </c>
      <c r="R24">
        <v>0</v>
      </c>
      <c r="S24" s="9">
        <f>16/F24</f>
        <v>0.53333333333333333</v>
      </c>
      <c r="T24" s="9">
        <v>0.39381982409999999</v>
      </c>
    </row>
    <row r="25" spans="1:20" x14ac:dyDescent="0.25">
      <c r="A25" t="s">
        <v>38</v>
      </c>
      <c r="B25" t="s">
        <v>41</v>
      </c>
      <c r="C25">
        <v>7.8410336535841019</v>
      </c>
      <c r="D25" s="6">
        <v>0.26</v>
      </c>
      <c r="E25">
        <v>25.271209569920231</v>
      </c>
      <c r="F25">
        <v>40</v>
      </c>
      <c r="G25">
        <v>0.21540000000000001</v>
      </c>
      <c r="H25">
        <v>0.1</v>
      </c>
      <c r="I25">
        <v>2.46E-2</v>
      </c>
      <c r="J25">
        <v>0.9</v>
      </c>
      <c r="K25">
        <v>336.63244249207349</v>
      </c>
      <c r="L25">
        <v>335.73721245248612</v>
      </c>
      <c r="M25">
        <v>568686.52499999991</v>
      </c>
      <c r="N25">
        <v>419397.52500000002</v>
      </c>
      <c r="O25">
        <f t="shared" ref="O25:O27" si="5">M25-N25</f>
        <v>149288.99999999988</v>
      </c>
      <c r="P25" s="4">
        <f t="shared" si="1"/>
        <v>0.1</v>
      </c>
      <c r="Q25" s="4">
        <f t="shared" ref="Q25:Q27" si="6">P25+0</f>
        <v>0.1</v>
      </c>
      <c r="R25">
        <v>0</v>
      </c>
      <c r="S25" s="8">
        <f>16/F25</f>
        <v>0.4</v>
      </c>
      <c r="T25" s="9">
        <v>0.2689898</v>
      </c>
    </row>
    <row r="26" spans="1:20" x14ac:dyDescent="0.25">
      <c r="A26" t="s">
        <v>38</v>
      </c>
      <c r="B26" t="s">
        <v>40</v>
      </c>
      <c r="C26">
        <v>7.8840907251077601</v>
      </c>
      <c r="D26" s="6">
        <v>0.11949</v>
      </c>
      <c r="E26">
        <v>22.593195681359692</v>
      </c>
      <c r="F26">
        <v>40</v>
      </c>
      <c r="G26" s="3">
        <v>0.21659999999999999</v>
      </c>
      <c r="H26">
        <v>0.12</v>
      </c>
      <c r="I26">
        <v>2.4E-2</v>
      </c>
      <c r="J26">
        <v>1.03</v>
      </c>
      <c r="K26">
        <v>336.77580825052843</v>
      </c>
      <c r="L26">
        <v>335.73672576405892</v>
      </c>
      <c r="M26">
        <v>741082.37</v>
      </c>
      <c r="N26">
        <v>506087.11499999999</v>
      </c>
      <c r="O26">
        <f t="shared" si="5"/>
        <v>234995.255</v>
      </c>
      <c r="P26" s="4">
        <f t="shared" si="1"/>
        <v>0.1</v>
      </c>
      <c r="Q26" s="4">
        <f t="shared" si="6"/>
        <v>0.1</v>
      </c>
      <c r="R26">
        <v>0</v>
      </c>
      <c r="S26" s="8">
        <f t="shared" ref="S26:S27" si="7">16/F26</f>
        <v>0.4</v>
      </c>
      <c r="T26" s="9">
        <v>0.28000000000000003</v>
      </c>
    </row>
    <row r="27" spans="1:20" x14ac:dyDescent="0.25">
      <c r="A27" t="s">
        <v>38</v>
      </c>
      <c r="B27" t="s">
        <v>42</v>
      </c>
      <c r="C27">
        <v>1.2758296589723311E-2</v>
      </c>
      <c r="D27" s="6">
        <v>8.3999999999999995E-3</v>
      </c>
      <c r="E27">
        <v>0.25468045936331246</v>
      </c>
      <c r="F27">
        <v>40</v>
      </c>
      <c r="G27" s="3">
        <v>0</v>
      </c>
      <c r="H27">
        <v>0.03</v>
      </c>
      <c r="I27">
        <v>0.12670000000000001</v>
      </c>
      <c r="J27">
        <v>0.16</v>
      </c>
      <c r="K27">
        <v>337.86902875150412</v>
      </c>
      <c r="L27">
        <v>337.71031519187432</v>
      </c>
      <c r="M27">
        <v>249211.655</v>
      </c>
      <c r="N27">
        <v>187450.69949999999</v>
      </c>
      <c r="O27">
        <f t="shared" si="5"/>
        <v>61760.955500000011</v>
      </c>
      <c r="P27" s="4">
        <f t="shared" si="1"/>
        <v>0.1</v>
      </c>
      <c r="Q27" s="4">
        <f t="shared" si="6"/>
        <v>0.1</v>
      </c>
      <c r="R27">
        <v>0</v>
      </c>
      <c r="S27" s="8">
        <f t="shared" si="7"/>
        <v>0.4</v>
      </c>
      <c r="T27" s="9">
        <v>0.37</v>
      </c>
    </row>
    <row r="28" spans="1:20" x14ac:dyDescent="0.25">
      <c r="D28" s="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DDB6-EE21-42E1-95CD-65F9FE7275F1}">
  <dimension ref="A1:T11"/>
  <sheetViews>
    <sheetView workbookViewId="0">
      <selection activeCell="F18" sqref="F18"/>
    </sheetView>
  </sheetViews>
  <sheetFormatPr baseColWidth="10" defaultColWidth="8.85546875" defaultRowHeight="15" x14ac:dyDescent="0.25"/>
  <cols>
    <col min="1" max="1" width="19" customWidth="1"/>
    <col min="2" max="2" width="12.42578125" customWidth="1"/>
    <col min="15" max="15" width="12.7109375" customWidth="1"/>
  </cols>
  <sheetData>
    <row r="1" spans="1:20" x14ac:dyDescent="0.25">
      <c r="A1" t="s">
        <v>45</v>
      </c>
      <c r="B1" t="s">
        <v>46</v>
      </c>
      <c r="C1" t="s">
        <v>0</v>
      </c>
      <c r="D1" t="s">
        <v>58</v>
      </c>
      <c r="E1" t="s">
        <v>43</v>
      </c>
      <c r="F1" t="s">
        <v>44</v>
      </c>
      <c r="G1" t="s">
        <v>47</v>
      </c>
      <c r="H1" t="s">
        <v>48</v>
      </c>
      <c r="I1" t="s">
        <v>49</v>
      </c>
      <c r="J1" t="s">
        <v>1</v>
      </c>
      <c r="K1" t="s">
        <v>3</v>
      </c>
      <c r="L1" t="s">
        <v>2</v>
      </c>
      <c r="M1" t="s">
        <v>50</v>
      </c>
      <c r="N1" t="s">
        <v>51</v>
      </c>
      <c r="O1" s="1" t="s">
        <v>52</v>
      </c>
      <c r="P1" s="1" t="s">
        <v>36</v>
      </c>
      <c r="Q1" t="s">
        <v>37</v>
      </c>
      <c r="R1" t="s">
        <v>53</v>
      </c>
      <c r="S1" s="6" t="s">
        <v>56</v>
      </c>
      <c r="T1" s="6" t="s">
        <v>57</v>
      </c>
    </row>
    <row r="2" spans="1:20" x14ac:dyDescent="0.25">
      <c r="A2" t="s">
        <v>8</v>
      </c>
      <c r="B2" t="s">
        <v>9</v>
      </c>
      <c r="C2">
        <v>3.011103809653596</v>
      </c>
      <c r="E2">
        <v>22.363935766575604</v>
      </c>
      <c r="F2">
        <v>40</v>
      </c>
      <c r="G2">
        <v>7.7217568956092844E-2</v>
      </c>
      <c r="I2">
        <v>3.6499999999999998E-2</v>
      </c>
      <c r="J2">
        <v>0.83</v>
      </c>
      <c r="K2">
        <v>336.68348399531021</v>
      </c>
      <c r="L2">
        <v>335.83918754489162</v>
      </c>
      <c r="M2">
        <v>278226.11</v>
      </c>
      <c r="N2">
        <v>231082.74</v>
      </c>
      <c r="O2">
        <f>M2-N2</f>
        <v>47143.369999999995</v>
      </c>
      <c r="P2">
        <f t="shared" ref="P2:P9" si="0">4/F2</f>
        <v>0.1</v>
      </c>
      <c r="Q2">
        <v>0.1</v>
      </c>
      <c r="R2">
        <v>0</v>
      </c>
      <c r="S2" s="6">
        <v>0.158371859622571</v>
      </c>
      <c r="T2" s="9">
        <v>0.13464105071138202</v>
      </c>
    </row>
    <row r="3" spans="1:20" x14ac:dyDescent="0.25">
      <c r="A3" t="s">
        <v>8</v>
      </c>
      <c r="B3" t="s">
        <v>10</v>
      </c>
      <c r="C3">
        <v>3.0069553982557964</v>
      </c>
      <c r="E3">
        <v>26.706077359756097</v>
      </c>
      <c r="F3">
        <v>60</v>
      </c>
      <c r="G3">
        <v>7.7098924390115772E-2</v>
      </c>
      <c r="I3">
        <v>2.93E-2</v>
      </c>
      <c r="J3">
        <v>0.89</v>
      </c>
      <c r="K3">
        <v>336.60611876473149</v>
      </c>
      <c r="L3">
        <v>335.70166553882223</v>
      </c>
      <c r="M3">
        <v>186523.97899999999</v>
      </c>
      <c r="N3">
        <v>142334.1085</v>
      </c>
      <c r="O3">
        <f t="shared" ref="O3:O8" si="1">M3-N3</f>
        <v>44189.87049999999</v>
      </c>
      <c r="P3">
        <f t="shared" si="0"/>
        <v>6.6666666666666666E-2</v>
      </c>
      <c r="Q3">
        <v>6.6666666666666666E-2</v>
      </c>
      <c r="R3">
        <v>0</v>
      </c>
      <c r="S3" s="6">
        <v>0.10558123974838071</v>
      </c>
      <c r="T3" s="9">
        <v>0.11259442402376303</v>
      </c>
    </row>
    <row r="4" spans="1:20" x14ac:dyDescent="0.25">
      <c r="A4" t="s">
        <v>8</v>
      </c>
      <c r="B4" t="s">
        <v>11</v>
      </c>
      <c r="C4">
        <v>2.0577269061574914</v>
      </c>
      <c r="E4">
        <v>19.403299581150097</v>
      </c>
      <c r="F4">
        <v>75</v>
      </c>
      <c r="G4">
        <v>4.9950989516104258E-2</v>
      </c>
      <c r="I4">
        <v>2.7199999999999998E-2</v>
      </c>
      <c r="J4">
        <v>0.93</v>
      </c>
      <c r="K4">
        <v>336.60606448076902</v>
      </c>
      <c r="L4">
        <v>335.67361114865417</v>
      </c>
      <c r="M4">
        <v>165271.40700000001</v>
      </c>
      <c r="N4">
        <v>123617.625</v>
      </c>
      <c r="O4">
        <f t="shared" si="1"/>
        <v>41653.782000000007</v>
      </c>
      <c r="P4">
        <f t="shared" si="0"/>
        <v>5.3333333333333337E-2</v>
      </c>
      <c r="Q4">
        <v>5.3333333333333337E-2</v>
      </c>
      <c r="R4">
        <v>0</v>
      </c>
      <c r="S4" s="6">
        <v>8.4464991798704578E-2</v>
      </c>
      <c r="T4" s="9">
        <v>0.10605036002003138</v>
      </c>
    </row>
    <row r="5" spans="1:20" x14ac:dyDescent="0.25">
      <c r="A5" t="s">
        <v>8</v>
      </c>
      <c r="B5" t="s">
        <v>12</v>
      </c>
      <c r="C5">
        <v>0.71676538436570636</v>
      </c>
      <c r="E5">
        <v>12.653193279330049</v>
      </c>
      <c r="F5">
        <v>100</v>
      </c>
      <c r="G5">
        <v>1.1599489992859204E-2</v>
      </c>
      <c r="I5">
        <v>4.8399999999999999E-2</v>
      </c>
      <c r="J5">
        <v>0.72</v>
      </c>
      <c r="K5">
        <v>336.4399734481878</v>
      </c>
      <c r="L5">
        <v>335.69581217257928</v>
      </c>
      <c r="M5">
        <v>153673.14300000001</v>
      </c>
      <c r="N5">
        <v>140882.5405</v>
      </c>
      <c r="O5">
        <f t="shared" si="1"/>
        <v>12790.602500000008</v>
      </c>
      <c r="P5">
        <f t="shared" si="0"/>
        <v>0.04</v>
      </c>
      <c r="Q5">
        <v>0.04</v>
      </c>
      <c r="R5">
        <v>0</v>
      </c>
      <c r="S5" s="6">
        <v>6.334874384902843E-2</v>
      </c>
      <c r="T5" s="9">
        <v>5.6646995627309106E-2</v>
      </c>
    </row>
    <row r="6" spans="1:20" x14ac:dyDescent="0.25">
      <c r="A6" t="s">
        <v>8</v>
      </c>
      <c r="B6" t="s">
        <v>13</v>
      </c>
      <c r="C6">
        <v>0.67671477286205783</v>
      </c>
      <c r="E6">
        <v>13.368210975664811</v>
      </c>
      <c r="F6">
        <v>150</v>
      </c>
      <c r="G6">
        <v>1.0454042503854856E-2</v>
      </c>
      <c r="I6">
        <v>4.6199999999999998E-2</v>
      </c>
      <c r="J6">
        <v>0.8</v>
      </c>
      <c r="K6">
        <v>336.59443960242493</v>
      </c>
      <c r="L6">
        <v>335.7962717446029</v>
      </c>
      <c r="M6">
        <v>80183.33</v>
      </c>
      <c r="N6">
        <v>72036.897499999992</v>
      </c>
      <c r="O6">
        <f t="shared" si="1"/>
        <v>8146.4325000000099</v>
      </c>
      <c r="P6">
        <f t="shared" si="0"/>
        <v>2.6666666666666668E-2</v>
      </c>
      <c r="Q6">
        <v>2.6666666666666668E-2</v>
      </c>
      <c r="R6">
        <v>0</v>
      </c>
      <c r="S6" s="6">
        <v>4.2232495899352289E-2</v>
      </c>
      <c r="T6" s="9">
        <v>5.0621191877801307E-2</v>
      </c>
    </row>
    <row r="7" spans="1:20" x14ac:dyDescent="0.25">
      <c r="A7" t="s">
        <v>8</v>
      </c>
      <c r="B7" t="s">
        <v>14</v>
      </c>
      <c r="C7">
        <v>0.22265193866892116</v>
      </c>
      <c r="E7">
        <v>5.8374763877056886</v>
      </c>
      <c r="F7">
        <v>200</v>
      </c>
      <c r="G7" s="10">
        <v>0</v>
      </c>
      <c r="I7">
        <v>5.2900000000000003E-2</v>
      </c>
      <c r="J7">
        <v>0.66</v>
      </c>
      <c r="K7">
        <v>336.46008089953801</v>
      </c>
      <c r="L7">
        <v>335.80368387547583</v>
      </c>
      <c r="M7">
        <v>66002.340499999991</v>
      </c>
      <c r="N7">
        <v>64578.595000000001</v>
      </c>
      <c r="O7">
        <f t="shared" si="1"/>
        <v>1423.74549999999</v>
      </c>
      <c r="P7">
        <f t="shared" si="0"/>
        <v>0.02</v>
      </c>
      <c r="Q7">
        <v>0.02</v>
      </c>
      <c r="R7">
        <v>0</v>
      </c>
      <c r="S7" s="6">
        <v>3.1674371924514215E-2</v>
      </c>
      <c r="T7" s="9">
        <v>3.8141814010219981E-2</v>
      </c>
    </row>
    <row r="8" spans="1:20" x14ac:dyDescent="0.25">
      <c r="A8" t="s">
        <v>8</v>
      </c>
      <c r="B8" t="s">
        <v>15</v>
      </c>
      <c r="C8">
        <v>5.537985360747591E-2</v>
      </c>
      <c r="E8">
        <v>1.5382026998221481</v>
      </c>
      <c r="F8">
        <v>300</v>
      </c>
      <c r="G8" s="10">
        <v>0</v>
      </c>
      <c r="I8">
        <v>5.1799999999999999E-2</v>
      </c>
      <c r="J8">
        <v>0.7</v>
      </c>
      <c r="K8">
        <v>336.36286418780838</v>
      </c>
      <c r="L8">
        <v>335.6726915699773</v>
      </c>
      <c r="M8">
        <v>50466.315000000002</v>
      </c>
      <c r="N8">
        <v>47016.932000000001</v>
      </c>
      <c r="O8">
        <f t="shared" si="1"/>
        <v>3449.3830000000016</v>
      </c>
      <c r="P8">
        <f t="shared" si="0"/>
        <v>1.3333333333333334E-2</v>
      </c>
      <c r="Q8">
        <v>1.3333333333333334E-2</v>
      </c>
      <c r="R8">
        <v>0</v>
      </c>
      <c r="S8" s="6">
        <v>2.1116247949676144E-2</v>
      </c>
      <c r="T8" s="9">
        <v>3.6002962167391274E-2</v>
      </c>
    </row>
    <row r="9" spans="1:20" x14ac:dyDescent="0.25">
      <c r="A9" t="s">
        <v>8</v>
      </c>
      <c r="B9" t="s">
        <v>16</v>
      </c>
      <c r="C9" s="2">
        <v>0</v>
      </c>
      <c r="E9" s="2">
        <v>0</v>
      </c>
      <c r="F9">
        <v>750</v>
      </c>
      <c r="G9" s="3">
        <v>0</v>
      </c>
      <c r="I9">
        <v>3.78E-2</v>
      </c>
      <c r="J9">
        <v>0.83</v>
      </c>
      <c r="K9">
        <v>336.28433481849771</v>
      </c>
      <c r="L9">
        <v>335.44507422458662</v>
      </c>
      <c r="M9">
        <v>33932.137499999997</v>
      </c>
      <c r="N9">
        <v>28223.7395</v>
      </c>
      <c r="O9">
        <f>M9-N9</f>
        <v>5708.3979999999974</v>
      </c>
      <c r="P9">
        <f t="shared" si="0"/>
        <v>5.3333333333333332E-3</v>
      </c>
      <c r="Q9">
        <v>5.3333333333333332E-3</v>
      </c>
      <c r="R9">
        <v>0</v>
      </c>
      <c r="S9" s="6">
        <v>8.4464991798704567E-3</v>
      </c>
      <c r="T9" s="9">
        <v>3.4567463526723498E-2</v>
      </c>
    </row>
    <row r="10" spans="1:20" x14ac:dyDescent="0.25">
      <c r="S10" s="6"/>
    </row>
    <row r="11" spans="1:20" x14ac:dyDescent="0.25">
      <c r="S11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9CCF5-A395-4E29-AB24-7BCB0FDE287C}">
  <dimension ref="A1:T9"/>
  <sheetViews>
    <sheetView tabSelected="1" zoomScaleNormal="100" workbookViewId="0">
      <selection activeCell="E32" sqref="E32"/>
    </sheetView>
  </sheetViews>
  <sheetFormatPr baseColWidth="10" defaultRowHeight="15" x14ac:dyDescent="0.25"/>
  <cols>
    <col min="1" max="1" width="26.42578125" customWidth="1"/>
  </cols>
  <sheetData>
    <row r="1" spans="1:20" x14ac:dyDescent="0.25">
      <c r="A1" t="s">
        <v>45</v>
      </c>
      <c r="B1" t="s">
        <v>46</v>
      </c>
      <c r="C1" t="s">
        <v>0</v>
      </c>
      <c r="D1" t="s">
        <v>43</v>
      </c>
      <c r="E1" t="s">
        <v>44</v>
      </c>
      <c r="F1" t="s">
        <v>47</v>
      </c>
      <c r="G1" s="11" t="s">
        <v>48</v>
      </c>
      <c r="H1" s="11" t="s">
        <v>49</v>
      </c>
      <c r="I1" s="11" t="s">
        <v>1</v>
      </c>
      <c r="J1" s="11" t="s">
        <v>3</v>
      </c>
      <c r="K1" t="s">
        <v>2</v>
      </c>
      <c r="L1" t="s">
        <v>50</v>
      </c>
      <c r="M1" t="s">
        <v>51</v>
      </c>
      <c r="N1" s="1" t="s">
        <v>52</v>
      </c>
      <c r="O1" s="1" t="s">
        <v>36</v>
      </c>
      <c r="P1" t="s">
        <v>37</v>
      </c>
      <c r="Q1" t="s">
        <v>53</v>
      </c>
      <c r="R1" s="6" t="s">
        <v>55</v>
      </c>
      <c r="S1" t="s">
        <v>54</v>
      </c>
      <c r="T1" t="s">
        <v>57</v>
      </c>
    </row>
    <row r="2" spans="1:20" x14ac:dyDescent="0.25">
      <c r="A2" t="s">
        <v>31</v>
      </c>
      <c r="B2" t="s">
        <v>19</v>
      </c>
      <c r="C2">
        <v>2.9744300267063704</v>
      </c>
      <c r="D2">
        <v>13.872562267889307</v>
      </c>
      <c r="E2">
        <v>30</v>
      </c>
      <c r="F2" s="3">
        <v>7.6168698763802195E-2</v>
      </c>
      <c r="G2" s="11"/>
      <c r="H2" s="11"/>
      <c r="I2" s="11"/>
      <c r="J2" s="11"/>
      <c r="K2">
        <v>336.60021935265007</v>
      </c>
      <c r="L2">
        <v>335.96905466330702</v>
      </c>
      <c r="M2">
        <v>113421.62699999999</v>
      </c>
      <c r="N2">
        <v>340157.85</v>
      </c>
      <c r="O2">
        <f t="shared" ref="O2:O9" si="0">M2-N2</f>
        <v>-226736.223</v>
      </c>
      <c r="P2">
        <v>0</v>
      </c>
      <c r="Q2">
        <v>0</v>
      </c>
      <c r="R2">
        <v>0.25750131161815554</v>
      </c>
      <c r="S2">
        <v>1</v>
      </c>
      <c r="T2">
        <v>0.21441100564322257</v>
      </c>
    </row>
    <row r="3" spans="1:20" x14ac:dyDescent="0.25">
      <c r="A3" t="s">
        <v>31</v>
      </c>
      <c r="B3" t="s">
        <v>20</v>
      </c>
      <c r="C3">
        <v>1.5404944550981281</v>
      </c>
      <c r="D3">
        <v>18.410870867742116</v>
      </c>
      <c r="E3">
        <v>50</v>
      </c>
      <c r="F3" s="3">
        <v>3.515814141580647E-2</v>
      </c>
      <c r="G3" s="11"/>
      <c r="H3" s="11"/>
      <c r="I3" s="11"/>
      <c r="J3" s="11"/>
      <c r="K3">
        <v>336.63751126931493</v>
      </c>
      <c r="L3">
        <v>335.87090971055352</v>
      </c>
      <c r="M3">
        <v>179953.99549999999</v>
      </c>
      <c r="N3">
        <v>164636.78049999999</v>
      </c>
      <c r="O3">
        <f t="shared" si="0"/>
        <v>15317.214999999997</v>
      </c>
      <c r="P3">
        <v>0</v>
      </c>
      <c r="Q3">
        <v>0</v>
      </c>
      <c r="R3">
        <v>0.15450078697089334</v>
      </c>
      <c r="S3">
        <v>0</v>
      </c>
      <c r="T3">
        <v>8.367309000017184E-2</v>
      </c>
    </row>
    <row r="4" spans="1:20" x14ac:dyDescent="0.25">
      <c r="A4" t="s">
        <v>31</v>
      </c>
      <c r="B4" t="s">
        <v>21</v>
      </c>
      <c r="C4">
        <v>2.8372893366296879</v>
      </c>
      <c r="D4">
        <v>17.549079109475663</v>
      </c>
      <c r="E4">
        <v>50</v>
      </c>
      <c r="F4" s="3">
        <v>7.2246475027609072E-2</v>
      </c>
      <c r="G4" s="11"/>
      <c r="H4" s="11"/>
      <c r="I4" s="11"/>
      <c r="J4" s="11"/>
      <c r="K4">
        <v>336.50818109152942</v>
      </c>
      <c r="L4">
        <v>335.88280024537681</v>
      </c>
      <c r="M4">
        <v>85181.323499999999</v>
      </c>
      <c r="N4">
        <v>189255.80600000001</v>
      </c>
      <c r="O4">
        <f t="shared" si="0"/>
        <v>-104074.48250000001</v>
      </c>
      <c r="P4">
        <v>0</v>
      </c>
      <c r="Q4">
        <v>0</v>
      </c>
      <c r="R4">
        <v>0.15450078697089334</v>
      </c>
      <c r="S4">
        <v>2</v>
      </c>
      <c r="T4">
        <v>0.16167739166995304</v>
      </c>
    </row>
    <row r="5" spans="1:20" x14ac:dyDescent="0.25">
      <c r="A5" t="s">
        <v>31</v>
      </c>
      <c r="B5" t="s">
        <v>22</v>
      </c>
      <c r="C5">
        <v>3.5113952595777325</v>
      </c>
      <c r="D5">
        <v>14.011230308616051</v>
      </c>
      <c r="E5">
        <v>30</v>
      </c>
      <c r="F5" s="3">
        <v>9.1525904423923152E-2</v>
      </c>
      <c r="G5" s="11"/>
      <c r="H5" s="11"/>
      <c r="I5" s="11"/>
      <c r="J5" s="11"/>
      <c r="K5">
        <v>336.5343633808622</v>
      </c>
      <c r="L5">
        <v>335.93978361469772</v>
      </c>
      <c r="M5">
        <v>110916.3875</v>
      </c>
      <c r="N5">
        <v>342153.73</v>
      </c>
      <c r="O5">
        <f t="shared" si="0"/>
        <v>-231237.34249999997</v>
      </c>
      <c r="P5">
        <v>0</v>
      </c>
      <c r="Q5">
        <v>0</v>
      </c>
      <c r="R5">
        <v>0.25750131161815554</v>
      </c>
      <c r="S5">
        <v>1</v>
      </c>
      <c r="T5">
        <v>0.25061291422912657</v>
      </c>
    </row>
    <row r="6" spans="1:20" x14ac:dyDescent="0.25">
      <c r="A6" t="s">
        <v>31</v>
      </c>
      <c r="B6" t="s">
        <v>23</v>
      </c>
      <c r="C6">
        <v>2.8683683359319692</v>
      </c>
      <c r="D6">
        <v>3.8311941362080666</v>
      </c>
      <c r="E6">
        <v>10</v>
      </c>
      <c r="F6" s="3">
        <v>7.3135334407654309E-2</v>
      </c>
      <c r="G6" s="11"/>
      <c r="H6" s="11"/>
      <c r="I6" s="11"/>
      <c r="J6" s="11"/>
      <c r="K6">
        <v>337.1750150041168</v>
      </c>
      <c r="L6">
        <v>336.51526493260963</v>
      </c>
      <c r="M6">
        <v>720121.28499999992</v>
      </c>
      <c r="N6">
        <v>640162.39500000002</v>
      </c>
      <c r="O6">
        <f t="shared" si="0"/>
        <v>79958.889999999898</v>
      </c>
      <c r="P6">
        <v>0</v>
      </c>
      <c r="Q6">
        <v>0</v>
      </c>
      <c r="R6">
        <v>0.77250393485446667</v>
      </c>
      <c r="S6">
        <v>0</v>
      </c>
      <c r="T6">
        <v>0.74868780697470594</v>
      </c>
    </row>
    <row r="7" spans="1:20" x14ac:dyDescent="0.25">
      <c r="A7" t="s">
        <v>31</v>
      </c>
      <c r="B7" t="s">
        <v>24</v>
      </c>
      <c r="C7">
        <v>2.8913177840997406</v>
      </c>
      <c r="D7">
        <v>11.185915294695354</v>
      </c>
      <c r="E7">
        <v>30</v>
      </c>
      <c r="F7" s="3">
        <v>7.379168862525258E-2</v>
      </c>
      <c r="G7" s="11"/>
      <c r="H7" s="11"/>
      <c r="I7" s="11"/>
      <c r="J7" s="11"/>
      <c r="K7">
        <v>336.58913577779458</v>
      </c>
      <c r="L7">
        <v>335.98590408095811</v>
      </c>
      <c r="M7">
        <v>106578.3355</v>
      </c>
      <c r="N7">
        <v>329559.79499999998</v>
      </c>
      <c r="O7">
        <f t="shared" si="0"/>
        <v>-222981.4595</v>
      </c>
      <c r="P7">
        <v>0</v>
      </c>
      <c r="Q7">
        <v>0</v>
      </c>
      <c r="R7">
        <v>0.25750131161815554</v>
      </c>
      <c r="S7">
        <v>1</v>
      </c>
      <c r="T7">
        <v>0.2584784264789558</v>
      </c>
    </row>
    <row r="8" spans="1:20" x14ac:dyDescent="0.25">
      <c r="A8" t="s">
        <v>31</v>
      </c>
      <c r="B8" t="s">
        <v>25</v>
      </c>
      <c r="C8">
        <v>2.9932842805717121</v>
      </c>
      <c r="D8">
        <v>3.7778597017773348</v>
      </c>
      <c r="E8">
        <v>10</v>
      </c>
      <c r="F8" s="3">
        <v>7.6707930424350965E-2</v>
      </c>
      <c r="G8" s="11"/>
      <c r="H8" s="11"/>
      <c r="I8" s="11"/>
      <c r="J8" s="11"/>
      <c r="K8">
        <v>336.70512709034818</v>
      </c>
      <c r="L8">
        <v>336.60533038228391</v>
      </c>
      <c r="M8">
        <v>341871.28499999997</v>
      </c>
      <c r="N8">
        <v>513378.51</v>
      </c>
      <c r="O8">
        <f t="shared" si="0"/>
        <v>-171507.22500000003</v>
      </c>
      <c r="P8">
        <v>0</v>
      </c>
      <c r="Q8">
        <v>0</v>
      </c>
      <c r="R8">
        <v>0.77250393485446667</v>
      </c>
      <c r="S8">
        <v>2</v>
      </c>
      <c r="T8">
        <v>0.79232277449675781</v>
      </c>
    </row>
    <row r="9" spans="1:20" x14ac:dyDescent="0.25">
      <c r="A9" t="s">
        <v>31</v>
      </c>
      <c r="B9" t="s">
        <v>26</v>
      </c>
      <c r="C9">
        <v>2.7659719481810563</v>
      </c>
      <c r="D9">
        <v>10.827606253237457</v>
      </c>
      <c r="E9">
        <v>30</v>
      </c>
      <c r="F9" s="3">
        <v>7.0206797717978206E-2</v>
      </c>
      <c r="G9" s="11"/>
      <c r="H9" s="11"/>
      <c r="I9" s="11"/>
      <c r="J9" s="11"/>
      <c r="K9">
        <v>336.53215089294667</v>
      </c>
      <c r="L9">
        <v>335.97023896710141</v>
      </c>
      <c r="M9">
        <v>104993.97100000001</v>
      </c>
      <c r="N9">
        <v>261141.09</v>
      </c>
      <c r="O9">
        <f t="shared" si="0"/>
        <v>-156147.11900000001</v>
      </c>
      <c r="P9">
        <v>0</v>
      </c>
      <c r="Q9">
        <v>0</v>
      </c>
      <c r="R9">
        <v>0.25750131161815554</v>
      </c>
      <c r="S9">
        <v>1</v>
      </c>
      <c r="T9">
        <v>0.25545553499916296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selection</vt:lpstr>
      <vt:lpstr>LOD_LOQ</vt:lpstr>
      <vt:lpstr>Pulse1_final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Igwe Chika</cp:lastModifiedBy>
  <dcterms:created xsi:type="dcterms:W3CDTF">2023-09-25T13:21:45Z</dcterms:created>
  <dcterms:modified xsi:type="dcterms:W3CDTF">2023-10-03T09:35:54Z</dcterms:modified>
</cp:coreProperties>
</file>