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thomas_morley_education_gov_uk/Documents/Documents/Projects/spreadsheet-standards/"/>
    </mc:Choice>
  </mc:AlternateContent>
  <xr:revisionPtr revIDLastSave="563" documentId="13_ncr:1_{BF094960-DE70-4856-8D8C-047FBE858E03}" xr6:coauthVersionLast="47" xr6:coauthVersionMax="47" xr10:uidLastSave="{C6648390-F7D5-4F90-9272-6F9AAA3B435F}"/>
  <bookViews>
    <workbookView xWindow="-120" yWindow="-120" windowWidth="29040" windowHeight="15840" activeTab="9" xr2:uid="{2B0BD346-E812-4920-9406-2244F44DCDD5}"/>
  </bookViews>
  <sheets>
    <sheet name="Version Control" sheetId="1" r:id="rId1"/>
    <sheet name="Contents" sheetId="2" r:id="rId2"/>
    <sheet name="Checks" sheetId="5" r:id="rId3"/>
    <sheet name="Results" sheetId="3" r:id="rId4"/>
    <sheet name="School_Data" sheetId="6" r:id="rId5"/>
    <sheet name="Assumptions" sheetId="7" r:id="rId6"/>
    <sheet name="LA_Data" sheetId="8" r:id="rId7"/>
    <sheet name="Data_cleaning" sheetId="9" r:id="rId8"/>
    <sheet name="FSM_Calculation" sheetId="10" r:id="rId9"/>
    <sheet name="Scenario Summary" sheetId="4" r:id="rId10"/>
    <sheet name="Sheet11" sheetId="11" r:id="rId11"/>
  </sheets>
  <definedNames>
    <definedName name="E_Prob_30yr">Assumptions!$D$7</definedName>
    <definedName name="FLOOD_RISK_SENS">Assumptions!$D$94</definedName>
    <definedName name="LIFETIME">Assumptions!#REF!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2" i="5"/>
  <c r="C8" i="8"/>
  <c r="C9" i="9"/>
  <c r="C11" i="9" s="1"/>
  <c r="C6" i="9"/>
  <c r="C4" i="9"/>
  <c r="E4" i="10"/>
  <c r="E5" i="10"/>
  <c r="E6" i="10"/>
  <c r="E7" i="10"/>
  <c r="E8" i="10"/>
  <c r="E9" i="10"/>
  <c r="E10" i="10"/>
  <c r="E3" i="10"/>
  <c r="F14" i="6"/>
  <c r="F5" i="6"/>
  <c r="F6" i="6"/>
  <c r="F7" i="6"/>
  <c r="F8" i="6"/>
  <c r="F9" i="6"/>
  <c r="F10" i="6"/>
  <c r="F4" i="6"/>
  <c r="F3" i="6"/>
  <c r="D14" i="6"/>
</calcChain>
</file>

<file path=xl/sharedStrings.xml><?xml version="1.0" encoding="utf-8"?>
<sst xmlns="http://schemas.openxmlformats.org/spreadsheetml/2006/main" count="725" uniqueCount="433">
  <si>
    <t>Model:</t>
  </si>
  <si>
    <t>Example_of_Model</t>
  </si>
  <si>
    <t>Purpose of Model:</t>
  </si>
  <si>
    <t>To give readers of the Spreadsheet Standards guidance an example of a control sheet</t>
  </si>
  <si>
    <t>John Doe</t>
  </si>
  <si>
    <t>Date of creation:</t>
  </si>
  <si>
    <t>Lead Analyst:</t>
  </si>
  <si>
    <t>Contents</t>
  </si>
  <si>
    <t>Version Control</t>
  </si>
  <si>
    <t>Checks</t>
  </si>
  <si>
    <t>School_Data</t>
  </si>
  <si>
    <t>Assumptions</t>
  </si>
  <si>
    <t>LA_Data</t>
  </si>
  <si>
    <t>Data_cleaning</t>
  </si>
  <si>
    <t>FSM_calculation</t>
  </si>
  <si>
    <t>Results</t>
  </si>
  <si>
    <t>Scenario summary</t>
  </si>
  <si>
    <t>List of version and details of QA</t>
  </si>
  <si>
    <t>Details of model contents</t>
  </si>
  <si>
    <t>Auto-checks on outputs</t>
  </si>
  <si>
    <t>Data from GIAS on schools in England</t>
  </si>
  <si>
    <t>List of assumptions</t>
  </si>
  <si>
    <t>Data on local authorities in England</t>
  </si>
  <si>
    <t>Cleaning data and removing anomalies</t>
  </si>
  <si>
    <t>Calculation of how many children are eligible for free school meals</t>
  </si>
  <si>
    <t>Results of calculation, sorting by LA</t>
  </si>
  <si>
    <t>Summary of different scenarios, based on different assumptions</t>
  </si>
  <si>
    <t>Quality Assurance</t>
  </si>
  <si>
    <r>
      <t xml:space="preserve">QA log </t>
    </r>
    <r>
      <rPr>
        <u/>
        <sz val="11"/>
        <color rgb="FF0070C0"/>
        <rFont val="Calibri"/>
        <family val="2"/>
        <scheme val="minor"/>
      </rPr>
      <t>here</t>
    </r>
  </si>
  <si>
    <t>Version control tab</t>
  </si>
  <si>
    <t>Auto-checks conducted in Checks tab</t>
  </si>
  <si>
    <t>Colour coding</t>
  </si>
  <si>
    <t>Control sheets</t>
  </si>
  <si>
    <t>Foundation sheets</t>
  </si>
  <si>
    <t>Workings sheets</t>
  </si>
  <si>
    <t>Presentation sheets</t>
  </si>
  <si>
    <t>General Assumptions</t>
  </si>
  <si>
    <t>Source</t>
  </si>
  <si>
    <t>Discount Rate</t>
  </si>
  <si>
    <t>Based on the cost of measures and the amount of funding sought</t>
  </si>
  <si>
    <t>30 year Exceedance probability</t>
  </si>
  <si>
    <t>Using the Binomial method</t>
  </si>
  <si>
    <t>"</t>
  </si>
  <si>
    <t>Average Number on Primary roll</t>
  </si>
  <si>
    <t>Gov Pubs</t>
  </si>
  <si>
    <t>Average Number on Secondary roll</t>
  </si>
  <si>
    <t>Green Book</t>
  </si>
  <si>
    <t>Number of Primary schools benefitting</t>
  </si>
  <si>
    <t>Number of Secondary schools benefitting</t>
  </si>
  <si>
    <t>100 year Exceedance probability</t>
  </si>
  <si>
    <t>1000 year Exceedance probability</t>
  </si>
  <si>
    <t>Version</t>
  </si>
  <si>
    <t>Date</t>
  </si>
  <si>
    <t>User</t>
  </si>
  <si>
    <t>Comments</t>
  </si>
  <si>
    <t>Date checked</t>
  </si>
  <si>
    <t>0.03.1</t>
  </si>
  <si>
    <t>Sensitivities re-ran and updated</t>
  </si>
  <si>
    <t>JD</t>
  </si>
  <si>
    <t>JS</t>
  </si>
  <si>
    <t>Initial model created. Temporary methodology using cost-benefit ratios.</t>
  </si>
  <si>
    <t>Model revised. New data obtained allowing updated methodology to be applied. Added in new tab for data cleaning.</t>
  </si>
  <si>
    <t>Now includes savings that may be generated (see FSM_Calculation tab)</t>
  </si>
  <si>
    <t>Altered assumptions and ran different scenarios (see Scenario summary)</t>
  </si>
  <si>
    <t>Updates to bring modelling in line with 5 year projections. Mainly involves updating assumptions. Ad hoc methodology extended from 3 to 5 years.</t>
  </si>
  <si>
    <t>Updated with new data from ESFA, Results tab updated</t>
  </si>
  <si>
    <t>QA checks performed on new data</t>
  </si>
  <si>
    <t>QA checks: issues with LA breakdown resulting in errors</t>
  </si>
  <si>
    <t>QA checks: Errors in time extension resulting in over-estimation</t>
  </si>
  <si>
    <t>LM</t>
  </si>
  <si>
    <t>Full QA carried out and QA log completed</t>
  </si>
  <si>
    <t>Description</t>
  </si>
  <si>
    <t>Category</t>
  </si>
  <si>
    <t>Amount (£)</t>
  </si>
  <si>
    <t>% of total</t>
  </si>
  <si>
    <t>Hungry Horse Café</t>
  </si>
  <si>
    <t>FOOD</t>
  </si>
  <si>
    <t>HOME</t>
  </si>
  <si>
    <t>Café Mario</t>
  </si>
  <si>
    <t>Gas</t>
  </si>
  <si>
    <t>BILLS</t>
  </si>
  <si>
    <t>Electric</t>
  </si>
  <si>
    <t>Amazon</t>
  </si>
  <si>
    <t>ENTERTAINMENT</t>
  </si>
  <si>
    <t>Joy Indian</t>
  </si>
  <si>
    <t>Indoors Style</t>
  </si>
  <si>
    <t>Living Store</t>
  </si>
  <si>
    <t>Total</t>
  </si>
  <si>
    <t>Payment One (£)</t>
  </si>
  <si>
    <t>Payment Two (£)</t>
  </si>
  <si>
    <t>Total Payment (£)</t>
  </si>
  <si>
    <t>Vehicle ID</t>
  </si>
  <si>
    <t>Number of apples</t>
  </si>
  <si>
    <t>Percentage of rotten apples</t>
  </si>
  <si>
    <t>Number of good apples</t>
  </si>
  <si>
    <t>Number of apples per basket</t>
  </si>
  <si>
    <t>Number of baskets needed</t>
  </si>
  <si>
    <t>Percentage of sold baskets</t>
  </si>
  <si>
    <t>Price per basket</t>
  </si>
  <si>
    <t>No. of sold baskets</t>
  </si>
  <si>
    <t>Earnings</t>
  </si>
  <si>
    <t>Earnings from fresh apples</t>
  </si>
  <si>
    <t>Company</t>
  </si>
  <si>
    <t>Company 1</t>
  </si>
  <si>
    <t>Company 2</t>
  </si>
  <si>
    <t>Company 3</t>
  </si>
  <si>
    <t>Company 4</t>
  </si>
  <si>
    <t>Max Change</t>
  </si>
  <si>
    <t>ID Number</t>
  </si>
  <si>
    <t>First name</t>
  </si>
  <si>
    <t>Surname</t>
  </si>
  <si>
    <t>Directorate</t>
  </si>
  <si>
    <t>Division</t>
  </si>
  <si>
    <t>#15551</t>
  </si>
  <si>
    <t>#15552</t>
  </si>
  <si>
    <t>#15553</t>
  </si>
  <si>
    <t>#15554</t>
  </si>
  <si>
    <t>#15555</t>
  </si>
  <si>
    <t>#15556</t>
  </si>
  <si>
    <t>#15557</t>
  </si>
  <si>
    <t>#15558</t>
  </si>
  <si>
    <t>#15559</t>
  </si>
  <si>
    <t>#15560</t>
  </si>
  <si>
    <t>#15561</t>
  </si>
  <si>
    <t>#15562</t>
  </si>
  <si>
    <t>#15563</t>
  </si>
  <si>
    <t>#15564</t>
  </si>
  <si>
    <t>#15565</t>
  </si>
  <si>
    <t>#15566</t>
  </si>
  <si>
    <t>#15567</t>
  </si>
  <si>
    <t>#15568</t>
  </si>
  <si>
    <t>#15569</t>
  </si>
  <si>
    <t>#15570</t>
  </si>
  <si>
    <t>#15571</t>
  </si>
  <si>
    <t>#15572</t>
  </si>
  <si>
    <t>#15573</t>
  </si>
  <si>
    <t>#15574</t>
  </si>
  <si>
    <t>#15575</t>
  </si>
  <si>
    <t>#15576</t>
  </si>
  <si>
    <t>#15577</t>
  </si>
  <si>
    <t>Bradshaw</t>
  </si>
  <si>
    <t>Clifford</t>
  </si>
  <si>
    <t>Bowles</t>
  </si>
  <si>
    <t>Sally</t>
  </si>
  <si>
    <t>Turnblad</t>
  </si>
  <si>
    <t>Tracy</t>
  </si>
  <si>
    <t>Twist</t>
  </si>
  <si>
    <t>Oliver</t>
  </si>
  <si>
    <t>Hansen</t>
  </si>
  <si>
    <t>Evan</t>
  </si>
  <si>
    <t>New</t>
  </si>
  <si>
    <t>Jamie</t>
  </si>
  <si>
    <t>Woods</t>
  </si>
  <si>
    <t>Elle</t>
  </si>
  <si>
    <t>Hamilton</t>
  </si>
  <si>
    <t>Alexander</t>
  </si>
  <si>
    <t>Burr</t>
  </si>
  <si>
    <t>Aaron</t>
  </si>
  <si>
    <t>Zuko</t>
  </si>
  <si>
    <t>Danny</t>
  </si>
  <si>
    <t>Olsson</t>
  </si>
  <si>
    <t>Sandy</t>
  </si>
  <si>
    <t>Shneebly</t>
  </si>
  <si>
    <t>Ned</t>
  </si>
  <si>
    <t>Finn</t>
  </si>
  <si>
    <t>Dewey</t>
  </si>
  <si>
    <t>Krelbourne</t>
  </si>
  <si>
    <t>Seymour</t>
  </si>
  <si>
    <t>Scrivello</t>
  </si>
  <si>
    <t>Orin</t>
  </si>
  <si>
    <t>Hannigan</t>
  </si>
  <si>
    <t>Rooster</t>
  </si>
  <si>
    <t>Warbucks</t>
  </si>
  <si>
    <t>Daddy</t>
  </si>
  <si>
    <t>Valjean</t>
  </si>
  <si>
    <t>Jean</t>
  </si>
  <si>
    <t>Canigula</t>
  </si>
  <si>
    <t>Christine</t>
  </si>
  <si>
    <t>Martha</t>
  </si>
  <si>
    <t>Sawyer</t>
  </si>
  <si>
    <t>Veronica</t>
  </si>
  <si>
    <t>Dunnstock</t>
  </si>
  <si>
    <t>Rosario</t>
  </si>
  <si>
    <t>Nina</t>
  </si>
  <si>
    <t>De La Vega</t>
  </si>
  <si>
    <t>Usnavi</t>
  </si>
  <si>
    <t>Wormwood</t>
  </si>
  <si>
    <t>Matilda</t>
  </si>
  <si>
    <t>Honey</t>
  </si>
  <si>
    <t>Jennifer</t>
  </si>
  <si>
    <t>Hunterson</t>
  </si>
  <si>
    <t>Jenna</t>
  </si>
  <si>
    <t>Pomatter</t>
  </si>
  <si>
    <t>Jim</t>
  </si>
  <si>
    <t>Capital</t>
  </si>
  <si>
    <t>Finance</t>
  </si>
  <si>
    <t>Funding</t>
  </si>
  <si>
    <t>Further Education</t>
  </si>
  <si>
    <t>EYSGA</t>
  </si>
  <si>
    <t>Teaching workforce</t>
  </si>
  <si>
    <t>International and EU Exit</t>
  </si>
  <si>
    <t>Covid Response Unit</t>
  </si>
  <si>
    <t>Analysis</t>
  </si>
  <si>
    <t>Data</t>
  </si>
  <si>
    <t>HR</t>
  </si>
  <si>
    <t>Strategic Finance</t>
  </si>
  <si>
    <t>Transformation and Digital</t>
  </si>
  <si>
    <t>Communications</t>
  </si>
  <si>
    <t>Strategy and Social Mobility</t>
  </si>
  <si>
    <t>Free Schools</t>
  </si>
  <si>
    <t>Legal and Transactions</t>
  </si>
  <si>
    <t>School Estates and Post 15</t>
  </si>
  <si>
    <t>Business</t>
  </si>
  <si>
    <t>ESFA</t>
  </si>
  <si>
    <t>Service Delivery</t>
  </si>
  <si>
    <t>Post-16 Funding</t>
  </si>
  <si>
    <t>SEND analysis</t>
  </si>
  <si>
    <t>IFA</t>
  </si>
  <si>
    <t>Get Into Teaching</t>
  </si>
  <si>
    <t>EU Exit</t>
  </si>
  <si>
    <t>Planning and Delivery</t>
  </si>
  <si>
    <t>Rapid Response</t>
  </si>
  <si>
    <t>Central Analysis Unit</t>
  </si>
  <si>
    <t>Strategic Operations Analysis</t>
  </si>
  <si>
    <t>Data Operations</t>
  </si>
  <si>
    <t>HR Services</t>
  </si>
  <si>
    <t>Central Capital Unit</t>
  </si>
  <si>
    <t>Cyber and Information Security</t>
  </si>
  <si>
    <t>Cloud Infrastructure and Platforms</t>
  </si>
  <si>
    <t>News and Corporate Communications</t>
  </si>
  <si>
    <t>Exclusions and Behaviour</t>
  </si>
  <si>
    <t>Strategy Unit</t>
  </si>
  <si>
    <t>Division Cleaned</t>
  </si>
  <si>
    <t>Cloud</t>
  </si>
  <si>
    <t>Exclusions</t>
  </si>
  <si>
    <t>free schools</t>
  </si>
  <si>
    <t>Legal + Transactions</t>
  </si>
  <si>
    <t>School Estates and Post 16</t>
  </si>
  <si>
    <t>Education and Skills Funding Agency</t>
  </si>
  <si>
    <t>SNED analysis</t>
  </si>
  <si>
    <t>Delivery and Planning</t>
  </si>
  <si>
    <t>CAU</t>
  </si>
  <si>
    <t>Strategic Operations Analysis Division</t>
  </si>
  <si>
    <t>hr services</t>
  </si>
  <si>
    <t>Directorate from survey</t>
  </si>
  <si>
    <t>Division from survey</t>
  </si>
  <si>
    <t>Forward Planning</t>
  </si>
  <si>
    <t>Intelligence and Evidence</t>
  </si>
  <si>
    <t>Sector Guidance and Information</t>
  </si>
  <si>
    <t>Curriculum Strategy</t>
  </si>
  <si>
    <t>Education Recovery</t>
  </si>
  <si>
    <t>Education Recovery Strategy</t>
  </si>
  <si>
    <t>Extended Time in Schools</t>
  </si>
  <si>
    <t>Get Help With Technology Programme</t>
  </si>
  <si>
    <t>National Tutoring Programme</t>
  </si>
  <si>
    <t>Provider Market Oversight - Prevention Delivery</t>
  </si>
  <si>
    <t>2021 Qualifications</t>
  </si>
  <si>
    <t>Qualifications</t>
  </si>
  <si>
    <t>Future Qualifications</t>
  </si>
  <si>
    <t>Jenny Oldroyd</t>
  </si>
  <si>
    <t>Qualifications Systems</t>
  </si>
  <si>
    <t>Higher Education</t>
  </si>
  <si>
    <t>Rapid Testing</t>
  </si>
  <si>
    <t>Primary, EY and SEND</t>
  </si>
  <si>
    <t>Programme Project Delivery</t>
  </si>
  <si>
    <t>Programme and Delivery</t>
  </si>
  <si>
    <t>Schools COVID Response</t>
  </si>
  <si>
    <t>National Programmes and Projects</t>
  </si>
  <si>
    <t>Academies and Maintained Schools</t>
  </si>
  <si>
    <t>North</t>
  </si>
  <si>
    <t>Performance, Operational, Policy and Strategy</t>
  </si>
  <si>
    <t>Schools Resource Management</t>
  </si>
  <si>
    <t>South Central and East</t>
  </si>
  <si>
    <t>Apprenticeship Strategy and Routes into work</t>
  </si>
  <si>
    <t>Apprenticeships</t>
  </si>
  <si>
    <t>Apprenticeships Programme</t>
  </si>
  <si>
    <t>Funding and Strategy</t>
  </si>
  <si>
    <t>Regulation, Assessment and Public Sector</t>
  </si>
  <si>
    <t>Services</t>
  </si>
  <si>
    <t>Data Science - Analysis and Modelling</t>
  </si>
  <si>
    <t>CEDD</t>
  </si>
  <si>
    <t>Data Science - Data Insight</t>
  </si>
  <si>
    <t>Data Science - Data Operations</t>
  </si>
  <si>
    <t>Funding Allocations</t>
  </si>
  <si>
    <t>Stu Balnaves</t>
  </si>
  <si>
    <t>Tom Lancaster</t>
  </si>
  <si>
    <t>People Team</t>
  </si>
  <si>
    <t>AMSF</t>
  </si>
  <si>
    <t>Funding Policy and Implementation</t>
  </si>
  <si>
    <t>Operational Excellence</t>
  </si>
  <si>
    <t>Funding and Programmes Development</t>
  </si>
  <si>
    <t>Midlands and East of England Territory</t>
  </si>
  <si>
    <t>Northern Territory</t>
  </si>
  <si>
    <t>Regional Delivery</t>
  </si>
  <si>
    <t>South West and South Territory</t>
  </si>
  <si>
    <t>T Level Delivery</t>
  </si>
  <si>
    <t>Professional and Technical Educations</t>
  </si>
  <si>
    <t>Technical Education and Qualifications Reform</t>
  </si>
  <si>
    <t>Technical Qualifications Development &amp; Regulation</t>
  </si>
  <si>
    <t>Assurance</t>
  </si>
  <si>
    <t>Provider Market Oversight</t>
  </si>
  <si>
    <t>PMO Programmes</t>
  </si>
  <si>
    <t>Providers</t>
  </si>
  <si>
    <t>Risk Analysis</t>
  </si>
  <si>
    <t>Specialist Restructuring</t>
  </si>
  <si>
    <t>Admissions, Academies Portfolio and School Organisation</t>
  </si>
  <si>
    <t>Academies and School Reform</t>
  </si>
  <si>
    <t>Governance, Intervention, Faith and Accountability</t>
  </si>
  <si>
    <t>Schools Strategy and Support</t>
  </si>
  <si>
    <t>Early Years Strategy, Quality and Covid Response</t>
  </si>
  <si>
    <t>Early Years, Childcare, School Food &amp; Teaching Regulation</t>
  </si>
  <si>
    <t>Early Years Sufficiency and Entitlements</t>
  </si>
  <si>
    <t>School Food and Flexible Childcare</t>
  </si>
  <si>
    <t>Teaching Regulation Agency</t>
  </si>
  <si>
    <t>Early Years, Schools and SEND Analysis</t>
  </si>
  <si>
    <t>Growing Up Well</t>
  </si>
  <si>
    <t>TAD</t>
  </si>
  <si>
    <t>Assessment Development</t>
  </si>
  <si>
    <t>N/A</t>
  </si>
  <si>
    <t>East Midlands and Humber</t>
  </si>
  <si>
    <t>East of England and North East London</t>
  </si>
  <si>
    <t>Lancashire and West Yorkshire</t>
  </si>
  <si>
    <t>North West London and South Central</t>
  </si>
  <si>
    <t>Services, Operations and Transformation</t>
  </si>
  <si>
    <t>South East and South London</t>
  </si>
  <si>
    <t>South West</t>
  </si>
  <si>
    <t>West Midlands</t>
  </si>
  <si>
    <t>Counter Extremism</t>
  </si>
  <si>
    <t>School Safeguarding and Pastoral Care</t>
  </si>
  <si>
    <t>Curriculum Policy</t>
  </si>
  <si>
    <t>Independent Education and School Safeguarding</t>
  </si>
  <si>
    <t>Mental Health Delivery</t>
  </si>
  <si>
    <t>STEM Education</t>
  </si>
  <si>
    <t>Delivering Teacher Development</t>
  </si>
  <si>
    <t>Teaching Workforce</t>
  </si>
  <si>
    <t>Developing Teachers and Leaders</t>
  </si>
  <si>
    <t>Strategy, Design and Portfolio</t>
  </si>
  <si>
    <t>Supporting Teachers and Leaders</t>
  </si>
  <si>
    <t>Teacher Rewards and Incentives</t>
  </si>
  <si>
    <t>Teacher Services</t>
  </si>
  <si>
    <t>Train to Teach</t>
  </si>
  <si>
    <t>FE Improvement and Oversight</t>
  </si>
  <si>
    <t>Careers and Further Education</t>
  </si>
  <si>
    <t>FE Teacher Professional Development and Progression Unit</t>
  </si>
  <si>
    <t>HE Quality &amp; Regulation</t>
  </si>
  <si>
    <t>Higher Education Covid Response</t>
  </si>
  <si>
    <t>Teaching and Leadership Innovation Fund</t>
  </si>
  <si>
    <t>Widening Participation and Student Experience</t>
  </si>
  <si>
    <t>Future Student Finance Policy</t>
  </si>
  <si>
    <t>Higher Education Strategy &amp; Financial Sustainability</t>
  </si>
  <si>
    <t>HE Financial Stability and Restructuring Regime</t>
  </si>
  <si>
    <t>SLC Strategy and Sponsorship</t>
  </si>
  <si>
    <t>Student Funding Policy</t>
  </si>
  <si>
    <t>EU Exit Programme</t>
  </si>
  <si>
    <t>International Education</t>
  </si>
  <si>
    <t>International HE and EU Exit</t>
  </si>
  <si>
    <t>FE Funding</t>
  </si>
  <si>
    <t>Labour Market Skills &amp; Funding</t>
  </si>
  <si>
    <t>National Skills Fund</t>
  </si>
  <si>
    <t>Skills Strategy</t>
  </si>
  <si>
    <t>CS Policy Profession Unit</t>
  </si>
  <si>
    <t>Policy Profession Transformation</t>
  </si>
  <si>
    <t>Equalities</t>
  </si>
  <si>
    <t>FE Capital Funding Policy</t>
  </si>
  <si>
    <t>Post 16 Skills &amp; Strategy</t>
  </si>
  <si>
    <t>Skills Policy Analysis</t>
  </si>
  <si>
    <t>CLASS</t>
  </si>
  <si>
    <t>Student Finance and Higher Education Analysis</t>
  </si>
  <si>
    <t>Central Research</t>
  </si>
  <si>
    <t>Central Operations, Finance and Performance</t>
  </si>
  <si>
    <t>Commercial and Supplier Management</t>
  </si>
  <si>
    <t>PSBP</t>
  </si>
  <si>
    <t>School Rebuilding Division</t>
  </si>
  <si>
    <t>Strategy and Intelligence</t>
  </si>
  <si>
    <t>Technical Standards</t>
  </si>
  <si>
    <t>ESFA Category</t>
  </si>
  <si>
    <t>Commercial</t>
  </si>
  <si>
    <t>EYSG and STA</t>
  </si>
  <si>
    <t>HEFE Category</t>
  </si>
  <si>
    <t>Operations Category</t>
  </si>
  <si>
    <t>Schools Commercial</t>
  </si>
  <si>
    <t>Schools Commercial Strategy</t>
  </si>
  <si>
    <t>Data Engineering</t>
  </si>
  <si>
    <t>Departmental Data Protection Office</t>
  </si>
  <si>
    <t>Insight and Statistics</t>
  </si>
  <si>
    <t>HR Capability, Business Partnering and Diversity and Inclusion</t>
  </si>
  <si>
    <t>HR Services and Specialist Advice</t>
  </si>
  <si>
    <t>Policy, Pay and Workforce Strategy</t>
  </si>
  <si>
    <t>Better Financial Reporting</t>
  </si>
  <si>
    <t>Operational Finance</t>
  </si>
  <si>
    <t>Estates and Security</t>
  </si>
  <si>
    <t>Finance Operations</t>
  </si>
  <si>
    <t>Financial Control, People and Productivity</t>
  </si>
  <si>
    <t>Group Accounting</t>
  </si>
  <si>
    <t>Delivery Unit</t>
  </si>
  <si>
    <t>Planning, Performance and Risk</t>
  </si>
  <si>
    <t>Performance and Major Projects</t>
  </si>
  <si>
    <t>Planning, Risk and Governance</t>
  </si>
  <si>
    <t>Projects, Innovation and Corporate Services</t>
  </si>
  <si>
    <t>Capital Finance, Systems and Performance</t>
  </si>
  <si>
    <t>Early Years and Schools Group and Social Care, Mobility and Disadvantage Finance</t>
  </si>
  <si>
    <t>Finance Business Partners HE/FE</t>
  </si>
  <si>
    <t>Funding Policy Unit</t>
  </si>
  <si>
    <t>Investment and Operational Efficiency Insights</t>
  </si>
  <si>
    <t>Operations Financial Management</t>
  </si>
  <si>
    <t>Cloud Infrastructure and Platform Services</t>
  </si>
  <si>
    <t>Digital Delivery 1</t>
  </si>
  <si>
    <t>Digital Delivery 2</t>
  </si>
  <si>
    <t>Technology Services</t>
  </si>
  <si>
    <t>Child Protection, Safeguarding and Family Law</t>
  </si>
  <si>
    <t>Children's Social Care</t>
  </si>
  <si>
    <t>Children in Care and Permanence</t>
  </si>
  <si>
    <t>Directorate (final)</t>
  </si>
  <si>
    <t>Division (final)</t>
  </si>
  <si>
    <t>Matching</t>
  </si>
  <si>
    <t>Tables - breakdown by colour/location</t>
  </si>
  <si>
    <t>Colour</t>
  </si>
  <si>
    <t>Red</t>
  </si>
  <si>
    <t>Blue</t>
  </si>
  <si>
    <t>Green</t>
  </si>
  <si>
    <t>Yellow</t>
  </si>
  <si>
    <t>Orange</t>
  </si>
  <si>
    <t>Purple</t>
  </si>
  <si>
    <t>Pink</t>
  </si>
  <si>
    <t>Sheffield</t>
  </si>
  <si>
    <t>Coventry</t>
  </si>
  <si>
    <t>Darlington</t>
  </si>
  <si>
    <t>Bristol</t>
  </si>
  <si>
    <t>London</t>
  </si>
  <si>
    <t>Nottingham</t>
  </si>
  <si>
    <t>Manchester</t>
  </si>
  <si>
    <t>Leeds</t>
  </si>
  <si>
    <t>Check row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</si>
</sst>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8" formatCode="&quot;£&quot;#,##0.00;[Red]\-&quot;£&quot;#,##0.00"/>
    <numFmt numFmtId="164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14" fontId="0" fillId="0" borderId="6" xfId="0" applyNumberFormat="1" applyBorder="1"/>
    <xf numFmtId="0" fontId="0" fillId="0" borderId="6" xfId="0" applyBorder="1" applyAlignment="1">
      <alignment wrapText="1"/>
    </xf>
    <xf numFmtId="0" fontId="1" fillId="0" borderId="7" xfId="0" applyFont="1" applyBorder="1"/>
    <xf numFmtId="0" fontId="1" fillId="0" borderId="8" xfId="0" applyFont="1" applyBorder="1" applyAlignment="1">
      <alignment vertic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1" fillId="0" borderId="1" xfId="0" applyFont="1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" xfId="0" applyBorder="1"/>
    <xf numFmtId="0" fontId="0" fillId="2" borderId="7" xfId="0" applyFill="1" applyBorder="1"/>
    <xf numFmtId="0" fontId="0" fillId="2" borderId="3" xfId="0" applyFont="1" applyFill="1" applyBorder="1"/>
    <xf numFmtId="0" fontId="0" fillId="3" borderId="8" xfId="0" applyFill="1" applyBorder="1"/>
    <xf numFmtId="0" fontId="0" fillId="3" borderId="3" xfId="0" applyFont="1" applyFill="1" applyBorder="1"/>
    <xf numFmtId="0" fontId="0" fillId="4" borderId="8" xfId="0" applyFill="1" applyBorder="1"/>
    <xf numFmtId="0" fontId="0" fillId="4" borderId="3" xfId="0" applyFont="1" applyFill="1" applyBorder="1"/>
    <xf numFmtId="0" fontId="0" fillId="5" borderId="9" xfId="0" applyFill="1" applyBorder="1"/>
    <xf numFmtId="0" fontId="0" fillId="5" borderId="3" xfId="0" applyFont="1" applyFill="1" applyBorder="1"/>
    <xf numFmtId="0" fontId="0" fillId="5" borderId="5" xfId="0" applyFont="1" applyFill="1" applyBorder="1"/>
    <xf numFmtId="0" fontId="5" fillId="0" borderId="12" xfId="0" applyFont="1" applyBorder="1"/>
    <xf numFmtId="10" fontId="4" fillId="0" borderId="12" xfId="0" applyNumberFormat="1" applyFont="1" applyBorder="1"/>
    <xf numFmtId="0" fontId="5" fillId="0" borderId="13" xfId="0" applyFont="1" applyBorder="1"/>
    <xf numFmtId="0" fontId="4" fillId="0" borderId="12" xfId="0" applyFont="1" applyBorder="1"/>
    <xf numFmtId="0" fontId="5" fillId="0" borderId="14" xfId="0" applyFont="1" applyBorder="1"/>
    <xf numFmtId="0" fontId="6" fillId="0" borderId="0" xfId="0" applyFont="1"/>
    <xf numFmtId="164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7" fillId="0" borderId="0" xfId="0" applyFont="1"/>
    <xf numFmtId="0" fontId="0" fillId="0" borderId="0" xfId="0" applyBorder="1"/>
    <xf numFmtId="0" fontId="5" fillId="0" borderId="18" xfId="0" applyFont="1" applyBorder="1"/>
    <xf numFmtId="10" fontId="4" fillId="0" borderId="18" xfId="0" applyNumberFormat="1" applyFont="1" applyBorder="1"/>
    <xf numFmtId="0" fontId="3" fillId="0" borderId="16" xfId="0" applyFont="1" applyBorder="1"/>
    <xf numFmtId="0" fontId="3" fillId="0" borderId="12" xfId="0" applyFont="1" applyBorder="1"/>
    <xf numFmtId="0" fontId="3" fillId="0" borderId="19" xfId="0" applyFont="1" applyBorder="1"/>
    <xf numFmtId="0" fontId="3" fillId="0" borderId="15" xfId="0" applyFont="1" applyBorder="1"/>
    <xf numFmtId="0" fontId="3" fillId="0" borderId="21" xfId="0" applyFont="1" applyBorder="1"/>
    <xf numFmtId="2" fontId="0" fillId="0" borderId="17" xfId="0" applyNumberFormat="1" applyBorder="1"/>
    <xf numFmtId="14" fontId="0" fillId="0" borderId="17" xfId="0" applyNumberFormat="1" applyBorder="1"/>
    <xf numFmtId="0" fontId="0" fillId="0" borderId="13" xfId="0" applyBorder="1"/>
    <xf numFmtId="0" fontId="0" fillId="0" borderId="22" xfId="0" applyBorder="1"/>
    <xf numFmtId="2" fontId="0" fillId="0" borderId="20" xfId="0" applyNumberFormat="1" applyBorder="1"/>
    <xf numFmtId="14" fontId="0" fillId="0" borderId="20" xfId="0" applyNumberFormat="1" applyBorder="1"/>
    <xf numFmtId="0" fontId="5" fillId="0" borderId="14" xfId="0" applyFont="1" applyBorder="1" applyAlignment="1">
      <alignment wrapText="1"/>
    </xf>
    <xf numFmtId="0" fontId="0" fillId="0" borderId="23" xfId="0" applyBorder="1"/>
    <xf numFmtId="2" fontId="0" fillId="0" borderId="20" xfId="0" applyNumberFormat="1" applyBorder="1" applyAlignment="1">
      <alignment horizontal="right"/>
    </xf>
    <xf numFmtId="0" fontId="0" fillId="0" borderId="14" xfId="0" applyBorder="1" applyAlignment="1">
      <alignment wrapText="1"/>
    </xf>
    <xf numFmtId="0" fontId="5" fillId="0" borderId="23" xfId="0" applyFont="1" applyBorder="1"/>
    <xf numFmtId="0" fontId="0" fillId="0" borderId="13" xfId="0" applyBorder="1" applyAlignment="1">
      <alignment wrapText="1"/>
    </xf>
    <xf numFmtId="14" fontId="0" fillId="0" borderId="14" xfId="0" applyNumberFormat="1" applyBorder="1"/>
    <xf numFmtId="0" fontId="1" fillId="6" borderId="1" xfId="0" applyFont="1" applyFill="1" applyBorder="1"/>
    <xf numFmtId="14" fontId="0" fillId="7" borderId="8" xfId="0" applyNumberFormat="1" applyFill="1" applyBorder="1"/>
    <xf numFmtId="0" fontId="0" fillId="7" borderId="8" xfId="0" applyFill="1" applyBorder="1"/>
    <xf numFmtId="8" fontId="0" fillId="7" borderId="8" xfId="0" applyNumberFormat="1" applyFill="1" applyBorder="1"/>
    <xf numFmtId="6" fontId="0" fillId="7" borderId="8" xfId="0" applyNumberFormat="1" applyFill="1" applyBorder="1"/>
    <xf numFmtId="14" fontId="0" fillId="7" borderId="9" xfId="0" applyNumberFormat="1" applyFill="1" applyBorder="1"/>
    <xf numFmtId="0" fontId="0" fillId="7" borderId="9" xfId="0" applyFill="1" applyBorder="1"/>
    <xf numFmtId="8" fontId="0" fillId="7" borderId="9" xfId="0" applyNumberFormat="1" applyFill="1" applyBorder="1"/>
    <xf numFmtId="0" fontId="0" fillId="7" borderId="10" xfId="0" applyFill="1" applyBorder="1"/>
    <xf numFmtId="8" fontId="0" fillId="7" borderId="24" xfId="0" applyNumberFormat="1" applyFill="1" applyBorder="1"/>
    <xf numFmtId="0" fontId="0" fillId="7" borderId="24" xfId="0" applyFill="1" applyBorder="1"/>
    <xf numFmtId="0" fontId="0" fillId="7" borderId="11" xfId="0" applyFill="1" applyBorder="1"/>
    <xf numFmtId="0" fontId="0" fillId="8" borderId="1" xfId="0" applyFill="1" applyBorder="1"/>
    <xf numFmtId="0" fontId="0" fillId="9" borderId="8" xfId="0" applyFill="1" applyBorder="1"/>
    <xf numFmtId="3" fontId="0" fillId="9" borderId="8" xfId="0" applyNumberFormat="1" applyFill="1" applyBorder="1"/>
    <xf numFmtId="0" fontId="0" fillId="9" borderId="9" xfId="0" applyFill="1" applyBorder="1"/>
    <xf numFmtId="3" fontId="0" fillId="9" borderId="9" xfId="0" applyNumberFormat="1" applyFill="1" applyBorder="1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7" borderId="1" xfId="0" applyFont="1" applyFill="1" applyBorder="1"/>
    <xf numFmtId="9" fontId="1" fillId="7" borderId="1" xfId="0" applyNumberFormat="1" applyFont="1" applyFill="1" applyBorder="1"/>
    <xf numFmtId="0" fontId="10" fillId="7" borderId="1" xfId="0" applyFont="1" applyFill="1" applyBorder="1"/>
    <xf numFmtId="0" fontId="1" fillId="7" borderId="1" xfId="0" applyNumberFormat="1" applyFont="1" applyFill="1" applyBorder="1"/>
    <xf numFmtId="0" fontId="10" fillId="7" borderId="1" xfId="0" applyNumberFormat="1" applyFont="1" applyFill="1" applyBorder="1"/>
    <xf numFmtId="3" fontId="10" fillId="7" borderId="1" xfId="0" applyNumberFormat="1" applyFont="1" applyFill="1" applyBorder="1"/>
    <xf numFmtId="6" fontId="1" fillId="7" borderId="1" xfId="0" applyNumberFormat="1" applyFont="1" applyFill="1" applyBorder="1"/>
    <xf numFmtId="0" fontId="1" fillId="0" borderId="0" xfId="0" applyFont="1" applyBorder="1"/>
    <xf numFmtId="3" fontId="1" fillId="0" borderId="24" xfId="0" applyNumberFormat="1" applyFont="1" applyFill="1" applyBorder="1"/>
    <xf numFmtId="8" fontId="1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1" fillId="11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0" fillId="1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1">
    <dxf>
      <fill>
        <patternFill patternType="solid">
          <fgColor indexed="64"/>
          <bgColor rgb="FF99CCFF"/>
        </patternFill>
      </fill>
    </dxf>
  </dxfs>
  <tableStyles count="0" defaultTableStyle="TableStyleMedium2" defaultPivotStyle="PivotStyleLight16"/>
  <colors>
    <mruColors>
      <color rgb="FFFF66FF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</a:t>
            </a:r>
            <a:r>
              <a:rPr lang="en-GB" baseline="0"/>
              <a:t> of colours by location (headcount)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'Scenario Summary'!$B$3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'Scenario Summary'!$A$4:$A$11</c:f>
              <c:strCache>
                <c:ptCount val="8"/>
                <c:pt idx="0">
                  <c:v>Sheffield</c:v>
                </c:pt>
                <c:pt idx="1">
                  <c:v>Coventry</c:v>
                </c:pt>
                <c:pt idx="2">
                  <c:v>Darlington</c:v>
                </c:pt>
                <c:pt idx="3">
                  <c:v>Bristol</c:v>
                </c:pt>
                <c:pt idx="4">
                  <c:v>London</c:v>
                </c:pt>
                <c:pt idx="5">
                  <c:v>Nottingham</c:v>
                </c:pt>
                <c:pt idx="6">
                  <c:v>Manchester</c:v>
                </c:pt>
                <c:pt idx="7">
                  <c:v>Leeds</c:v>
                </c:pt>
              </c:strCache>
            </c:strRef>
          </c:cat>
          <c:val>
            <c:numRef>
              <c:f>'Scenario Summary'!$B$4:$B$11</c:f>
              <c:numCache>
                <c:formatCode>General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10</c:v>
                </c:pt>
                <c:pt idx="4">
                  <c:v>32</c:v>
                </c:pt>
                <c:pt idx="5">
                  <c:v>0</c:v>
                </c:pt>
                <c:pt idx="6">
                  <c:v>12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E-4D40-9D79-8624022EADF8}"/>
            </c:ext>
          </c:extLst>
        </c:ser>
        <c:ser>
          <c:idx val="1"/>
          <c:order val="1"/>
          <c:tx>
            <c:strRef>
              <c:f>'Scenario Summary'!$C$3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'Scenario Summary'!$A$4:$A$11</c:f>
              <c:strCache>
                <c:ptCount val="8"/>
                <c:pt idx="0">
                  <c:v>Sheffield</c:v>
                </c:pt>
                <c:pt idx="1">
                  <c:v>Coventry</c:v>
                </c:pt>
                <c:pt idx="2">
                  <c:v>Darlington</c:v>
                </c:pt>
                <c:pt idx="3">
                  <c:v>Bristol</c:v>
                </c:pt>
                <c:pt idx="4">
                  <c:v>London</c:v>
                </c:pt>
                <c:pt idx="5">
                  <c:v>Nottingham</c:v>
                </c:pt>
                <c:pt idx="6">
                  <c:v>Manchester</c:v>
                </c:pt>
                <c:pt idx="7">
                  <c:v>Leeds</c:v>
                </c:pt>
              </c:strCache>
            </c:strRef>
          </c:cat>
          <c:val>
            <c:numRef>
              <c:f>'Scenario Summary'!$C$4:$C$11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16</c:v>
                </c:pt>
                <c:pt idx="3">
                  <c:v>11</c:v>
                </c:pt>
                <c:pt idx="4">
                  <c:v>38</c:v>
                </c:pt>
                <c:pt idx="5">
                  <c:v>0</c:v>
                </c:pt>
                <c:pt idx="6">
                  <c:v>15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E-4D40-9D79-8624022EADF8}"/>
            </c:ext>
          </c:extLst>
        </c:ser>
        <c:ser>
          <c:idx val="2"/>
          <c:order val="2"/>
          <c:tx>
            <c:strRef>
              <c:f>'Scenario Summary'!$D$3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'Scenario Summary'!$A$4:$A$11</c:f>
              <c:strCache>
                <c:ptCount val="8"/>
                <c:pt idx="0">
                  <c:v>Sheffield</c:v>
                </c:pt>
                <c:pt idx="1">
                  <c:v>Coventry</c:v>
                </c:pt>
                <c:pt idx="2">
                  <c:v>Darlington</c:v>
                </c:pt>
                <c:pt idx="3">
                  <c:v>Bristol</c:v>
                </c:pt>
                <c:pt idx="4">
                  <c:v>London</c:v>
                </c:pt>
                <c:pt idx="5">
                  <c:v>Nottingham</c:v>
                </c:pt>
                <c:pt idx="6">
                  <c:v>Manchester</c:v>
                </c:pt>
                <c:pt idx="7">
                  <c:v>Leeds</c:v>
                </c:pt>
              </c:strCache>
            </c:strRef>
          </c:cat>
          <c:val>
            <c:numRef>
              <c:f>'Scenario Summary'!$D$4:$D$11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0</c:v>
                </c:pt>
                <c:pt idx="6">
                  <c:v>16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E-4D40-9D79-8624022EADF8}"/>
            </c:ext>
          </c:extLst>
        </c:ser>
        <c:ser>
          <c:idx val="3"/>
          <c:order val="3"/>
          <c:tx>
            <c:strRef>
              <c:f>'Scenario Summary'!$E$3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'Scenario Summary'!$A$4:$A$11</c:f>
              <c:strCache>
                <c:ptCount val="8"/>
                <c:pt idx="0">
                  <c:v>Sheffield</c:v>
                </c:pt>
                <c:pt idx="1">
                  <c:v>Coventry</c:v>
                </c:pt>
                <c:pt idx="2">
                  <c:v>Darlington</c:v>
                </c:pt>
                <c:pt idx="3">
                  <c:v>Bristol</c:v>
                </c:pt>
                <c:pt idx="4">
                  <c:v>London</c:v>
                </c:pt>
                <c:pt idx="5">
                  <c:v>Nottingham</c:v>
                </c:pt>
                <c:pt idx="6">
                  <c:v>Manchester</c:v>
                </c:pt>
                <c:pt idx="7">
                  <c:v>Leeds</c:v>
                </c:pt>
              </c:strCache>
            </c:strRef>
          </c:cat>
          <c:val>
            <c:numRef>
              <c:f>'Scenario Summary'!$E$4:$E$11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8</c:v>
                </c:pt>
                <c:pt idx="4">
                  <c:v>26</c:v>
                </c:pt>
                <c:pt idx="5">
                  <c:v>3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E-4D40-9D79-8624022EADF8}"/>
            </c:ext>
          </c:extLst>
        </c:ser>
        <c:ser>
          <c:idx val="4"/>
          <c:order val="4"/>
          <c:tx>
            <c:strRef>
              <c:f>'Scenario Summary'!$F$3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Summary'!$A$4:$A$11</c:f>
              <c:strCache>
                <c:ptCount val="8"/>
                <c:pt idx="0">
                  <c:v>Sheffield</c:v>
                </c:pt>
                <c:pt idx="1">
                  <c:v>Coventry</c:v>
                </c:pt>
                <c:pt idx="2">
                  <c:v>Darlington</c:v>
                </c:pt>
                <c:pt idx="3">
                  <c:v>Bristol</c:v>
                </c:pt>
                <c:pt idx="4">
                  <c:v>London</c:v>
                </c:pt>
                <c:pt idx="5">
                  <c:v>Nottingham</c:v>
                </c:pt>
                <c:pt idx="6">
                  <c:v>Manchester</c:v>
                </c:pt>
                <c:pt idx="7">
                  <c:v>Leeds</c:v>
                </c:pt>
              </c:strCache>
            </c:strRef>
          </c:cat>
          <c:val>
            <c:numRef>
              <c:f>'Scenario Summary'!$F$4:$F$11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26</c:v>
                </c:pt>
                <c:pt idx="5">
                  <c:v>6</c:v>
                </c:pt>
                <c:pt idx="6">
                  <c:v>17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E-4D40-9D79-8624022EADF8}"/>
            </c:ext>
          </c:extLst>
        </c:ser>
        <c:ser>
          <c:idx val="5"/>
          <c:order val="5"/>
          <c:tx>
            <c:strRef>
              <c:f>'Scenario Summary'!$G$3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'Scenario Summary'!$A$4:$A$11</c:f>
              <c:strCache>
                <c:ptCount val="8"/>
                <c:pt idx="0">
                  <c:v>Sheffield</c:v>
                </c:pt>
                <c:pt idx="1">
                  <c:v>Coventry</c:v>
                </c:pt>
                <c:pt idx="2">
                  <c:v>Darlington</c:v>
                </c:pt>
                <c:pt idx="3">
                  <c:v>Bristol</c:v>
                </c:pt>
                <c:pt idx="4">
                  <c:v>London</c:v>
                </c:pt>
                <c:pt idx="5">
                  <c:v>Nottingham</c:v>
                </c:pt>
                <c:pt idx="6">
                  <c:v>Manchester</c:v>
                </c:pt>
                <c:pt idx="7">
                  <c:v>Leeds</c:v>
                </c:pt>
              </c:strCache>
            </c:strRef>
          </c:cat>
          <c:val>
            <c:numRef>
              <c:f>'Scenario Summary'!$G$4:$G$11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18</c:v>
                </c:pt>
                <c:pt idx="4">
                  <c:v>18</c:v>
                </c:pt>
                <c:pt idx="5">
                  <c:v>0</c:v>
                </c:pt>
                <c:pt idx="6">
                  <c:v>10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E-4D40-9D79-8624022EADF8}"/>
            </c:ext>
          </c:extLst>
        </c:ser>
        <c:ser>
          <c:idx val="6"/>
          <c:order val="6"/>
          <c:tx>
            <c:strRef>
              <c:f>'Scenario Summary'!$H$3</c:f>
              <c:strCache>
                <c:ptCount val="1"/>
                <c:pt idx="0">
                  <c:v>Pink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'Scenario Summary'!$A$4:$A$11</c:f>
              <c:strCache>
                <c:ptCount val="8"/>
                <c:pt idx="0">
                  <c:v>Sheffield</c:v>
                </c:pt>
                <c:pt idx="1">
                  <c:v>Coventry</c:v>
                </c:pt>
                <c:pt idx="2">
                  <c:v>Darlington</c:v>
                </c:pt>
                <c:pt idx="3">
                  <c:v>Bristol</c:v>
                </c:pt>
                <c:pt idx="4">
                  <c:v>London</c:v>
                </c:pt>
                <c:pt idx="5">
                  <c:v>Nottingham</c:v>
                </c:pt>
                <c:pt idx="6">
                  <c:v>Manchester</c:v>
                </c:pt>
                <c:pt idx="7">
                  <c:v>Leeds</c:v>
                </c:pt>
              </c:strCache>
            </c:strRef>
          </c:cat>
          <c:val>
            <c:numRef>
              <c:f>'Scenario Summary'!$H$4:$H$11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12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E-4D40-9D79-8624022E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8203904"/>
        <c:axId val="1918212640"/>
      </c:barChart>
      <c:catAx>
        <c:axId val="191820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12640"/>
        <c:crosses val="autoZero"/>
        <c:auto val="1"/>
        <c:lblAlgn val="ctr"/>
        <c:lblOffset val="100"/>
        <c:noMultiLvlLbl val="0"/>
      </c:catAx>
      <c:valAx>
        <c:axId val="191821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0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100011</xdr:rowOff>
    </xdr:from>
    <xdr:to>
      <xdr:col>18</xdr:col>
      <xdr:colOff>190500</xdr:colOff>
      <xdr:row>18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832BA-E38F-4CF8-ACCB-EF635041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82CC09-AB3C-47B6-B8B2-DE51EDFA45AD}" name="Table1" displayName="Table1" ref="A1:F28" totalsRowShown="0">
  <autoFilter ref="A1:F28" xr:uid="{E782CC09-AB3C-47B6-B8B2-DE51EDFA45AD}"/>
  <tableColumns count="6">
    <tableColumn id="1" xr3:uid="{7701EC8F-7F79-434C-9903-91EA22EE64BA}" name="ID Number"/>
    <tableColumn id="2" xr3:uid="{49CF07B8-66D4-4337-A6DB-658875D1D78D}" name="Surname"/>
    <tableColumn id="3" xr3:uid="{382D0D65-4DA3-4DEC-B22B-3F16BA6C05B9}" name="First name"/>
    <tableColumn id="4" xr3:uid="{D3EDDFE1-8D18-436B-B4AE-51F3CAABBE97}" name="Directorate"/>
    <tableColumn id="5" xr3:uid="{7C5B7350-788A-4DB3-9B14-05BA3FD8D4DB}" name="Division"/>
    <tableColumn id="6" xr3:uid="{B6037308-5A33-4691-B577-711275916B9E}" name="Division Clean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F203-DFDD-4BA3-B6F7-C9791AE0DA56}">
  <dimension ref="A1:H13"/>
  <sheetViews>
    <sheetView workbookViewId="0">
      <selection activeCell="E21" sqref="E21"/>
    </sheetView>
  </sheetViews>
  <sheetFormatPr defaultRowHeight="15" x14ac:dyDescent="0.25"/>
  <cols>
    <col min="2" max="2" width="10.42578125" customWidth="1"/>
    <col min="3" max="3" width="17" customWidth="1"/>
    <col min="5" max="5" width="68.85546875" customWidth="1"/>
    <col min="6" max="6" width="24.140625" customWidth="1"/>
  </cols>
  <sheetData>
    <row r="1" spans="1:8" ht="23.25" x14ac:dyDescent="0.35">
      <c r="A1" s="35" t="s">
        <v>8</v>
      </c>
      <c r="B1" s="35"/>
    </row>
    <row r="4" spans="1:8" x14ac:dyDescent="0.25">
      <c r="B4" s="41" t="s">
        <v>51</v>
      </c>
      <c r="C4" s="41" t="s">
        <v>52</v>
      </c>
      <c r="D4" s="42" t="s">
        <v>53</v>
      </c>
      <c r="E4" s="42" t="s">
        <v>54</v>
      </c>
      <c r="F4" s="42" t="s">
        <v>55</v>
      </c>
      <c r="G4" s="42" t="s">
        <v>53</v>
      </c>
      <c r="H4" s="43" t="s">
        <v>54</v>
      </c>
    </row>
    <row r="5" spans="1:8" x14ac:dyDescent="0.25">
      <c r="B5" s="44">
        <v>0.01</v>
      </c>
      <c r="C5" s="45">
        <v>44005</v>
      </c>
      <c r="D5" s="28" t="s">
        <v>58</v>
      </c>
      <c r="E5" s="55" t="s">
        <v>60</v>
      </c>
      <c r="F5" s="46"/>
      <c r="G5" s="46"/>
      <c r="H5" s="47"/>
    </row>
    <row r="6" spans="1:8" ht="26.25" x14ac:dyDescent="0.25">
      <c r="B6" s="48">
        <v>0.02</v>
      </c>
      <c r="C6" s="49">
        <v>44012</v>
      </c>
      <c r="D6" s="30" t="s">
        <v>58</v>
      </c>
      <c r="E6" s="50" t="s">
        <v>61</v>
      </c>
      <c r="F6" s="56">
        <v>44380</v>
      </c>
      <c r="G6" s="33" t="s">
        <v>59</v>
      </c>
      <c r="H6" s="51" t="s">
        <v>66</v>
      </c>
    </row>
    <row r="7" spans="1:8" x14ac:dyDescent="0.25">
      <c r="B7" s="48">
        <v>0.03</v>
      </c>
      <c r="C7" s="49">
        <v>44027</v>
      </c>
      <c r="D7" s="30" t="s">
        <v>59</v>
      </c>
      <c r="E7" s="50" t="s">
        <v>62</v>
      </c>
      <c r="F7" s="56">
        <v>44393</v>
      </c>
      <c r="G7" s="33" t="s">
        <v>59</v>
      </c>
      <c r="H7" s="51" t="s">
        <v>67</v>
      </c>
    </row>
    <row r="8" spans="1:8" x14ac:dyDescent="0.25">
      <c r="B8" s="52" t="s">
        <v>56</v>
      </c>
      <c r="C8" s="49">
        <v>44036</v>
      </c>
      <c r="D8" s="33" t="s">
        <v>58</v>
      </c>
      <c r="E8" s="53" t="s">
        <v>63</v>
      </c>
      <c r="F8" s="33"/>
      <c r="G8" s="30"/>
      <c r="H8" s="51"/>
    </row>
    <row r="9" spans="1:8" ht="26.25" x14ac:dyDescent="0.25">
      <c r="B9" s="48">
        <v>0.04</v>
      </c>
      <c r="C9" s="49">
        <v>44071</v>
      </c>
      <c r="D9" s="30" t="s">
        <v>58</v>
      </c>
      <c r="E9" s="50" t="s">
        <v>64</v>
      </c>
      <c r="F9" s="56">
        <v>44104</v>
      </c>
      <c r="G9" s="33" t="s">
        <v>58</v>
      </c>
      <c r="H9" s="51" t="s">
        <v>68</v>
      </c>
    </row>
    <row r="10" spans="1:8" x14ac:dyDescent="0.25">
      <c r="B10" s="48">
        <v>0.05</v>
      </c>
      <c r="C10" s="49">
        <v>44176</v>
      </c>
      <c r="D10" s="33" t="s">
        <v>59</v>
      </c>
      <c r="E10" s="33" t="s">
        <v>57</v>
      </c>
      <c r="F10" s="33"/>
      <c r="G10" s="33"/>
      <c r="H10" s="51"/>
    </row>
    <row r="11" spans="1:8" x14ac:dyDescent="0.25">
      <c r="B11" s="48">
        <v>0.06</v>
      </c>
      <c r="C11" s="49">
        <v>44227</v>
      </c>
      <c r="D11" s="33" t="s">
        <v>59</v>
      </c>
      <c r="E11" s="50" t="s">
        <v>65</v>
      </c>
      <c r="F11" s="56">
        <v>44275</v>
      </c>
      <c r="G11" s="30" t="s">
        <v>69</v>
      </c>
      <c r="H11" s="54" t="s">
        <v>70</v>
      </c>
    </row>
    <row r="12" spans="1:8" x14ac:dyDescent="0.25">
      <c r="B12" s="48"/>
      <c r="C12" s="49"/>
      <c r="D12" s="30"/>
      <c r="E12" s="30"/>
      <c r="F12" s="33"/>
      <c r="G12" s="33"/>
      <c r="H12" s="51"/>
    </row>
    <row r="13" spans="1:8" x14ac:dyDescent="0.25">
      <c r="B13" s="48"/>
      <c r="C13" s="49"/>
      <c r="D13" s="33"/>
      <c r="E13" s="53"/>
      <c r="F13" s="33"/>
      <c r="G13" s="33"/>
      <c r="H13" s="5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FDB3-1697-4DD6-8653-D535FB605B2C}">
  <sheetPr>
    <tabColor theme="7" tint="0.39997558519241921"/>
  </sheetPr>
  <dimension ref="A1:I13"/>
  <sheetViews>
    <sheetView tabSelected="1" workbookViewId="0">
      <selection activeCell="U23" sqref="U23"/>
    </sheetView>
  </sheetViews>
  <sheetFormatPr defaultRowHeight="15" x14ac:dyDescent="0.25"/>
  <cols>
    <col min="1" max="1" width="15.7109375" customWidth="1"/>
    <col min="9" max="9" width="15.7109375" bestFit="1" customWidth="1"/>
  </cols>
  <sheetData>
    <row r="1" spans="1:9" x14ac:dyDescent="0.25">
      <c r="A1" s="94" t="s">
        <v>415</v>
      </c>
    </row>
    <row r="3" spans="1:9" x14ac:dyDescent="0.25">
      <c r="A3" s="74" t="s">
        <v>416</v>
      </c>
      <c r="B3" s="74" t="s">
        <v>417</v>
      </c>
      <c r="C3" s="74" t="s">
        <v>418</v>
      </c>
      <c r="D3" s="74" t="s">
        <v>419</v>
      </c>
      <c r="E3" s="74" t="s">
        <v>420</v>
      </c>
      <c r="F3" s="74" t="s">
        <v>421</v>
      </c>
      <c r="G3" s="74" t="s">
        <v>422</v>
      </c>
      <c r="H3" s="74" t="s">
        <v>423</v>
      </c>
      <c r="I3" s="95" t="s">
        <v>432</v>
      </c>
    </row>
    <row r="4" spans="1:9" x14ac:dyDescent="0.25">
      <c r="A4" s="74" t="s">
        <v>424</v>
      </c>
      <c r="B4">
        <v>0</v>
      </c>
      <c r="C4">
        <v>0</v>
      </c>
      <c r="D4">
        <v>12</v>
      </c>
      <c r="E4">
        <v>15</v>
      </c>
      <c r="F4">
        <v>2</v>
      </c>
      <c r="G4">
        <v>0</v>
      </c>
      <c r="H4">
        <v>0</v>
      </c>
      <c r="I4" s="93">
        <v>0</v>
      </c>
    </row>
    <row r="5" spans="1:9" x14ac:dyDescent="0.25">
      <c r="A5" s="74" t="s">
        <v>425</v>
      </c>
      <c r="B5">
        <v>17</v>
      </c>
      <c r="C5">
        <v>12</v>
      </c>
      <c r="D5">
        <v>18</v>
      </c>
      <c r="E5">
        <v>20</v>
      </c>
      <c r="F5">
        <v>0</v>
      </c>
      <c r="G5">
        <v>0</v>
      </c>
      <c r="H5">
        <v>0</v>
      </c>
      <c r="I5" s="93">
        <v>0</v>
      </c>
    </row>
    <row r="6" spans="1:9" x14ac:dyDescent="0.25">
      <c r="A6" s="74" t="s">
        <v>426</v>
      </c>
      <c r="B6">
        <v>0</v>
      </c>
      <c r="C6">
        <v>16</v>
      </c>
      <c r="D6">
        <v>0</v>
      </c>
      <c r="E6">
        <v>16</v>
      </c>
      <c r="F6">
        <v>0</v>
      </c>
      <c r="G6">
        <v>10</v>
      </c>
      <c r="H6">
        <v>5</v>
      </c>
      <c r="I6" s="93">
        <v>0</v>
      </c>
    </row>
    <row r="7" spans="1:9" x14ac:dyDescent="0.25">
      <c r="A7" s="74" t="s">
        <v>427</v>
      </c>
      <c r="B7">
        <v>10</v>
      </c>
      <c r="C7">
        <v>11</v>
      </c>
      <c r="D7">
        <v>19</v>
      </c>
      <c r="E7">
        <v>8</v>
      </c>
      <c r="F7">
        <v>4</v>
      </c>
      <c r="G7">
        <v>18</v>
      </c>
      <c r="H7">
        <v>12</v>
      </c>
      <c r="I7" s="93">
        <v>0</v>
      </c>
    </row>
    <row r="8" spans="1:9" x14ac:dyDescent="0.25">
      <c r="A8" s="74" t="s">
        <v>428</v>
      </c>
      <c r="B8">
        <v>32</v>
      </c>
      <c r="C8">
        <v>38</v>
      </c>
      <c r="D8">
        <v>19</v>
      </c>
      <c r="E8">
        <v>26</v>
      </c>
      <c r="F8">
        <v>26</v>
      </c>
      <c r="G8">
        <v>18</v>
      </c>
      <c r="H8">
        <v>10</v>
      </c>
      <c r="I8" s="93">
        <v>0</v>
      </c>
    </row>
    <row r="9" spans="1:9" x14ac:dyDescent="0.25">
      <c r="A9" s="74" t="s">
        <v>429</v>
      </c>
      <c r="B9">
        <v>0</v>
      </c>
      <c r="C9">
        <v>0</v>
      </c>
      <c r="D9">
        <v>0</v>
      </c>
      <c r="E9">
        <v>3</v>
      </c>
      <c r="F9">
        <v>6</v>
      </c>
      <c r="G9">
        <v>0</v>
      </c>
      <c r="H9">
        <v>7</v>
      </c>
      <c r="I9" s="93">
        <v>0</v>
      </c>
    </row>
    <row r="10" spans="1:9" x14ac:dyDescent="0.25">
      <c r="A10" s="74" t="s">
        <v>430</v>
      </c>
      <c r="B10">
        <v>12</v>
      </c>
      <c r="C10">
        <v>15</v>
      </c>
      <c r="D10">
        <v>16</v>
      </c>
      <c r="E10">
        <v>13</v>
      </c>
      <c r="F10">
        <v>17</v>
      </c>
      <c r="G10">
        <v>10</v>
      </c>
      <c r="H10">
        <v>12</v>
      </c>
      <c r="I10" s="93">
        <v>0</v>
      </c>
    </row>
    <row r="11" spans="1:9" x14ac:dyDescent="0.25">
      <c r="A11" s="74" t="s">
        <v>431</v>
      </c>
      <c r="B11">
        <v>19</v>
      </c>
      <c r="C11">
        <v>14</v>
      </c>
      <c r="D11">
        <v>12</v>
      </c>
      <c r="E11">
        <v>13</v>
      </c>
      <c r="F11">
        <v>20</v>
      </c>
      <c r="G11">
        <v>24</v>
      </c>
      <c r="H11">
        <v>6</v>
      </c>
      <c r="I11" s="93">
        <v>0</v>
      </c>
    </row>
    <row r="13" spans="1:9" x14ac:dyDescent="0.25">
      <c r="A13" s="95" t="s">
        <v>432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8365-294E-4E25-87C8-508113F5D4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17-B512-4BFD-BBA2-A586AD52AB36}">
  <dimension ref="A1:D16"/>
  <sheetViews>
    <sheetView workbookViewId="0">
      <selection activeCell="G3" sqref="G3"/>
    </sheetView>
  </sheetViews>
  <sheetFormatPr defaultRowHeight="15" x14ac:dyDescent="0.25"/>
  <cols>
    <col min="1" max="1" width="15.28515625" bestFit="1" customWidth="1"/>
    <col min="2" max="2" width="30.85546875" customWidth="1"/>
    <col min="4" max="4" width="19.5703125" customWidth="1"/>
  </cols>
  <sheetData>
    <row r="1" spans="1:4" ht="15.75" thickBot="1" x14ac:dyDescent="0.3">
      <c r="A1" s="6" t="s">
        <v>0</v>
      </c>
      <c r="B1" s="1" t="s">
        <v>1</v>
      </c>
      <c r="D1" s="12" t="s">
        <v>27</v>
      </c>
    </row>
    <row r="2" spans="1:4" ht="45" x14ac:dyDescent="0.25">
      <c r="A2" s="7" t="s">
        <v>2</v>
      </c>
      <c r="B2" s="2" t="s">
        <v>3</v>
      </c>
      <c r="D2" s="13" t="s">
        <v>28</v>
      </c>
    </row>
    <row r="3" spans="1:4" x14ac:dyDescent="0.25">
      <c r="A3" s="8" t="s">
        <v>6</v>
      </c>
      <c r="B3" s="3" t="s">
        <v>4</v>
      </c>
      <c r="D3" s="14" t="s">
        <v>29</v>
      </c>
    </row>
    <row r="4" spans="1:4" ht="45.75" thickBot="1" x14ac:dyDescent="0.3">
      <c r="A4" s="9" t="s">
        <v>5</v>
      </c>
      <c r="B4" s="4">
        <v>40179</v>
      </c>
      <c r="D4" s="15" t="s">
        <v>30</v>
      </c>
    </row>
    <row r="5" spans="1:4" ht="15.75" thickBot="1" x14ac:dyDescent="0.3"/>
    <row r="6" spans="1:4" ht="15.75" thickBot="1" x14ac:dyDescent="0.3">
      <c r="A6" s="10" t="s">
        <v>7</v>
      </c>
      <c r="B6" s="11"/>
      <c r="D6" s="16" t="s">
        <v>31</v>
      </c>
    </row>
    <row r="7" spans="1:4" x14ac:dyDescent="0.25">
      <c r="A7" s="18" t="s">
        <v>8</v>
      </c>
      <c r="B7" s="3" t="s">
        <v>17</v>
      </c>
      <c r="D7" s="17" t="s">
        <v>32</v>
      </c>
    </row>
    <row r="8" spans="1:4" x14ac:dyDescent="0.25">
      <c r="A8" s="18" t="s">
        <v>7</v>
      </c>
      <c r="B8" s="3" t="s">
        <v>18</v>
      </c>
      <c r="D8" s="19" t="s">
        <v>33</v>
      </c>
    </row>
    <row r="9" spans="1:4" x14ac:dyDescent="0.25">
      <c r="A9" s="18" t="s">
        <v>9</v>
      </c>
      <c r="B9" s="3" t="s">
        <v>19</v>
      </c>
      <c r="D9" s="21" t="s">
        <v>34</v>
      </c>
    </row>
    <row r="10" spans="1:4" ht="15.75" thickBot="1" x14ac:dyDescent="0.3">
      <c r="A10" s="20" t="s">
        <v>10</v>
      </c>
      <c r="B10" s="3" t="s">
        <v>20</v>
      </c>
      <c r="D10" s="23" t="s">
        <v>35</v>
      </c>
    </row>
    <row r="11" spans="1:4" x14ac:dyDescent="0.25">
      <c r="A11" s="20" t="s">
        <v>11</v>
      </c>
      <c r="B11" s="3" t="s">
        <v>21</v>
      </c>
    </row>
    <row r="12" spans="1:4" x14ac:dyDescent="0.25">
      <c r="A12" s="20" t="s">
        <v>12</v>
      </c>
      <c r="B12" s="3" t="s">
        <v>22</v>
      </c>
    </row>
    <row r="13" spans="1:4" x14ac:dyDescent="0.25">
      <c r="A13" s="22" t="s">
        <v>13</v>
      </c>
      <c r="B13" s="3" t="s">
        <v>23</v>
      </c>
    </row>
    <row r="14" spans="1:4" ht="45" x14ac:dyDescent="0.25">
      <c r="A14" s="22" t="s">
        <v>14</v>
      </c>
      <c r="B14" s="2" t="s">
        <v>24</v>
      </c>
    </row>
    <row r="15" spans="1:4" x14ac:dyDescent="0.25">
      <c r="A15" s="24" t="s">
        <v>15</v>
      </c>
      <c r="B15" s="3" t="s">
        <v>25</v>
      </c>
    </row>
    <row r="16" spans="1:4" ht="30.75" thickBot="1" x14ac:dyDescent="0.3">
      <c r="A16" s="25" t="s">
        <v>16</v>
      </c>
      <c r="B16" s="5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F6A6-029F-437C-A256-A89516BF2A2B}">
  <dimension ref="A1:F5"/>
  <sheetViews>
    <sheetView zoomScale="160" zoomScaleNormal="160" workbookViewId="0">
      <selection activeCell="F2" sqref="F2"/>
    </sheetView>
  </sheetViews>
  <sheetFormatPr defaultRowHeight="15" x14ac:dyDescent="0.25"/>
  <cols>
    <col min="1" max="1" width="9.7109375" bestFit="1" customWidth="1"/>
    <col min="3" max="3" width="10.28515625" bestFit="1" customWidth="1"/>
    <col min="4" max="4" width="10.28515625" customWidth="1"/>
    <col min="5" max="5" width="10.28515625" bestFit="1" customWidth="1"/>
    <col min="6" max="6" width="10.28515625" customWidth="1"/>
    <col min="7" max="7" width="10.28515625" bestFit="1" customWidth="1"/>
    <col min="8" max="8" width="10.28515625" customWidth="1"/>
    <col min="9" max="9" width="18" bestFit="1" customWidth="1"/>
  </cols>
  <sheetData>
    <row r="1" spans="1:6" ht="15.75" thickBot="1" x14ac:dyDescent="0.3">
      <c r="A1" s="88" t="s">
        <v>102</v>
      </c>
      <c r="B1" s="88">
        <v>2017</v>
      </c>
      <c r="C1" s="88">
        <v>2018</v>
      </c>
      <c r="D1" s="88">
        <v>2019</v>
      </c>
      <c r="E1" s="88">
        <v>2020</v>
      </c>
      <c r="F1" s="88" t="s">
        <v>107</v>
      </c>
    </row>
    <row r="2" spans="1:6" ht="15.75" thickBot="1" x14ac:dyDescent="0.3">
      <c r="A2" s="89" t="s">
        <v>103</v>
      </c>
      <c r="B2" s="89">
        <v>1</v>
      </c>
      <c r="C2" s="89">
        <v>1</v>
      </c>
      <c r="D2" s="89">
        <v>2</v>
      </c>
      <c r="E2" s="89">
        <v>1</v>
      </c>
      <c r="F2" s="90">
        <f>MAX(ABS(C2-B2),ABS(D2-C2),ABS(E2-D2))</f>
        <v>1</v>
      </c>
    </row>
    <row r="3" spans="1:6" ht="15.75" thickBot="1" x14ac:dyDescent="0.3">
      <c r="A3" s="89" t="s">
        <v>104</v>
      </c>
      <c r="B3" s="89">
        <v>2</v>
      </c>
      <c r="C3" s="89">
        <v>4</v>
      </c>
      <c r="D3" s="89">
        <v>6</v>
      </c>
      <c r="E3" s="89">
        <v>2</v>
      </c>
      <c r="F3" s="90">
        <f t="shared" ref="F3:F5" si="0">MAX(ABS(C3-B3),ABS(D3-C3),ABS(E3-D3))</f>
        <v>4</v>
      </c>
    </row>
    <row r="4" spans="1:6" ht="15.75" thickBot="1" x14ac:dyDescent="0.3">
      <c r="A4" s="89" t="s">
        <v>105</v>
      </c>
      <c r="B4" s="89">
        <v>3</v>
      </c>
      <c r="C4" s="89">
        <v>3</v>
      </c>
      <c r="D4" s="89">
        <v>3</v>
      </c>
      <c r="E4" s="89">
        <v>3</v>
      </c>
      <c r="F4" s="90">
        <f t="shared" si="0"/>
        <v>0</v>
      </c>
    </row>
    <row r="5" spans="1:6" ht="15.75" thickBot="1" x14ac:dyDescent="0.3">
      <c r="A5" s="89" t="s">
        <v>106</v>
      </c>
      <c r="B5" s="89">
        <v>5</v>
      </c>
      <c r="C5" s="89">
        <v>5</v>
      </c>
      <c r="D5" s="89">
        <v>4</v>
      </c>
      <c r="E5" s="89">
        <v>4</v>
      </c>
      <c r="F5" s="90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780B-05C5-4FFA-BFBD-3744A77D5905}">
  <sheetPr>
    <tabColor theme="7" tint="0.39997558519241921"/>
  </sheetPr>
  <dimension ref="A1:F196"/>
  <sheetViews>
    <sheetView zoomScale="130" zoomScaleNormal="130" workbookViewId="0">
      <selection activeCell="H6" sqref="H6"/>
    </sheetView>
  </sheetViews>
  <sheetFormatPr defaultRowHeight="15" x14ac:dyDescent="0.25"/>
  <cols>
    <col min="1" max="1" width="10" customWidth="1"/>
    <col min="2" max="2" width="22.42578125" bestFit="1" customWidth="1"/>
    <col min="3" max="3" width="35.140625" bestFit="1" customWidth="1"/>
    <col min="4" max="4" width="26" bestFit="1" customWidth="1"/>
    <col min="5" max="6" width="35.140625" bestFit="1" customWidth="1"/>
  </cols>
  <sheetData>
    <row r="1" spans="1:6" x14ac:dyDescent="0.25">
      <c r="A1" t="s">
        <v>108</v>
      </c>
      <c r="B1" t="s">
        <v>110</v>
      </c>
      <c r="C1" t="s">
        <v>109</v>
      </c>
      <c r="D1" t="s">
        <v>111</v>
      </c>
      <c r="E1" t="s">
        <v>112</v>
      </c>
      <c r="F1" s="91" t="s">
        <v>232</v>
      </c>
    </row>
    <row r="2" spans="1:6" x14ac:dyDescent="0.25">
      <c r="A2" t="s">
        <v>113</v>
      </c>
      <c r="B2" t="s">
        <v>140</v>
      </c>
      <c r="C2" t="s">
        <v>141</v>
      </c>
      <c r="D2" t="s">
        <v>194</v>
      </c>
      <c r="E2" t="s">
        <v>235</v>
      </c>
      <c r="F2" s="92" t="s">
        <v>209</v>
      </c>
    </row>
    <row r="3" spans="1:6" x14ac:dyDescent="0.25">
      <c r="A3" t="s">
        <v>114</v>
      </c>
      <c r="B3" t="s">
        <v>142</v>
      </c>
      <c r="C3" t="s">
        <v>143</v>
      </c>
      <c r="D3" t="s">
        <v>194</v>
      </c>
      <c r="E3" t="s">
        <v>236</v>
      </c>
      <c r="F3" s="92" t="s">
        <v>210</v>
      </c>
    </row>
    <row r="4" spans="1:6" x14ac:dyDescent="0.25">
      <c r="A4" t="s">
        <v>115</v>
      </c>
      <c r="B4" t="s">
        <v>144</v>
      </c>
      <c r="C4" t="s">
        <v>145</v>
      </c>
      <c r="D4" t="s">
        <v>194</v>
      </c>
      <c r="E4" t="s">
        <v>211</v>
      </c>
      <c r="F4" s="92" t="s">
        <v>237</v>
      </c>
    </row>
    <row r="5" spans="1:6" x14ac:dyDescent="0.25">
      <c r="A5" t="s">
        <v>116</v>
      </c>
      <c r="B5" t="s">
        <v>146</v>
      </c>
      <c r="C5" t="s">
        <v>147</v>
      </c>
      <c r="D5" t="s">
        <v>195</v>
      </c>
      <c r="E5" t="s">
        <v>212</v>
      </c>
      <c r="F5" s="92" t="s">
        <v>212</v>
      </c>
    </row>
    <row r="6" spans="1:6" x14ac:dyDescent="0.25">
      <c r="A6" t="s">
        <v>117</v>
      </c>
      <c r="B6" t="s">
        <v>148</v>
      </c>
      <c r="C6" t="s">
        <v>149</v>
      </c>
      <c r="D6" t="s">
        <v>195</v>
      </c>
      <c r="E6" t="s">
        <v>213</v>
      </c>
      <c r="F6" s="92" t="s">
        <v>213</v>
      </c>
    </row>
    <row r="7" spans="1:6" x14ac:dyDescent="0.25">
      <c r="A7" t="s">
        <v>118</v>
      </c>
      <c r="B7" t="s">
        <v>150</v>
      </c>
      <c r="C7" t="s">
        <v>151</v>
      </c>
      <c r="D7" t="s">
        <v>195</v>
      </c>
      <c r="E7" t="s">
        <v>238</v>
      </c>
      <c r="F7" s="92" t="s">
        <v>213</v>
      </c>
    </row>
    <row r="8" spans="1:6" x14ac:dyDescent="0.25">
      <c r="A8" t="s">
        <v>119</v>
      </c>
      <c r="B8" t="s">
        <v>152</v>
      </c>
      <c r="C8" t="s">
        <v>153</v>
      </c>
      <c r="D8" t="s">
        <v>195</v>
      </c>
      <c r="E8" t="s">
        <v>212</v>
      </c>
      <c r="F8" s="92" t="s">
        <v>212</v>
      </c>
    </row>
    <row r="9" spans="1:6" x14ac:dyDescent="0.25">
      <c r="A9" t="s">
        <v>120</v>
      </c>
      <c r="B9" t="s">
        <v>154</v>
      </c>
      <c r="C9" t="s">
        <v>155</v>
      </c>
      <c r="D9" t="s">
        <v>196</v>
      </c>
      <c r="E9" t="s">
        <v>214</v>
      </c>
      <c r="F9" s="92" t="s">
        <v>214</v>
      </c>
    </row>
    <row r="10" spans="1:6" x14ac:dyDescent="0.25">
      <c r="A10" t="s">
        <v>121</v>
      </c>
      <c r="B10" t="s">
        <v>156</v>
      </c>
      <c r="C10" t="s">
        <v>157</v>
      </c>
      <c r="D10" t="s">
        <v>197</v>
      </c>
      <c r="E10" t="s">
        <v>215</v>
      </c>
      <c r="F10" s="92" t="s">
        <v>215</v>
      </c>
    </row>
    <row r="11" spans="1:6" x14ac:dyDescent="0.25">
      <c r="A11" t="s">
        <v>122</v>
      </c>
      <c r="B11" t="s">
        <v>158</v>
      </c>
      <c r="C11" t="s">
        <v>159</v>
      </c>
      <c r="D11" t="s">
        <v>198</v>
      </c>
      <c r="E11" t="s">
        <v>239</v>
      </c>
      <c r="F11" s="92" t="s">
        <v>216</v>
      </c>
    </row>
    <row r="12" spans="1:6" x14ac:dyDescent="0.25">
      <c r="A12" t="s">
        <v>123</v>
      </c>
      <c r="B12" t="s">
        <v>160</v>
      </c>
      <c r="C12" t="s">
        <v>161</v>
      </c>
      <c r="D12" t="s">
        <v>198</v>
      </c>
      <c r="E12" t="s">
        <v>217</v>
      </c>
      <c r="F12" s="92" t="s">
        <v>217</v>
      </c>
    </row>
    <row r="13" spans="1:6" x14ac:dyDescent="0.25">
      <c r="A13" t="s">
        <v>124</v>
      </c>
      <c r="B13" t="s">
        <v>162</v>
      </c>
      <c r="C13" t="s">
        <v>163</v>
      </c>
      <c r="D13" t="s">
        <v>199</v>
      </c>
      <c r="E13" t="s">
        <v>218</v>
      </c>
      <c r="F13" s="92" t="s">
        <v>218</v>
      </c>
    </row>
    <row r="14" spans="1:6" x14ac:dyDescent="0.25">
      <c r="A14" t="s">
        <v>125</v>
      </c>
      <c r="B14" t="s">
        <v>164</v>
      </c>
      <c r="C14" t="s">
        <v>165</v>
      </c>
      <c r="D14" t="s">
        <v>200</v>
      </c>
      <c r="E14" t="s">
        <v>219</v>
      </c>
      <c r="F14" s="92" t="s">
        <v>219</v>
      </c>
    </row>
    <row r="15" spans="1:6" x14ac:dyDescent="0.25">
      <c r="A15" t="s">
        <v>126</v>
      </c>
      <c r="B15" t="s">
        <v>166</v>
      </c>
      <c r="C15" t="s">
        <v>167</v>
      </c>
      <c r="D15" t="s">
        <v>201</v>
      </c>
      <c r="E15" t="s">
        <v>240</v>
      </c>
      <c r="F15" s="92" t="s">
        <v>220</v>
      </c>
    </row>
    <row r="16" spans="1:6" x14ac:dyDescent="0.25">
      <c r="A16" t="s">
        <v>127</v>
      </c>
      <c r="B16" t="s">
        <v>168</v>
      </c>
      <c r="C16" t="s">
        <v>169</v>
      </c>
      <c r="D16" t="s">
        <v>201</v>
      </c>
      <c r="E16" t="s">
        <v>221</v>
      </c>
      <c r="F16" s="92" t="s">
        <v>221</v>
      </c>
    </row>
    <row r="17" spans="1:6" x14ac:dyDescent="0.25">
      <c r="A17" t="s">
        <v>128</v>
      </c>
      <c r="B17" t="s">
        <v>170</v>
      </c>
      <c r="C17" t="s">
        <v>171</v>
      </c>
      <c r="D17" t="s">
        <v>202</v>
      </c>
      <c r="E17" t="s">
        <v>241</v>
      </c>
      <c r="F17" s="92" t="s">
        <v>222</v>
      </c>
    </row>
    <row r="18" spans="1:6" x14ac:dyDescent="0.25">
      <c r="A18" t="s">
        <v>129</v>
      </c>
      <c r="B18" t="s">
        <v>172</v>
      </c>
      <c r="C18" t="s">
        <v>173</v>
      </c>
      <c r="D18" t="s">
        <v>202</v>
      </c>
      <c r="E18" t="s">
        <v>242</v>
      </c>
      <c r="F18" s="92" t="s">
        <v>223</v>
      </c>
    </row>
    <row r="19" spans="1:6" x14ac:dyDescent="0.25">
      <c r="A19" t="s">
        <v>130</v>
      </c>
      <c r="B19" t="s">
        <v>174</v>
      </c>
      <c r="C19" t="s">
        <v>175</v>
      </c>
      <c r="D19" t="s">
        <v>203</v>
      </c>
      <c r="E19" t="s">
        <v>224</v>
      </c>
      <c r="F19" s="92" t="s">
        <v>224</v>
      </c>
    </row>
    <row r="20" spans="1:6" x14ac:dyDescent="0.25">
      <c r="A20" t="s">
        <v>131</v>
      </c>
      <c r="B20" t="s">
        <v>176</v>
      </c>
      <c r="C20" t="s">
        <v>177</v>
      </c>
      <c r="D20" t="s">
        <v>204</v>
      </c>
      <c r="E20" t="s">
        <v>225</v>
      </c>
      <c r="F20" s="92" t="s">
        <v>225</v>
      </c>
    </row>
    <row r="21" spans="1:6" x14ac:dyDescent="0.25">
      <c r="A21" t="s">
        <v>132</v>
      </c>
      <c r="B21" t="s">
        <v>181</v>
      </c>
      <c r="C21" t="s">
        <v>178</v>
      </c>
      <c r="D21" t="s">
        <v>204</v>
      </c>
      <c r="E21" t="s">
        <v>243</v>
      </c>
      <c r="F21" s="92" t="s">
        <v>225</v>
      </c>
    </row>
    <row r="22" spans="1:6" x14ac:dyDescent="0.25">
      <c r="A22" t="s">
        <v>133</v>
      </c>
      <c r="B22" t="s">
        <v>179</v>
      </c>
      <c r="C22" t="s">
        <v>180</v>
      </c>
      <c r="D22" t="s">
        <v>205</v>
      </c>
      <c r="E22" t="s">
        <v>226</v>
      </c>
      <c r="F22" s="92" t="s">
        <v>226</v>
      </c>
    </row>
    <row r="23" spans="1:6" x14ac:dyDescent="0.25">
      <c r="A23" t="s">
        <v>134</v>
      </c>
      <c r="B23" t="s">
        <v>182</v>
      </c>
      <c r="C23" t="s">
        <v>183</v>
      </c>
      <c r="D23" t="s">
        <v>206</v>
      </c>
      <c r="E23" t="s">
        <v>227</v>
      </c>
      <c r="F23" s="92" t="s">
        <v>227</v>
      </c>
    </row>
    <row r="24" spans="1:6" x14ac:dyDescent="0.25">
      <c r="A24" t="s">
        <v>135</v>
      </c>
      <c r="B24" t="s">
        <v>184</v>
      </c>
      <c r="C24" t="s">
        <v>185</v>
      </c>
      <c r="D24" t="s">
        <v>206</v>
      </c>
      <c r="E24" t="s">
        <v>233</v>
      </c>
      <c r="F24" s="92" t="s">
        <v>228</v>
      </c>
    </row>
    <row r="25" spans="1:6" x14ac:dyDescent="0.25">
      <c r="A25" t="s">
        <v>136</v>
      </c>
      <c r="B25" t="s">
        <v>186</v>
      </c>
      <c r="C25" t="s">
        <v>187</v>
      </c>
      <c r="D25" t="s">
        <v>207</v>
      </c>
      <c r="E25" t="s">
        <v>229</v>
      </c>
      <c r="F25" s="92" t="s">
        <v>229</v>
      </c>
    </row>
    <row r="26" spans="1:6" x14ac:dyDescent="0.25">
      <c r="A26" t="s">
        <v>137</v>
      </c>
      <c r="B26" t="s">
        <v>188</v>
      </c>
      <c r="C26" t="s">
        <v>189</v>
      </c>
      <c r="D26" t="s">
        <v>208</v>
      </c>
      <c r="E26" t="s">
        <v>230</v>
      </c>
      <c r="F26" s="92" t="s">
        <v>230</v>
      </c>
    </row>
    <row r="27" spans="1:6" x14ac:dyDescent="0.25">
      <c r="A27" t="s">
        <v>138</v>
      </c>
      <c r="B27" t="s">
        <v>190</v>
      </c>
      <c r="C27" t="s">
        <v>191</v>
      </c>
      <c r="D27" t="s">
        <v>208</v>
      </c>
      <c r="E27" t="s">
        <v>234</v>
      </c>
      <c r="F27" s="92" t="s">
        <v>230</v>
      </c>
    </row>
    <row r="28" spans="1:6" x14ac:dyDescent="0.25">
      <c r="A28" t="s">
        <v>139</v>
      </c>
      <c r="B28" t="s">
        <v>192</v>
      </c>
      <c r="C28" t="s">
        <v>193</v>
      </c>
      <c r="D28" t="s">
        <v>208</v>
      </c>
      <c r="E28" t="s">
        <v>231</v>
      </c>
      <c r="F28" s="92" t="s">
        <v>231</v>
      </c>
    </row>
    <row r="38" spans="2:6" x14ac:dyDescent="0.25">
      <c r="B38" s="93" t="s">
        <v>244</v>
      </c>
      <c r="C38" s="93" t="s">
        <v>245</v>
      </c>
      <c r="D38" s="93" t="s">
        <v>414</v>
      </c>
      <c r="E38" s="74" t="s">
        <v>412</v>
      </c>
      <c r="F38" s="74" t="s">
        <v>413</v>
      </c>
    </row>
    <row r="39" spans="2:6" x14ac:dyDescent="0.25">
      <c r="B39" s="93" t="s">
        <v>194</v>
      </c>
      <c r="C39" s="93" t="s">
        <v>235</v>
      </c>
      <c r="D39" s="93" t="s">
        <v>209</v>
      </c>
      <c r="E39" t="s">
        <v>246</v>
      </c>
      <c r="F39" t="s">
        <v>201</v>
      </c>
    </row>
    <row r="40" spans="2:6" x14ac:dyDescent="0.25">
      <c r="B40" s="93" t="s">
        <v>194</v>
      </c>
      <c r="C40" s="93" t="s">
        <v>236</v>
      </c>
      <c r="D40" s="93" t="s">
        <v>210</v>
      </c>
      <c r="E40" t="s">
        <v>247</v>
      </c>
      <c r="F40" t="s">
        <v>201</v>
      </c>
    </row>
    <row r="41" spans="2:6" x14ac:dyDescent="0.25">
      <c r="B41" s="93" t="s">
        <v>194</v>
      </c>
      <c r="C41" s="93" t="s">
        <v>211</v>
      </c>
      <c r="D41" s="93" t="s">
        <v>237</v>
      </c>
      <c r="E41" t="s">
        <v>220</v>
      </c>
      <c r="F41" t="s">
        <v>201</v>
      </c>
    </row>
    <row r="42" spans="2:6" x14ac:dyDescent="0.25">
      <c r="B42" s="93" t="s">
        <v>195</v>
      </c>
      <c r="C42" s="93" t="s">
        <v>212</v>
      </c>
      <c r="D42" s="93" t="s">
        <v>212</v>
      </c>
      <c r="E42" t="s">
        <v>221</v>
      </c>
      <c r="F42" t="s">
        <v>201</v>
      </c>
    </row>
    <row r="43" spans="2:6" x14ac:dyDescent="0.25">
      <c r="B43" s="93" t="s">
        <v>195</v>
      </c>
      <c r="C43" s="93" t="s">
        <v>213</v>
      </c>
      <c r="D43" s="93" t="s">
        <v>213</v>
      </c>
      <c r="E43" t="s">
        <v>248</v>
      </c>
      <c r="F43" t="s">
        <v>201</v>
      </c>
    </row>
    <row r="44" spans="2:6" x14ac:dyDescent="0.25">
      <c r="B44" s="93" t="s">
        <v>195</v>
      </c>
      <c r="C44" s="93" t="s">
        <v>238</v>
      </c>
      <c r="D44" s="93" t="s">
        <v>213</v>
      </c>
      <c r="E44" t="s">
        <v>249</v>
      </c>
      <c r="F44" t="s">
        <v>250</v>
      </c>
    </row>
    <row r="45" spans="2:6" x14ac:dyDescent="0.25">
      <c r="B45" s="93" t="s">
        <v>195</v>
      </c>
      <c r="C45" s="93" t="s">
        <v>212</v>
      </c>
      <c r="D45" s="93" t="s">
        <v>212</v>
      </c>
      <c r="E45" t="s">
        <v>251</v>
      </c>
      <c r="F45" t="s">
        <v>250</v>
      </c>
    </row>
    <row r="46" spans="2:6" x14ac:dyDescent="0.25">
      <c r="B46" s="93" t="s">
        <v>196</v>
      </c>
      <c r="C46" s="93" t="s">
        <v>214</v>
      </c>
      <c r="D46" s="93" t="s">
        <v>214</v>
      </c>
      <c r="E46" t="s">
        <v>252</v>
      </c>
      <c r="F46" t="s">
        <v>250</v>
      </c>
    </row>
    <row r="47" spans="2:6" x14ac:dyDescent="0.25">
      <c r="B47" s="93" t="s">
        <v>197</v>
      </c>
      <c r="C47" s="93" t="s">
        <v>215</v>
      </c>
      <c r="D47" s="93" t="s">
        <v>215</v>
      </c>
      <c r="E47" t="s">
        <v>253</v>
      </c>
      <c r="F47" t="s">
        <v>250</v>
      </c>
    </row>
    <row r="48" spans="2:6" x14ac:dyDescent="0.25">
      <c r="B48" s="93" t="s">
        <v>198</v>
      </c>
      <c r="C48" s="93" t="s">
        <v>239</v>
      </c>
      <c r="D48" s="93" t="s">
        <v>216</v>
      </c>
      <c r="E48" t="s">
        <v>254</v>
      </c>
      <c r="F48" t="s">
        <v>250</v>
      </c>
    </row>
    <row r="49" spans="2:6" x14ac:dyDescent="0.25">
      <c r="B49" s="93" t="s">
        <v>198</v>
      </c>
      <c r="C49" s="93" t="s">
        <v>217</v>
      </c>
      <c r="D49" s="93" t="s">
        <v>217</v>
      </c>
      <c r="E49" t="s">
        <v>255</v>
      </c>
      <c r="F49" t="s">
        <v>250</v>
      </c>
    </row>
    <row r="50" spans="2:6" x14ac:dyDescent="0.25">
      <c r="B50" s="93" t="s">
        <v>199</v>
      </c>
      <c r="C50" s="93" t="s">
        <v>218</v>
      </c>
      <c r="D50" s="93" t="s">
        <v>218</v>
      </c>
      <c r="E50" t="s">
        <v>256</v>
      </c>
      <c r="F50" t="s">
        <v>257</v>
      </c>
    </row>
    <row r="51" spans="2:6" x14ac:dyDescent="0.25">
      <c r="B51" s="93" t="s">
        <v>200</v>
      </c>
      <c r="C51" s="93" t="s">
        <v>219</v>
      </c>
      <c r="D51" s="93" t="s">
        <v>219</v>
      </c>
      <c r="E51" t="s">
        <v>258</v>
      </c>
      <c r="F51" t="s">
        <v>257</v>
      </c>
    </row>
    <row r="52" spans="2:6" x14ac:dyDescent="0.25">
      <c r="B52" s="93" t="s">
        <v>201</v>
      </c>
      <c r="C52" s="93" t="s">
        <v>240</v>
      </c>
      <c r="D52" s="93" t="s">
        <v>220</v>
      </c>
      <c r="E52" t="s">
        <v>259</v>
      </c>
      <c r="F52" t="s">
        <v>257</v>
      </c>
    </row>
    <row r="53" spans="2:6" x14ac:dyDescent="0.25">
      <c r="B53" s="93" t="s">
        <v>201</v>
      </c>
      <c r="C53" s="93" t="s">
        <v>221</v>
      </c>
      <c r="D53" s="93" t="s">
        <v>221</v>
      </c>
      <c r="E53" t="s">
        <v>260</v>
      </c>
      <c r="F53" t="s">
        <v>257</v>
      </c>
    </row>
    <row r="54" spans="2:6" x14ac:dyDescent="0.25">
      <c r="B54" s="93" t="s">
        <v>202</v>
      </c>
      <c r="C54" s="93" t="s">
        <v>241</v>
      </c>
      <c r="D54" s="93" t="s">
        <v>222</v>
      </c>
      <c r="E54" t="s">
        <v>261</v>
      </c>
      <c r="F54" t="s">
        <v>262</v>
      </c>
    </row>
    <row r="55" spans="2:6" x14ac:dyDescent="0.25">
      <c r="B55" s="93" t="s">
        <v>202</v>
      </c>
      <c r="C55" s="93" t="s">
        <v>242</v>
      </c>
      <c r="D55" s="93" t="s">
        <v>223</v>
      </c>
      <c r="E55" t="s">
        <v>263</v>
      </c>
      <c r="F55" t="s">
        <v>262</v>
      </c>
    </row>
    <row r="56" spans="2:6" x14ac:dyDescent="0.25">
      <c r="B56" s="93" t="s">
        <v>203</v>
      </c>
      <c r="C56" s="93" t="s">
        <v>224</v>
      </c>
      <c r="D56" s="93" t="s">
        <v>224</v>
      </c>
      <c r="E56" t="s">
        <v>264</v>
      </c>
      <c r="F56" t="s">
        <v>262</v>
      </c>
    </row>
    <row r="57" spans="2:6" x14ac:dyDescent="0.25">
      <c r="B57" s="93" t="s">
        <v>204</v>
      </c>
      <c r="C57" s="93" t="s">
        <v>225</v>
      </c>
      <c r="D57" s="93" t="s">
        <v>225</v>
      </c>
      <c r="E57" t="s">
        <v>265</v>
      </c>
      <c r="F57" t="s">
        <v>266</v>
      </c>
    </row>
    <row r="58" spans="2:6" x14ac:dyDescent="0.25">
      <c r="B58" s="93" t="s">
        <v>204</v>
      </c>
      <c r="C58" s="93" t="s">
        <v>243</v>
      </c>
      <c r="D58" s="93" t="s">
        <v>225</v>
      </c>
      <c r="E58" t="s">
        <v>267</v>
      </c>
      <c r="F58" t="s">
        <v>268</v>
      </c>
    </row>
    <row r="59" spans="2:6" x14ac:dyDescent="0.25">
      <c r="B59" s="93" t="s">
        <v>205</v>
      </c>
      <c r="C59" s="93" t="s">
        <v>226</v>
      </c>
      <c r="D59" s="93" t="s">
        <v>226</v>
      </c>
      <c r="E59" t="s">
        <v>269</v>
      </c>
      <c r="F59" t="s">
        <v>268</v>
      </c>
    </row>
    <row r="60" spans="2:6" x14ac:dyDescent="0.25">
      <c r="B60" s="93" t="s">
        <v>206</v>
      </c>
      <c r="C60" s="93" t="s">
        <v>227</v>
      </c>
      <c r="D60" s="93" t="s">
        <v>227</v>
      </c>
      <c r="E60" t="s">
        <v>270</v>
      </c>
      <c r="F60" t="s">
        <v>268</v>
      </c>
    </row>
    <row r="61" spans="2:6" x14ac:dyDescent="0.25">
      <c r="B61" s="93" t="s">
        <v>206</v>
      </c>
      <c r="C61" s="93" t="s">
        <v>233</v>
      </c>
      <c r="D61" s="93" t="s">
        <v>228</v>
      </c>
      <c r="E61" t="s">
        <v>271</v>
      </c>
      <c r="F61" t="s">
        <v>268</v>
      </c>
    </row>
    <row r="62" spans="2:6" x14ac:dyDescent="0.25">
      <c r="B62" s="93" t="s">
        <v>207</v>
      </c>
      <c r="C62" s="93" t="s">
        <v>229</v>
      </c>
      <c r="D62" s="93" t="s">
        <v>229</v>
      </c>
      <c r="E62" t="s">
        <v>272</v>
      </c>
      <c r="F62" t="s">
        <v>268</v>
      </c>
    </row>
    <row r="63" spans="2:6" x14ac:dyDescent="0.25">
      <c r="B63" s="93" t="s">
        <v>208</v>
      </c>
      <c r="C63" s="93" t="s">
        <v>230</v>
      </c>
      <c r="D63" s="93" t="s">
        <v>230</v>
      </c>
      <c r="E63" t="s">
        <v>273</v>
      </c>
      <c r="F63" t="s">
        <v>274</v>
      </c>
    </row>
    <row r="64" spans="2:6" x14ac:dyDescent="0.25">
      <c r="B64" s="93" t="s">
        <v>208</v>
      </c>
      <c r="C64" s="93" t="s">
        <v>234</v>
      </c>
      <c r="D64" s="93" t="s">
        <v>230</v>
      </c>
      <c r="E64" t="s">
        <v>275</v>
      </c>
      <c r="F64" t="s">
        <v>274</v>
      </c>
    </row>
    <row r="65" spans="2:6" x14ac:dyDescent="0.25">
      <c r="B65" s="93" t="s">
        <v>208</v>
      </c>
      <c r="C65" s="93" t="s">
        <v>231</v>
      </c>
      <c r="D65" s="93" t="s">
        <v>231</v>
      </c>
      <c r="E65" t="s">
        <v>276</v>
      </c>
      <c r="F65" t="s">
        <v>274</v>
      </c>
    </row>
    <row r="66" spans="2:6" x14ac:dyDescent="0.25">
      <c r="E66" t="s">
        <v>277</v>
      </c>
      <c r="F66" t="s">
        <v>274</v>
      </c>
    </row>
    <row r="67" spans="2:6" x14ac:dyDescent="0.25">
      <c r="E67" t="s">
        <v>278</v>
      </c>
      <c r="F67" t="s">
        <v>274</v>
      </c>
    </row>
    <row r="68" spans="2:6" x14ac:dyDescent="0.25">
      <c r="E68" t="s">
        <v>279</v>
      </c>
      <c r="F68" t="s">
        <v>280</v>
      </c>
    </row>
    <row r="69" spans="2:6" x14ac:dyDescent="0.25">
      <c r="E69" t="s">
        <v>281</v>
      </c>
      <c r="F69" t="s">
        <v>280</v>
      </c>
    </row>
    <row r="70" spans="2:6" x14ac:dyDescent="0.25">
      <c r="E70" t="s">
        <v>282</v>
      </c>
      <c r="F70" t="s">
        <v>280</v>
      </c>
    </row>
    <row r="71" spans="2:6" x14ac:dyDescent="0.25">
      <c r="E71" t="s">
        <v>283</v>
      </c>
      <c r="F71" t="s">
        <v>280</v>
      </c>
    </row>
    <row r="72" spans="2:6" x14ac:dyDescent="0.25">
      <c r="E72" t="s">
        <v>284</v>
      </c>
      <c r="F72" t="s">
        <v>280</v>
      </c>
    </row>
    <row r="73" spans="2:6" x14ac:dyDescent="0.25">
      <c r="E73" t="s">
        <v>285</v>
      </c>
      <c r="F73" t="s">
        <v>280</v>
      </c>
    </row>
    <row r="74" spans="2:6" x14ac:dyDescent="0.25">
      <c r="E74" t="s">
        <v>212</v>
      </c>
      <c r="F74" t="s">
        <v>195</v>
      </c>
    </row>
    <row r="75" spans="2:6" x14ac:dyDescent="0.25">
      <c r="E75" t="s">
        <v>238</v>
      </c>
      <c r="F75" t="s">
        <v>195</v>
      </c>
    </row>
    <row r="76" spans="2:6" x14ac:dyDescent="0.25">
      <c r="E76" t="s">
        <v>286</v>
      </c>
      <c r="F76" t="s">
        <v>195</v>
      </c>
    </row>
    <row r="77" spans="2:6" x14ac:dyDescent="0.25">
      <c r="E77" t="s">
        <v>287</v>
      </c>
      <c r="F77" t="s">
        <v>196</v>
      </c>
    </row>
    <row r="78" spans="2:6" x14ac:dyDescent="0.25">
      <c r="E78" t="s">
        <v>288</v>
      </c>
      <c r="F78" t="s">
        <v>196</v>
      </c>
    </row>
    <row r="79" spans="2:6" x14ac:dyDescent="0.25">
      <c r="E79" t="s">
        <v>289</v>
      </c>
      <c r="F79" t="s">
        <v>196</v>
      </c>
    </row>
    <row r="80" spans="2:6" x14ac:dyDescent="0.25">
      <c r="E80" t="s">
        <v>214</v>
      </c>
      <c r="F80" t="s">
        <v>196</v>
      </c>
    </row>
    <row r="81" spans="5:6" x14ac:dyDescent="0.25">
      <c r="E81" t="s">
        <v>290</v>
      </c>
      <c r="F81" t="s">
        <v>197</v>
      </c>
    </row>
    <row r="82" spans="5:6" x14ac:dyDescent="0.25">
      <c r="E82" t="s">
        <v>291</v>
      </c>
      <c r="F82" t="s">
        <v>197</v>
      </c>
    </row>
    <row r="83" spans="5:6" x14ac:dyDescent="0.25">
      <c r="E83" t="s">
        <v>292</v>
      </c>
      <c r="F83" t="s">
        <v>197</v>
      </c>
    </row>
    <row r="84" spans="5:6" x14ac:dyDescent="0.25">
      <c r="E84" t="s">
        <v>215</v>
      </c>
      <c r="F84" t="s">
        <v>197</v>
      </c>
    </row>
    <row r="85" spans="5:6" x14ac:dyDescent="0.25">
      <c r="E85" t="s">
        <v>293</v>
      </c>
      <c r="F85" t="s">
        <v>197</v>
      </c>
    </row>
    <row r="86" spans="5:6" x14ac:dyDescent="0.25">
      <c r="E86" t="s">
        <v>294</v>
      </c>
      <c r="F86" t="s">
        <v>197</v>
      </c>
    </row>
    <row r="87" spans="5:6" x14ac:dyDescent="0.25">
      <c r="E87" t="s">
        <v>295</v>
      </c>
      <c r="F87" t="s">
        <v>296</v>
      </c>
    </row>
    <row r="88" spans="5:6" x14ac:dyDescent="0.25">
      <c r="E88" t="s">
        <v>297</v>
      </c>
      <c r="F88" t="s">
        <v>296</v>
      </c>
    </row>
    <row r="89" spans="5:6" x14ac:dyDescent="0.25">
      <c r="E89" t="s">
        <v>298</v>
      </c>
      <c r="F89" t="s">
        <v>296</v>
      </c>
    </row>
    <row r="90" spans="5:6" x14ac:dyDescent="0.25">
      <c r="E90" t="s">
        <v>299</v>
      </c>
      <c r="F90" t="s">
        <v>300</v>
      </c>
    </row>
    <row r="91" spans="5:6" x14ac:dyDescent="0.25">
      <c r="E91" t="s">
        <v>301</v>
      </c>
      <c r="F91" t="s">
        <v>300</v>
      </c>
    </row>
    <row r="92" spans="5:6" x14ac:dyDescent="0.25">
      <c r="E92" t="s">
        <v>302</v>
      </c>
      <c r="F92" t="s">
        <v>300</v>
      </c>
    </row>
    <row r="93" spans="5:6" x14ac:dyDescent="0.25">
      <c r="E93" t="s">
        <v>303</v>
      </c>
      <c r="F93" t="s">
        <v>300</v>
      </c>
    </row>
    <row r="94" spans="5:6" x14ac:dyDescent="0.25">
      <c r="E94" t="s">
        <v>304</v>
      </c>
      <c r="F94" t="s">
        <v>300</v>
      </c>
    </row>
    <row r="95" spans="5:6" x14ac:dyDescent="0.25">
      <c r="E95" t="s">
        <v>305</v>
      </c>
      <c r="F95" t="s">
        <v>306</v>
      </c>
    </row>
    <row r="96" spans="5:6" x14ac:dyDescent="0.25">
      <c r="E96" t="s">
        <v>307</v>
      </c>
      <c r="F96" t="s">
        <v>306</v>
      </c>
    </row>
    <row r="97" spans="5:6" x14ac:dyDescent="0.25">
      <c r="E97" t="s">
        <v>308</v>
      </c>
      <c r="F97" t="s">
        <v>306</v>
      </c>
    </row>
    <row r="98" spans="5:6" x14ac:dyDescent="0.25">
      <c r="E98" t="s">
        <v>309</v>
      </c>
      <c r="F98" t="s">
        <v>310</v>
      </c>
    </row>
    <row r="99" spans="5:6" x14ac:dyDescent="0.25">
      <c r="E99" t="s">
        <v>311</v>
      </c>
      <c r="F99" t="s">
        <v>310</v>
      </c>
    </row>
    <row r="100" spans="5:6" x14ac:dyDescent="0.25">
      <c r="E100" t="s">
        <v>312</v>
      </c>
      <c r="F100" t="s">
        <v>310</v>
      </c>
    </row>
    <row r="101" spans="5:6" x14ac:dyDescent="0.25">
      <c r="E101" t="s">
        <v>313</v>
      </c>
      <c r="F101" t="s">
        <v>310</v>
      </c>
    </row>
    <row r="102" spans="5:6" x14ac:dyDescent="0.25">
      <c r="E102" t="s">
        <v>314</v>
      </c>
      <c r="F102" t="s">
        <v>198</v>
      </c>
    </row>
    <row r="103" spans="5:6" x14ac:dyDescent="0.25">
      <c r="E103" t="s">
        <v>315</v>
      </c>
      <c r="F103" t="s">
        <v>198</v>
      </c>
    </row>
    <row r="104" spans="5:6" x14ac:dyDescent="0.25">
      <c r="E104" t="s">
        <v>217</v>
      </c>
      <c r="F104" t="s">
        <v>198</v>
      </c>
    </row>
    <row r="105" spans="5:6" x14ac:dyDescent="0.25">
      <c r="E105" t="s">
        <v>316</v>
      </c>
      <c r="F105" t="s">
        <v>198</v>
      </c>
    </row>
    <row r="106" spans="5:6" x14ac:dyDescent="0.25">
      <c r="E106" t="s">
        <v>317</v>
      </c>
      <c r="F106" t="s">
        <v>318</v>
      </c>
    </row>
    <row r="107" spans="5:6" x14ac:dyDescent="0.25">
      <c r="E107" t="s">
        <v>319</v>
      </c>
      <c r="F107" t="s">
        <v>293</v>
      </c>
    </row>
    <row r="108" spans="5:6" x14ac:dyDescent="0.25">
      <c r="E108" t="s">
        <v>320</v>
      </c>
      <c r="F108" t="s">
        <v>293</v>
      </c>
    </row>
    <row r="109" spans="5:6" x14ac:dyDescent="0.25">
      <c r="E109" t="s">
        <v>321</v>
      </c>
      <c r="F109" t="s">
        <v>293</v>
      </c>
    </row>
    <row r="110" spans="5:6" x14ac:dyDescent="0.25">
      <c r="E110" t="s">
        <v>269</v>
      </c>
      <c r="F110" t="s">
        <v>293</v>
      </c>
    </row>
    <row r="111" spans="5:6" x14ac:dyDescent="0.25">
      <c r="E111" t="s">
        <v>322</v>
      </c>
      <c r="F111" t="s">
        <v>293</v>
      </c>
    </row>
    <row r="112" spans="5:6" x14ac:dyDescent="0.25">
      <c r="E112" t="s">
        <v>323</v>
      </c>
      <c r="F112" t="s">
        <v>293</v>
      </c>
    </row>
    <row r="113" spans="5:6" x14ac:dyDescent="0.25">
      <c r="E113" t="s">
        <v>324</v>
      </c>
      <c r="F113" t="s">
        <v>293</v>
      </c>
    </row>
    <row r="114" spans="5:6" x14ac:dyDescent="0.25">
      <c r="E114" t="s">
        <v>325</v>
      </c>
      <c r="F114" t="s">
        <v>293</v>
      </c>
    </row>
    <row r="115" spans="5:6" x14ac:dyDescent="0.25">
      <c r="E115" t="s">
        <v>326</v>
      </c>
      <c r="F115" t="s">
        <v>293</v>
      </c>
    </row>
    <row r="116" spans="5:6" x14ac:dyDescent="0.25">
      <c r="E116" t="s">
        <v>327</v>
      </c>
      <c r="F116" t="s">
        <v>328</v>
      </c>
    </row>
    <row r="117" spans="5:6" x14ac:dyDescent="0.25">
      <c r="E117" t="s">
        <v>329</v>
      </c>
      <c r="F117" t="s">
        <v>328</v>
      </c>
    </row>
    <row r="118" spans="5:6" x14ac:dyDescent="0.25">
      <c r="E118" t="s">
        <v>330</v>
      </c>
      <c r="F118" t="s">
        <v>328</v>
      </c>
    </row>
    <row r="119" spans="5:6" x14ac:dyDescent="0.25">
      <c r="E119" t="s">
        <v>331</v>
      </c>
      <c r="F119" t="s">
        <v>328</v>
      </c>
    </row>
    <row r="120" spans="5:6" x14ac:dyDescent="0.25">
      <c r="E120" t="s">
        <v>332</v>
      </c>
      <c r="F120" t="s">
        <v>328</v>
      </c>
    </row>
    <row r="121" spans="5:6" x14ac:dyDescent="0.25">
      <c r="E121" t="s">
        <v>333</v>
      </c>
      <c r="F121" t="s">
        <v>334</v>
      </c>
    </row>
    <row r="122" spans="5:6" x14ac:dyDescent="0.25">
      <c r="E122" t="s">
        <v>335</v>
      </c>
      <c r="F122" t="s">
        <v>334</v>
      </c>
    </row>
    <row r="123" spans="5:6" x14ac:dyDescent="0.25">
      <c r="E123" t="s">
        <v>218</v>
      </c>
      <c r="F123" t="s">
        <v>334</v>
      </c>
    </row>
    <row r="124" spans="5:6" x14ac:dyDescent="0.25">
      <c r="E124" t="s">
        <v>336</v>
      </c>
      <c r="F124" t="s">
        <v>334</v>
      </c>
    </row>
    <row r="125" spans="5:6" x14ac:dyDescent="0.25">
      <c r="E125" t="s">
        <v>337</v>
      </c>
      <c r="F125" t="s">
        <v>334</v>
      </c>
    </row>
    <row r="126" spans="5:6" x14ac:dyDescent="0.25">
      <c r="E126" t="s">
        <v>338</v>
      </c>
      <c r="F126" t="s">
        <v>334</v>
      </c>
    </row>
    <row r="127" spans="5:6" x14ac:dyDescent="0.25">
      <c r="E127" t="s">
        <v>339</v>
      </c>
      <c r="F127" t="s">
        <v>334</v>
      </c>
    </row>
    <row r="128" spans="5:6" x14ac:dyDescent="0.25">
      <c r="E128" t="s">
        <v>340</v>
      </c>
      <c r="F128" t="s">
        <v>334</v>
      </c>
    </row>
    <row r="129" spans="5:6" x14ac:dyDescent="0.25">
      <c r="E129" t="s">
        <v>341</v>
      </c>
      <c r="F129" t="s">
        <v>342</v>
      </c>
    </row>
    <row r="130" spans="5:6" x14ac:dyDescent="0.25">
      <c r="E130" t="s">
        <v>343</v>
      </c>
      <c r="F130" t="s">
        <v>342</v>
      </c>
    </row>
    <row r="131" spans="5:6" x14ac:dyDescent="0.25">
      <c r="E131" t="s">
        <v>344</v>
      </c>
      <c r="F131" t="s">
        <v>345</v>
      </c>
    </row>
    <row r="132" spans="5:6" x14ac:dyDescent="0.25">
      <c r="E132" t="s">
        <v>346</v>
      </c>
      <c r="F132" t="s">
        <v>345</v>
      </c>
    </row>
    <row r="133" spans="5:6" x14ac:dyDescent="0.25">
      <c r="E133" t="s">
        <v>347</v>
      </c>
      <c r="F133" t="s">
        <v>345</v>
      </c>
    </row>
    <row r="134" spans="5:6" x14ac:dyDescent="0.25">
      <c r="E134" t="s">
        <v>348</v>
      </c>
      <c r="F134" t="s">
        <v>349</v>
      </c>
    </row>
    <row r="135" spans="5:6" x14ac:dyDescent="0.25">
      <c r="E135" t="s">
        <v>350</v>
      </c>
      <c r="F135" t="s">
        <v>349</v>
      </c>
    </row>
    <row r="136" spans="5:6" x14ac:dyDescent="0.25">
      <c r="E136" t="s">
        <v>351</v>
      </c>
      <c r="F136" t="s">
        <v>349</v>
      </c>
    </row>
    <row r="137" spans="5:6" x14ac:dyDescent="0.25">
      <c r="E137" t="s">
        <v>352</v>
      </c>
      <c r="F137" t="s">
        <v>349</v>
      </c>
    </row>
    <row r="138" spans="5:6" x14ac:dyDescent="0.25">
      <c r="E138" t="s">
        <v>353</v>
      </c>
      <c r="F138" t="s">
        <v>200</v>
      </c>
    </row>
    <row r="139" spans="5:6" x14ac:dyDescent="0.25">
      <c r="E139" t="s">
        <v>354</v>
      </c>
      <c r="F139" t="s">
        <v>200</v>
      </c>
    </row>
    <row r="140" spans="5:6" x14ac:dyDescent="0.25">
      <c r="E140" t="s">
        <v>355</v>
      </c>
      <c r="F140" t="s">
        <v>200</v>
      </c>
    </row>
    <row r="141" spans="5:6" x14ac:dyDescent="0.25">
      <c r="E141" t="s">
        <v>356</v>
      </c>
      <c r="F141" t="s">
        <v>357</v>
      </c>
    </row>
    <row r="142" spans="5:6" x14ac:dyDescent="0.25">
      <c r="E142" t="s">
        <v>358</v>
      </c>
      <c r="F142" t="s">
        <v>357</v>
      </c>
    </row>
    <row r="143" spans="5:6" x14ac:dyDescent="0.25">
      <c r="E143" t="s">
        <v>359</v>
      </c>
      <c r="F143" t="s">
        <v>357</v>
      </c>
    </row>
    <row r="144" spans="5:6" x14ac:dyDescent="0.25">
      <c r="E144" t="s">
        <v>360</v>
      </c>
      <c r="F144" t="s">
        <v>361</v>
      </c>
    </row>
    <row r="145" spans="5:6" x14ac:dyDescent="0.25">
      <c r="E145" t="s">
        <v>362</v>
      </c>
      <c r="F145" t="s">
        <v>361</v>
      </c>
    </row>
    <row r="146" spans="5:6" x14ac:dyDescent="0.25">
      <c r="E146" t="s">
        <v>363</v>
      </c>
      <c r="F146" t="s">
        <v>364</v>
      </c>
    </row>
    <row r="147" spans="5:6" x14ac:dyDescent="0.25">
      <c r="E147" t="s">
        <v>365</v>
      </c>
      <c r="F147" t="s">
        <v>366</v>
      </c>
    </row>
    <row r="148" spans="5:6" x14ac:dyDescent="0.25">
      <c r="E148" t="s">
        <v>367</v>
      </c>
      <c r="F148" t="s">
        <v>364</v>
      </c>
    </row>
    <row r="149" spans="5:6" x14ac:dyDescent="0.25">
      <c r="E149" t="s">
        <v>222</v>
      </c>
      <c r="F149" t="s">
        <v>202</v>
      </c>
    </row>
    <row r="150" spans="5:6" x14ac:dyDescent="0.25">
      <c r="E150" t="s">
        <v>368</v>
      </c>
      <c r="F150" t="s">
        <v>202</v>
      </c>
    </row>
    <row r="151" spans="5:6" x14ac:dyDescent="0.25">
      <c r="E151" t="s">
        <v>223</v>
      </c>
      <c r="F151" t="s">
        <v>202</v>
      </c>
    </row>
    <row r="152" spans="5:6" x14ac:dyDescent="0.25">
      <c r="E152" t="s">
        <v>369</v>
      </c>
      <c r="F152" t="s">
        <v>194</v>
      </c>
    </row>
    <row r="153" spans="5:6" x14ac:dyDescent="0.25">
      <c r="E153" t="s">
        <v>370</v>
      </c>
      <c r="F153" t="s">
        <v>194</v>
      </c>
    </row>
    <row r="154" spans="5:6" x14ac:dyDescent="0.25">
      <c r="E154" t="s">
        <v>209</v>
      </c>
      <c r="F154" t="s">
        <v>194</v>
      </c>
    </row>
    <row r="155" spans="5:6" x14ac:dyDescent="0.25">
      <c r="E155" t="s">
        <v>210</v>
      </c>
      <c r="F155" t="s">
        <v>194</v>
      </c>
    </row>
    <row r="156" spans="5:6" x14ac:dyDescent="0.25">
      <c r="E156" t="s">
        <v>371</v>
      </c>
      <c r="F156" t="s">
        <v>194</v>
      </c>
    </row>
    <row r="157" spans="5:6" x14ac:dyDescent="0.25">
      <c r="E157" t="s">
        <v>237</v>
      </c>
      <c r="F157" t="s">
        <v>194</v>
      </c>
    </row>
    <row r="158" spans="5:6" x14ac:dyDescent="0.25">
      <c r="E158" t="s">
        <v>372</v>
      </c>
      <c r="F158" t="s">
        <v>194</v>
      </c>
    </row>
    <row r="159" spans="5:6" x14ac:dyDescent="0.25">
      <c r="E159" t="s">
        <v>373</v>
      </c>
      <c r="F159" t="s">
        <v>194</v>
      </c>
    </row>
    <row r="160" spans="5:6" x14ac:dyDescent="0.25">
      <c r="E160" t="s">
        <v>374</v>
      </c>
      <c r="F160" t="s">
        <v>194</v>
      </c>
    </row>
    <row r="161" spans="5:6" x14ac:dyDescent="0.25">
      <c r="E161" t="s">
        <v>375</v>
      </c>
      <c r="F161" t="s">
        <v>376</v>
      </c>
    </row>
    <row r="162" spans="5:6" x14ac:dyDescent="0.25">
      <c r="E162" t="s">
        <v>377</v>
      </c>
      <c r="F162" t="s">
        <v>376</v>
      </c>
    </row>
    <row r="163" spans="5:6" x14ac:dyDescent="0.25">
      <c r="E163" t="s">
        <v>378</v>
      </c>
      <c r="F163" t="s">
        <v>376</v>
      </c>
    </row>
    <row r="164" spans="5:6" x14ac:dyDescent="0.25">
      <c r="E164" t="s">
        <v>379</v>
      </c>
      <c r="F164" t="s">
        <v>376</v>
      </c>
    </row>
    <row r="165" spans="5:6" x14ac:dyDescent="0.25">
      <c r="E165" t="s">
        <v>380</v>
      </c>
      <c r="F165" t="s">
        <v>376</v>
      </c>
    </row>
    <row r="166" spans="5:6" x14ac:dyDescent="0.25">
      <c r="E166" t="s">
        <v>381</v>
      </c>
      <c r="F166" t="s">
        <v>376</v>
      </c>
    </row>
    <row r="167" spans="5:6" x14ac:dyDescent="0.25">
      <c r="E167" t="s">
        <v>382</v>
      </c>
      <c r="F167" t="s">
        <v>203</v>
      </c>
    </row>
    <row r="168" spans="5:6" x14ac:dyDescent="0.25">
      <c r="E168" t="s">
        <v>224</v>
      </c>
      <c r="F168" t="s">
        <v>203</v>
      </c>
    </row>
    <row r="169" spans="5:6" x14ac:dyDescent="0.25">
      <c r="E169" t="s">
        <v>383</v>
      </c>
      <c r="F169" t="s">
        <v>203</v>
      </c>
    </row>
    <row r="170" spans="5:6" x14ac:dyDescent="0.25">
      <c r="E170" t="s">
        <v>384</v>
      </c>
      <c r="F170" t="s">
        <v>203</v>
      </c>
    </row>
    <row r="171" spans="5:6" x14ac:dyDescent="0.25">
      <c r="E171" t="s">
        <v>385</v>
      </c>
      <c r="F171" t="s">
        <v>204</v>
      </c>
    </row>
    <row r="172" spans="5:6" x14ac:dyDescent="0.25">
      <c r="E172" t="s">
        <v>386</v>
      </c>
      <c r="F172" t="s">
        <v>204</v>
      </c>
    </row>
    <row r="173" spans="5:6" x14ac:dyDescent="0.25">
      <c r="E173" t="s">
        <v>387</v>
      </c>
      <c r="F173" t="s">
        <v>204</v>
      </c>
    </row>
    <row r="174" spans="5:6" x14ac:dyDescent="0.25">
      <c r="E174" t="s">
        <v>388</v>
      </c>
      <c r="F174" t="s">
        <v>389</v>
      </c>
    </row>
    <row r="175" spans="5:6" x14ac:dyDescent="0.25">
      <c r="E175" t="s">
        <v>390</v>
      </c>
      <c r="F175" t="s">
        <v>389</v>
      </c>
    </row>
    <row r="176" spans="5:6" x14ac:dyDescent="0.25">
      <c r="E176" t="s">
        <v>391</v>
      </c>
      <c r="F176" t="s">
        <v>389</v>
      </c>
    </row>
    <row r="177" spans="5:6" x14ac:dyDescent="0.25">
      <c r="E177" t="s">
        <v>392</v>
      </c>
      <c r="F177" t="s">
        <v>389</v>
      </c>
    </row>
    <row r="178" spans="5:6" x14ac:dyDescent="0.25">
      <c r="E178" t="s">
        <v>393</v>
      </c>
      <c r="F178" t="s">
        <v>389</v>
      </c>
    </row>
    <row r="179" spans="5:6" x14ac:dyDescent="0.25">
      <c r="E179" t="s">
        <v>394</v>
      </c>
      <c r="F179" t="s">
        <v>395</v>
      </c>
    </row>
    <row r="180" spans="5:6" x14ac:dyDescent="0.25">
      <c r="E180" t="s">
        <v>396</v>
      </c>
      <c r="F180" t="s">
        <v>395</v>
      </c>
    </row>
    <row r="181" spans="5:6" x14ac:dyDescent="0.25">
      <c r="E181" t="s">
        <v>397</v>
      </c>
      <c r="F181" t="s">
        <v>395</v>
      </c>
    </row>
    <row r="182" spans="5:6" x14ac:dyDescent="0.25">
      <c r="E182" t="s">
        <v>398</v>
      </c>
      <c r="F182" t="s">
        <v>395</v>
      </c>
    </row>
    <row r="183" spans="5:6" x14ac:dyDescent="0.25">
      <c r="E183" t="s">
        <v>399</v>
      </c>
      <c r="F183" t="s">
        <v>205</v>
      </c>
    </row>
    <row r="184" spans="5:6" x14ac:dyDescent="0.25">
      <c r="E184" t="s">
        <v>226</v>
      </c>
      <c r="F184" t="s">
        <v>205</v>
      </c>
    </row>
    <row r="185" spans="5:6" x14ac:dyDescent="0.25">
      <c r="E185" t="s">
        <v>400</v>
      </c>
      <c r="F185" t="s">
        <v>205</v>
      </c>
    </row>
    <row r="186" spans="5:6" x14ac:dyDescent="0.25">
      <c r="E186" t="s">
        <v>401</v>
      </c>
      <c r="F186" t="s">
        <v>205</v>
      </c>
    </row>
    <row r="187" spans="5:6" x14ac:dyDescent="0.25">
      <c r="E187" t="s">
        <v>402</v>
      </c>
      <c r="F187" t="s">
        <v>205</v>
      </c>
    </row>
    <row r="188" spans="5:6" x14ac:dyDescent="0.25">
      <c r="E188" t="s">
        <v>403</v>
      </c>
      <c r="F188" t="s">
        <v>205</v>
      </c>
    </row>
    <row r="189" spans="5:6" x14ac:dyDescent="0.25">
      <c r="E189" t="s">
        <v>404</v>
      </c>
      <c r="F189" t="s">
        <v>205</v>
      </c>
    </row>
    <row r="190" spans="5:6" x14ac:dyDescent="0.25">
      <c r="E190" t="s">
        <v>405</v>
      </c>
      <c r="F190" t="s">
        <v>206</v>
      </c>
    </row>
    <row r="191" spans="5:6" x14ac:dyDescent="0.25">
      <c r="E191" t="s">
        <v>227</v>
      </c>
      <c r="F191" t="s">
        <v>206</v>
      </c>
    </row>
    <row r="192" spans="5:6" x14ac:dyDescent="0.25">
      <c r="E192" t="s">
        <v>406</v>
      </c>
      <c r="F192" t="s">
        <v>206</v>
      </c>
    </row>
    <row r="193" spans="5:6" x14ac:dyDescent="0.25">
      <c r="E193" t="s">
        <v>407</v>
      </c>
      <c r="F193" t="s">
        <v>206</v>
      </c>
    </row>
    <row r="194" spans="5:6" x14ac:dyDescent="0.25">
      <c r="E194" t="s">
        <v>408</v>
      </c>
      <c r="F194" t="s">
        <v>206</v>
      </c>
    </row>
    <row r="195" spans="5:6" x14ac:dyDescent="0.25">
      <c r="E195" t="s">
        <v>409</v>
      </c>
      <c r="F195" t="s">
        <v>410</v>
      </c>
    </row>
    <row r="196" spans="5:6" x14ac:dyDescent="0.25">
      <c r="E196" t="s">
        <v>411</v>
      </c>
      <c r="F196" t="s">
        <v>410</v>
      </c>
    </row>
  </sheetData>
  <phoneticPr fontId="1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DDEE-003B-4FF7-9990-242455D990BE}">
  <sheetPr>
    <tabColor theme="9" tint="0.39997558519241921"/>
  </sheetPr>
  <dimension ref="B1:F14"/>
  <sheetViews>
    <sheetView workbookViewId="0">
      <selection activeCell="E37" sqref="E37"/>
    </sheetView>
  </sheetViews>
  <sheetFormatPr defaultRowHeight="15" x14ac:dyDescent="0.25"/>
  <cols>
    <col min="2" max="2" width="14.28515625" bestFit="1" customWidth="1"/>
    <col min="3" max="3" width="15.42578125" bestFit="1" customWidth="1"/>
    <col min="4" max="4" width="9.7109375" bestFit="1" customWidth="1"/>
    <col min="5" max="5" width="14.5703125" bestFit="1" customWidth="1"/>
  </cols>
  <sheetData>
    <row r="1" spans="2:6" ht="15.75" thickBot="1" x14ac:dyDescent="0.3"/>
    <row r="2" spans="2:6" ht="15.75" thickBot="1" x14ac:dyDescent="0.3">
      <c r="B2" s="57" t="s">
        <v>52</v>
      </c>
      <c r="C2" s="57" t="s">
        <v>71</v>
      </c>
      <c r="D2" s="57" t="s">
        <v>73</v>
      </c>
      <c r="E2" s="57" t="s">
        <v>72</v>
      </c>
      <c r="F2" s="57" t="s">
        <v>74</v>
      </c>
    </row>
    <row r="3" spans="2:6" x14ac:dyDescent="0.25">
      <c r="B3" s="58">
        <v>43863</v>
      </c>
      <c r="C3" s="59" t="s">
        <v>75</v>
      </c>
      <c r="D3" s="60">
        <v>21</v>
      </c>
      <c r="E3" s="59" t="s">
        <v>76</v>
      </c>
      <c r="F3" s="59">
        <f>D3/D$14*100</f>
        <v>2.8067361668003206</v>
      </c>
    </row>
    <row r="4" spans="2:6" x14ac:dyDescent="0.25">
      <c r="B4" s="58">
        <v>43863</v>
      </c>
      <c r="C4" s="59" t="s">
        <v>85</v>
      </c>
      <c r="D4" s="60">
        <v>139</v>
      </c>
      <c r="E4" s="59" t="s">
        <v>77</v>
      </c>
      <c r="F4" s="59">
        <f>D4/D$14*100</f>
        <v>18.577920342154503</v>
      </c>
    </row>
    <row r="5" spans="2:6" x14ac:dyDescent="0.25">
      <c r="B5" s="58">
        <v>43866</v>
      </c>
      <c r="C5" s="59" t="s">
        <v>78</v>
      </c>
      <c r="D5" s="60">
        <v>7.6</v>
      </c>
      <c r="E5" s="59" t="s">
        <v>76</v>
      </c>
      <c r="F5" s="59">
        <f t="shared" ref="F5:F10" si="0">D5/D$14*100</f>
        <v>1.0157711841753541</v>
      </c>
    </row>
    <row r="6" spans="2:6" x14ac:dyDescent="0.25">
      <c r="B6" s="58">
        <v>43871</v>
      </c>
      <c r="C6" s="59" t="s">
        <v>79</v>
      </c>
      <c r="D6" s="61">
        <v>50</v>
      </c>
      <c r="E6" s="59" t="s">
        <v>80</v>
      </c>
      <c r="F6" s="59">
        <f t="shared" si="0"/>
        <v>6.6827051590483828</v>
      </c>
    </row>
    <row r="7" spans="2:6" x14ac:dyDescent="0.25">
      <c r="B7" s="58">
        <v>43871</v>
      </c>
      <c r="C7" s="59" t="s">
        <v>81</v>
      </c>
      <c r="D7" s="61">
        <v>48</v>
      </c>
      <c r="E7" s="59" t="s">
        <v>80</v>
      </c>
      <c r="F7" s="59">
        <f t="shared" si="0"/>
        <v>6.4153969526864474</v>
      </c>
    </row>
    <row r="8" spans="2:6" x14ac:dyDescent="0.25">
      <c r="B8" s="58">
        <v>43877</v>
      </c>
      <c r="C8" s="59" t="s">
        <v>82</v>
      </c>
      <c r="D8" s="61">
        <v>450</v>
      </c>
      <c r="E8" s="59" t="s">
        <v>83</v>
      </c>
      <c r="F8" s="59">
        <f t="shared" si="0"/>
        <v>60.144346431435437</v>
      </c>
    </row>
    <row r="9" spans="2:6" x14ac:dyDescent="0.25">
      <c r="B9" s="58">
        <v>43881</v>
      </c>
      <c r="C9" s="59" t="s">
        <v>84</v>
      </c>
      <c r="D9" s="61">
        <v>20</v>
      </c>
      <c r="E9" s="59" t="s">
        <v>76</v>
      </c>
      <c r="F9" s="59">
        <f t="shared" si="0"/>
        <v>2.6730820636193533</v>
      </c>
    </row>
    <row r="10" spans="2:6" ht="15.75" thickBot="1" x14ac:dyDescent="0.3">
      <c r="B10" s="62">
        <v>43905</v>
      </c>
      <c r="C10" s="63" t="s">
        <v>86</v>
      </c>
      <c r="D10" s="64">
        <v>12.6</v>
      </c>
      <c r="E10" s="63" t="s">
        <v>77</v>
      </c>
      <c r="F10" s="63">
        <f t="shared" si="0"/>
        <v>1.6840417000801924</v>
      </c>
    </row>
    <row r="13" spans="2:6" ht="15.75" thickBot="1" x14ac:dyDescent="0.3"/>
    <row r="14" spans="2:6" ht="15.75" thickBot="1" x14ac:dyDescent="0.3">
      <c r="B14" s="57" t="s">
        <v>87</v>
      </c>
      <c r="C14" s="65"/>
      <c r="D14" s="66">
        <f>SUM(D3:D10)</f>
        <v>748.2</v>
      </c>
      <c r="E14" s="67"/>
      <c r="F14" s="68">
        <f>SUM(F3:F10)</f>
        <v>99.999999999999986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5E0A-9601-4828-B20B-9281071AA143}">
  <sheetPr>
    <tabColor theme="9" tint="0.39997558519241921"/>
  </sheetPr>
  <dimension ref="A1:E12"/>
  <sheetViews>
    <sheetView workbookViewId="0">
      <selection activeCell="E15" sqref="E15"/>
    </sheetView>
  </sheetViews>
  <sheetFormatPr defaultRowHeight="15" x14ac:dyDescent="0.25"/>
  <cols>
    <col min="3" max="3" width="33.7109375" bestFit="1" customWidth="1"/>
    <col min="5" max="5" width="54.140625" bestFit="1" customWidth="1"/>
  </cols>
  <sheetData>
    <row r="1" spans="1:5" ht="23.25" x14ac:dyDescent="0.35">
      <c r="A1" s="35" t="s">
        <v>11</v>
      </c>
    </row>
    <row r="3" spans="1:5" x14ac:dyDescent="0.25">
      <c r="C3" s="40" t="s">
        <v>36</v>
      </c>
      <c r="D3" s="29"/>
      <c r="E3" s="39" t="s">
        <v>37</v>
      </c>
    </row>
    <row r="4" spans="1:5" x14ac:dyDescent="0.25">
      <c r="C4" s="26" t="s">
        <v>38</v>
      </c>
      <c r="D4" s="27">
        <v>3.5000000000000003E-2</v>
      </c>
      <c r="E4" s="28" t="s">
        <v>46</v>
      </c>
    </row>
    <row r="5" spans="1:5" x14ac:dyDescent="0.25">
      <c r="C5" s="26" t="s">
        <v>47</v>
      </c>
      <c r="D5" s="29">
        <v>224</v>
      </c>
      <c r="E5" s="30" t="s">
        <v>39</v>
      </c>
    </row>
    <row r="6" spans="1:5" x14ac:dyDescent="0.25">
      <c r="C6" s="26" t="s">
        <v>48</v>
      </c>
      <c r="D6" s="29">
        <v>54</v>
      </c>
      <c r="E6" s="30" t="s">
        <v>42</v>
      </c>
    </row>
    <row r="7" spans="1:5" x14ac:dyDescent="0.25">
      <c r="B7" s="31"/>
      <c r="C7" s="26" t="s">
        <v>40</v>
      </c>
      <c r="D7" s="32">
        <v>0.63800000000000001</v>
      </c>
      <c r="E7" s="33" t="s">
        <v>41</v>
      </c>
    </row>
    <row r="8" spans="1:5" x14ac:dyDescent="0.25">
      <c r="B8" s="31"/>
      <c r="C8" s="26" t="s">
        <v>49</v>
      </c>
      <c r="D8" s="32">
        <v>0.26</v>
      </c>
      <c r="E8" s="33" t="s">
        <v>42</v>
      </c>
    </row>
    <row r="9" spans="1:5" x14ac:dyDescent="0.25">
      <c r="B9" s="31"/>
      <c r="C9" s="26" t="s">
        <v>50</v>
      </c>
      <c r="D9" s="32">
        <v>0.03</v>
      </c>
      <c r="E9" s="33" t="s">
        <v>42</v>
      </c>
    </row>
    <row r="10" spans="1:5" x14ac:dyDescent="0.25">
      <c r="C10" s="26" t="s">
        <v>43</v>
      </c>
      <c r="D10" s="29">
        <v>282</v>
      </c>
      <c r="E10" s="33" t="s">
        <v>44</v>
      </c>
    </row>
    <row r="11" spans="1:5" x14ac:dyDescent="0.25">
      <c r="C11" s="26" t="s">
        <v>45</v>
      </c>
      <c r="D11" s="29">
        <v>965</v>
      </c>
      <c r="E11" s="34" t="s">
        <v>42</v>
      </c>
    </row>
    <row r="12" spans="1:5" x14ac:dyDescent="0.25">
      <c r="B12" s="36"/>
      <c r="C12" s="37"/>
      <c r="D12" s="38"/>
      <c r="E12" s="3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AAA-90DD-4A34-B858-BCE6F414BE1F}">
  <sheetPr>
    <tabColor theme="9" tint="0.39997558519241921"/>
  </sheetPr>
  <dimension ref="A1:C8"/>
  <sheetViews>
    <sheetView zoomScale="130" zoomScaleNormal="130" workbookViewId="0">
      <selection activeCell="C8" sqref="C8"/>
    </sheetView>
  </sheetViews>
  <sheetFormatPr defaultRowHeight="15" x14ac:dyDescent="0.25"/>
  <cols>
    <col min="2" max="2" width="32.42578125" customWidth="1"/>
    <col min="3" max="3" width="25" customWidth="1"/>
  </cols>
  <sheetData>
    <row r="1" spans="1:3" ht="21.75" thickBot="1" x14ac:dyDescent="0.4">
      <c r="A1" s="76" t="s">
        <v>101</v>
      </c>
      <c r="B1" s="75"/>
    </row>
    <row r="2" spans="1:3" ht="15.75" thickBot="1" x14ac:dyDescent="0.3">
      <c r="B2" s="74" t="s">
        <v>92</v>
      </c>
      <c r="C2" s="78">
        <v>4200</v>
      </c>
    </row>
    <row r="3" spans="1:3" ht="15.75" thickBot="1" x14ac:dyDescent="0.3">
      <c r="B3" s="74" t="s">
        <v>93</v>
      </c>
      <c r="C3" s="79">
        <v>0.9</v>
      </c>
    </row>
    <row r="4" spans="1:3" ht="15.75" thickBot="1" x14ac:dyDescent="0.3">
      <c r="B4" s="74" t="s">
        <v>95</v>
      </c>
      <c r="C4" s="81">
        <v>20</v>
      </c>
    </row>
    <row r="5" spans="1:3" ht="15.75" thickBot="1" x14ac:dyDescent="0.3">
      <c r="B5" s="85"/>
      <c r="C5" s="86"/>
    </row>
    <row r="6" spans="1:3" ht="15.75" thickBot="1" x14ac:dyDescent="0.3">
      <c r="B6" s="74" t="s">
        <v>97</v>
      </c>
      <c r="C6" s="79">
        <v>0.8</v>
      </c>
    </row>
    <row r="7" spans="1:3" ht="15.75" thickBot="1" x14ac:dyDescent="0.3">
      <c r="B7" s="74" t="s">
        <v>98</v>
      </c>
      <c r="C7" s="84">
        <v>5</v>
      </c>
    </row>
    <row r="8" spans="1:3" ht="15.75" thickBot="1" x14ac:dyDescent="0.3">
      <c r="B8" s="74" t="s">
        <v>100</v>
      </c>
      <c r="C8" s="87">
        <f>ROUND(C6*((C2*C3)/C4),0)*C7</f>
        <v>755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074F-FE3C-4ADD-A798-41970FFC1355}">
  <sheetPr>
    <tabColor theme="4" tint="0.39997558519241921"/>
  </sheetPr>
  <dimension ref="A1:C11"/>
  <sheetViews>
    <sheetView zoomScale="130" zoomScaleNormal="130" workbookViewId="0">
      <selection activeCell="C11" sqref="C11"/>
    </sheetView>
  </sheetViews>
  <sheetFormatPr defaultRowHeight="15" x14ac:dyDescent="0.25"/>
  <cols>
    <col min="2" max="2" width="32.140625" bestFit="1" customWidth="1"/>
    <col min="3" max="3" width="25.42578125" bestFit="1" customWidth="1"/>
  </cols>
  <sheetData>
    <row r="1" spans="1:3" ht="21.75" thickBot="1" x14ac:dyDescent="0.4">
      <c r="A1" s="76" t="s">
        <v>101</v>
      </c>
      <c r="B1" s="75"/>
    </row>
    <row r="2" spans="1:3" ht="15.75" thickBot="1" x14ac:dyDescent="0.3">
      <c r="B2" s="74" t="s">
        <v>92</v>
      </c>
      <c r="C2" s="78">
        <v>4200</v>
      </c>
    </row>
    <row r="3" spans="1:3" ht="15.75" thickBot="1" x14ac:dyDescent="0.3">
      <c r="B3" s="74" t="s">
        <v>93</v>
      </c>
      <c r="C3" s="79">
        <v>0.9</v>
      </c>
    </row>
    <row r="4" spans="1:3" ht="15.75" thickBot="1" x14ac:dyDescent="0.3">
      <c r="B4" s="77" t="s">
        <v>94</v>
      </c>
      <c r="C4" s="80">
        <f>C2*C3</f>
        <v>3780</v>
      </c>
    </row>
    <row r="5" spans="1:3" ht="15.75" thickBot="1" x14ac:dyDescent="0.3">
      <c r="B5" s="74" t="s">
        <v>95</v>
      </c>
      <c r="C5" s="81">
        <v>20</v>
      </c>
    </row>
    <row r="6" spans="1:3" ht="15.75" thickBot="1" x14ac:dyDescent="0.3">
      <c r="B6" s="77" t="s">
        <v>96</v>
      </c>
      <c r="C6" s="82">
        <f>C4/C5</f>
        <v>189</v>
      </c>
    </row>
    <row r="7" spans="1:3" ht="15.75" thickBot="1" x14ac:dyDescent="0.3">
      <c r="B7" s="85"/>
      <c r="C7" s="86"/>
    </row>
    <row r="8" spans="1:3" ht="15.75" thickBot="1" x14ac:dyDescent="0.3">
      <c r="B8" s="74" t="s">
        <v>97</v>
      </c>
      <c r="C8" s="79">
        <v>0.8</v>
      </c>
    </row>
    <row r="9" spans="1:3" ht="15.75" thickBot="1" x14ac:dyDescent="0.3">
      <c r="B9" s="77" t="s">
        <v>99</v>
      </c>
      <c r="C9" s="83">
        <f>ROUND(C6*C8,0)</f>
        <v>151</v>
      </c>
    </row>
    <row r="10" spans="1:3" ht="15.75" thickBot="1" x14ac:dyDescent="0.3">
      <c r="B10" s="74" t="s">
        <v>98</v>
      </c>
      <c r="C10" s="84">
        <v>5</v>
      </c>
    </row>
    <row r="11" spans="1:3" ht="15.75" thickBot="1" x14ac:dyDescent="0.3">
      <c r="B11" s="74" t="s">
        <v>100</v>
      </c>
      <c r="C11" s="87">
        <f>C9*C10</f>
        <v>755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8562-C9F5-4258-80C1-0942B8663E9E}">
  <sheetPr>
    <tabColor theme="4" tint="0.39997558519241921"/>
  </sheetPr>
  <dimension ref="B1:E10"/>
  <sheetViews>
    <sheetView workbookViewId="0">
      <selection activeCell="H13" sqref="H13"/>
    </sheetView>
  </sheetViews>
  <sheetFormatPr defaultRowHeight="15" x14ac:dyDescent="0.25"/>
  <cols>
    <col min="3" max="3" width="11.28515625" bestFit="1" customWidth="1"/>
    <col min="4" max="4" width="11.42578125" bestFit="1" customWidth="1"/>
    <col min="5" max="5" width="14.85546875" bestFit="1" customWidth="1"/>
  </cols>
  <sheetData>
    <row r="1" spans="2:5" ht="15.75" thickBot="1" x14ac:dyDescent="0.3"/>
    <row r="2" spans="2:5" ht="15.75" thickBot="1" x14ac:dyDescent="0.3">
      <c r="B2" s="69" t="s">
        <v>91</v>
      </c>
      <c r="C2" s="69" t="s">
        <v>88</v>
      </c>
      <c r="D2" s="69" t="s">
        <v>89</v>
      </c>
      <c r="E2" s="69" t="s">
        <v>90</v>
      </c>
    </row>
    <row r="3" spans="2:5" x14ac:dyDescent="0.25">
      <c r="B3" s="70">
        <v>1532</v>
      </c>
      <c r="C3" s="70">
        <v>320</v>
      </c>
      <c r="D3" s="70">
        <v>4000</v>
      </c>
      <c r="E3" s="70">
        <f>C3+D3</f>
        <v>4320</v>
      </c>
    </row>
    <row r="4" spans="2:5" x14ac:dyDescent="0.25">
      <c r="B4" s="70">
        <v>10324</v>
      </c>
      <c r="C4" s="70">
        <v>250</v>
      </c>
      <c r="D4" s="70">
        <v>500</v>
      </c>
      <c r="E4" s="70">
        <f t="shared" ref="E4:E10" si="0">C4+D4</f>
        <v>750</v>
      </c>
    </row>
    <row r="5" spans="2:5" x14ac:dyDescent="0.25">
      <c r="B5" s="70">
        <v>10325</v>
      </c>
      <c r="C5" s="70">
        <v>750</v>
      </c>
      <c r="D5" s="71">
        <v>4322</v>
      </c>
      <c r="E5" s="70">
        <f t="shared" si="0"/>
        <v>5072</v>
      </c>
    </row>
    <row r="6" spans="2:5" x14ac:dyDescent="0.25">
      <c r="B6" s="70">
        <v>10444</v>
      </c>
      <c r="C6" s="70">
        <v>220</v>
      </c>
      <c r="D6" s="70">
        <v>220</v>
      </c>
      <c r="E6" s="70">
        <f t="shared" si="0"/>
        <v>440</v>
      </c>
    </row>
    <row r="7" spans="2:5" x14ac:dyDescent="0.25">
      <c r="B7" s="70">
        <v>10490</v>
      </c>
      <c r="C7" s="70">
        <v>4000</v>
      </c>
      <c r="D7" s="71">
        <v>4500</v>
      </c>
      <c r="E7" s="70">
        <f t="shared" si="0"/>
        <v>8500</v>
      </c>
    </row>
    <row r="8" spans="2:5" x14ac:dyDescent="0.25">
      <c r="B8" s="70">
        <v>11920</v>
      </c>
      <c r="C8" s="70">
        <v>926</v>
      </c>
      <c r="D8" s="71">
        <v>1424</v>
      </c>
      <c r="E8" s="70">
        <f t="shared" si="0"/>
        <v>2350</v>
      </c>
    </row>
    <row r="9" spans="2:5" x14ac:dyDescent="0.25">
      <c r="B9" s="70">
        <v>11921</v>
      </c>
      <c r="C9" s="71">
        <v>1900</v>
      </c>
      <c r="D9" s="71">
        <v>3025</v>
      </c>
      <c r="E9" s="70">
        <f t="shared" si="0"/>
        <v>4925</v>
      </c>
    </row>
    <row r="10" spans="2:5" ht="15.75" thickBot="1" x14ac:dyDescent="0.3">
      <c r="B10" s="72">
        <v>11964</v>
      </c>
      <c r="C10" s="73">
        <v>2000</v>
      </c>
      <c r="D10" s="73">
        <v>6720</v>
      </c>
      <c r="E10" s="72">
        <f t="shared" si="0"/>
        <v>8720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Version Control</vt:lpstr>
      <vt:lpstr>Contents</vt:lpstr>
      <vt:lpstr>Checks</vt:lpstr>
      <vt:lpstr>Results</vt:lpstr>
      <vt:lpstr>School_Data</vt:lpstr>
      <vt:lpstr>Assumptions</vt:lpstr>
      <vt:lpstr>LA_Data</vt:lpstr>
      <vt:lpstr>Data_cleaning</vt:lpstr>
      <vt:lpstr>FSM_Calculation</vt:lpstr>
      <vt:lpstr>Scenario Summary</vt:lpstr>
      <vt:lpstr>Sheet11</vt:lpstr>
      <vt:lpstr>E_Prob_30yr</vt:lpstr>
      <vt:lpstr>FLOOD_RISK_SENS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MORLEY, Thomas</dc:creator>
  <cp:lastModifiedBy>MORLEY, Thomas</cp:lastModifiedBy>
  <dcterms:created xsi:type="dcterms:W3CDTF">2021-08-24T07:56:53Z</dcterms:created>
  <dcterms:modified xsi:type="dcterms:W3CDTF">2021-09-15T08:53:50Z</dcterms:modified>
</cp:coreProperties>
</file>