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1373890\Daniele_Repo\15N_experiment\15N_branches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Print_Area" localSheetId="0">Sheet1!$A$1:$D$23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4" i="1"/>
  <c r="B23" i="1"/>
  <c r="B21" i="1"/>
  <c r="B11" i="1"/>
  <c r="B10" i="1"/>
  <c r="B9" i="1"/>
  <c r="B8" i="1"/>
  <c r="B7" i="1"/>
  <c r="B19" i="1"/>
  <c r="B18" i="1"/>
  <c r="B12" i="1"/>
  <c r="B6" i="1"/>
  <c r="B5" i="1"/>
  <c r="B4" i="1"/>
  <c r="B3" i="1"/>
  <c r="B2" i="1"/>
  <c r="B17" i="1"/>
  <c r="B22" i="1"/>
  <c r="B15" i="1"/>
  <c r="B20" i="1"/>
  <c r="B13" i="1"/>
  <c r="E22" i="1" l="1"/>
  <c r="F22" i="1"/>
  <c r="E4" i="1"/>
  <c r="F4" i="1"/>
  <c r="F9" i="1"/>
  <c r="E9" i="1"/>
  <c r="F23" i="1"/>
  <c r="E23" i="1"/>
  <c r="F13" i="1"/>
  <c r="E13" i="1"/>
  <c r="F17" i="1"/>
  <c r="E17" i="1"/>
  <c r="F5" i="1"/>
  <c r="E5" i="1"/>
  <c r="F19" i="1"/>
  <c r="E19" i="1"/>
  <c r="E10" i="1"/>
  <c r="F10" i="1"/>
  <c r="E14" i="1"/>
  <c r="F14" i="1"/>
  <c r="E20" i="1"/>
  <c r="F20" i="1"/>
  <c r="F2" i="1"/>
  <c r="E2" i="1"/>
  <c r="E6" i="1"/>
  <c r="F6" i="1"/>
  <c r="F7" i="1"/>
  <c r="E7" i="1"/>
  <c r="F11" i="1"/>
  <c r="E11" i="1"/>
  <c r="E16" i="1"/>
  <c r="F16" i="1"/>
  <c r="F15" i="1"/>
  <c r="E15" i="1"/>
  <c r="F3" i="1"/>
  <c r="E3" i="1"/>
  <c r="E12" i="1"/>
  <c r="F12" i="1"/>
  <c r="E8" i="1"/>
  <c r="F8" i="1"/>
  <c r="F21" i="1"/>
  <c r="E21" i="1"/>
  <c r="E18" i="1"/>
  <c r="F18" i="1"/>
</calcChain>
</file>

<file path=xl/sharedStrings.xml><?xml version="1.0" encoding="utf-8"?>
<sst xmlns="http://schemas.openxmlformats.org/spreadsheetml/2006/main" count="27" uniqueCount="27">
  <si>
    <t>Code</t>
  </si>
  <si>
    <t>Length</t>
  </si>
  <si>
    <t>Leaf weight</t>
  </si>
  <si>
    <t>twigs weight</t>
  </si>
  <si>
    <t>BN1</t>
  </si>
  <si>
    <t>BN2</t>
  </si>
  <si>
    <t>BN3</t>
  </si>
  <si>
    <t>BN4</t>
  </si>
  <si>
    <t>BN5</t>
  </si>
  <si>
    <t>BN6</t>
  </si>
  <si>
    <t>AN1</t>
  </si>
  <si>
    <t>AN2</t>
  </si>
  <si>
    <t>AN3</t>
  </si>
  <si>
    <t>AN4</t>
  </si>
  <si>
    <t>AN5</t>
  </si>
  <si>
    <t>AO1</t>
  </si>
  <si>
    <t>AO2</t>
  </si>
  <si>
    <t>AO3</t>
  </si>
  <si>
    <t>AO4</t>
  </si>
  <si>
    <t>AO5</t>
  </si>
  <si>
    <t>BO1</t>
  </si>
  <si>
    <t>BO2</t>
  </si>
  <si>
    <t>BO3</t>
  </si>
  <si>
    <t>BO4</t>
  </si>
  <si>
    <t>BO5</t>
  </si>
  <si>
    <t>BO6</t>
  </si>
  <si>
    <t>DW/cm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</si>
</sst>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K6" sqref="K6"/>
    </sheetView>
  </sheetViews>
  <sheetFormatPr defaultRowHeight="15" x14ac:dyDescent="0.25"/>
  <cols>
    <col min="3" max="3" width="11.28515625" bestFit="1" customWidth="1"/>
    <col min="4" max="4" width="12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</row>
    <row r="2" spans="1:6" x14ac:dyDescent="0.25">
      <c r="A2" t="s">
        <v>10</v>
      </c>
      <c r="B2">
        <f>8.5+5.4+7.1+9+5.2+7.9+5.5+5.7+7.7+7.4</f>
        <v>69.400000000000006</v>
      </c>
      <c r="C2">
        <v>4.4550000000000001</v>
      </c>
      <c r="D2">
        <v>1.028</v>
      </c>
      <c r="E2">
        <f>C2/$B2</f>
        <v>6.4193083573487034E-2</v>
      </c>
      <c r="F2">
        <f>D2/$B2</f>
        <v>1.4812680115273775E-2</v>
      </c>
    </row>
    <row r="3" spans="1:6" x14ac:dyDescent="0.25">
      <c r="A3" t="s">
        <v>11</v>
      </c>
      <c r="B3">
        <f>15.2+4.1+6.7+16+12.3+7.1+13.5+7.9+11.6+7.2</f>
        <v>101.60000000000001</v>
      </c>
      <c r="C3">
        <v>7.5030000000000001</v>
      </c>
      <c r="D3">
        <v>2.4849999999999999</v>
      </c>
      <c r="E3">
        <f t="shared" ref="E3:E23" si="0">C3/$B3</f>
        <v>7.3848425196850392E-2</v>
      </c>
      <c r="F3">
        <f t="shared" ref="F3:F23" si="1">D3/$B3</f>
        <v>2.4458661417322832E-2</v>
      </c>
    </row>
    <row r="4" spans="1:6" x14ac:dyDescent="0.25">
      <c r="A4" t="s">
        <v>12</v>
      </c>
      <c r="B4">
        <f>11+7.6+7.7+8.9+9.3+10+9.2+9.9+9.7+11.1</f>
        <v>94.4</v>
      </c>
      <c r="C4">
        <v>7.4580000000000002</v>
      </c>
      <c r="D4">
        <v>2.29</v>
      </c>
      <c r="E4">
        <f t="shared" si="0"/>
        <v>7.900423728813559E-2</v>
      </c>
      <c r="F4">
        <f t="shared" si="1"/>
        <v>2.4258474576271186E-2</v>
      </c>
    </row>
    <row r="5" spans="1:6" x14ac:dyDescent="0.25">
      <c r="A5" t="s">
        <v>13</v>
      </c>
      <c r="B5">
        <f>12.3+17.6+9.4+6.6+9+15.1+14.1+10.4+6.5+7.9</f>
        <v>108.9</v>
      </c>
      <c r="C5">
        <v>8.9870000000000001</v>
      </c>
      <c r="D5">
        <v>3.1680000000000001</v>
      </c>
      <c r="E5">
        <f t="shared" si="0"/>
        <v>8.2525252525252515E-2</v>
      </c>
      <c r="F5">
        <f t="shared" si="1"/>
        <v>2.9090909090909091E-2</v>
      </c>
    </row>
    <row r="6" spans="1:6" x14ac:dyDescent="0.25">
      <c r="A6" t="s">
        <v>14</v>
      </c>
      <c r="B6">
        <f>15.6+11.3+12.7+5.6+4.9+10.8+9.9+14.5+9+12.6</f>
        <v>106.89999999999999</v>
      </c>
      <c r="C6">
        <v>7.9329999999999998</v>
      </c>
      <c r="D6">
        <v>2.544</v>
      </c>
      <c r="E6">
        <f t="shared" si="0"/>
        <v>7.4209541627689432E-2</v>
      </c>
      <c r="F6">
        <f t="shared" si="1"/>
        <v>2.3797942001870909E-2</v>
      </c>
    </row>
    <row r="7" spans="1:6" x14ac:dyDescent="0.25">
      <c r="A7" t="s">
        <v>15</v>
      </c>
      <c r="B7">
        <f>11+13+12+14+21+10+9.5+10.5</f>
        <v>101</v>
      </c>
      <c r="C7">
        <v>11.677</v>
      </c>
      <c r="D7">
        <v>8.7279999999999998</v>
      </c>
      <c r="E7">
        <f t="shared" si="0"/>
        <v>0.11561386138613861</v>
      </c>
      <c r="F7">
        <f t="shared" si="1"/>
        <v>8.6415841584158409E-2</v>
      </c>
    </row>
    <row r="8" spans="1:6" x14ac:dyDescent="0.25">
      <c r="A8" t="s">
        <v>16</v>
      </c>
      <c r="B8">
        <f>19+16+21+13+15+8</f>
        <v>92</v>
      </c>
      <c r="C8">
        <v>10.223000000000001</v>
      </c>
      <c r="D8">
        <v>4.96</v>
      </c>
      <c r="E8">
        <f t="shared" si="0"/>
        <v>0.11111956521739132</v>
      </c>
      <c r="F8">
        <f t="shared" si="1"/>
        <v>5.3913043478260869E-2</v>
      </c>
    </row>
    <row r="9" spans="1:6" x14ac:dyDescent="0.25">
      <c r="A9" t="s">
        <v>17</v>
      </c>
      <c r="B9">
        <f>21+13+11.5+16+11+15+13+15</f>
        <v>115.5</v>
      </c>
      <c r="C9">
        <v>11.34</v>
      </c>
      <c r="D9">
        <v>4.8869999999999996</v>
      </c>
      <c r="E9">
        <f t="shared" si="0"/>
        <v>9.8181818181818176E-2</v>
      </c>
      <c r="F9">
        <f t="shared" si="1"/>
        <v>4.2311688311688307E-2</v>
      </c>
    </row>
    <row r="10" spans="1:6" x14ac:dyDescent="0.25">
      <c r="A10" t="s">
        <v>18</v>
      </c>
      <c r="B10">
        <f>13+18+11+17+13+8+8+8</f>
        <v>96</v>
      </c>
      <c r="C10">
        <v>11.093999999999999</v>
      </c>
      <c r="D10">
        <v>4.6139999999999999</v>
      </c>
      <c r="E10">
        <f t="shared" si="0"/>
        <v>0.1155625</v>
      </c>
      <c r="F10">
        <f t="shared" si="1"/>
        <v>4.8062500000000001E-2</v>
      </c>
    </row>
    <row r="11" spans="1:6" x14ac:dyDescent="0.25">
      <c r="A11" t="s">
        <v>19</v>
      </c>
      <c r="B11">
        <f>7.5+9+9.5+9+8+6.5+6.5+7</f>
        <v>63</v>
      </c>
      <c r="C11">
        <v>5.2640000000000002</v>
      </c>
      <c r="D11">
        <v>1.1519999999999999</v>
      </c>
      <c r="E11">
        <f t="shared" si="0"/>
        <v>8.3555555555555563E-2</v>
      </c>
      <c r="F11">
        <f t="shared" si="1"/>
        <v>1.8285714285714284E-2</v>
      </c>
    </row>
    <row r="12" spans="1:6" x14ac:dyDescent="0.25">
      <c r="A12" t="s">
        <v>4</v>
      </c>
      <c r="B12">
        <f>7.7+7.4+8+7.5+5.6+6+8</f>
        <v>50.2</v>
      </c>
      <c r="C12">
        <v>4.0599999999999996</v>
      </c>
      <c r="D12">
        <v>0.81100000000000005</v>
      </c>
      <c r="E12">
        <f t="shared" si="0"/>
        <v>8.0876494023904372E-2</v>
      </c>
      <c r="F12">
        <f t="shared" si="1"/>
        <v>1.6155378486055777E-2</v>
      </c>
    </row>
    <row r="13" spans="1:6" x14ac:dyDescent="0.25">
      <c r="A13" t="s">
        <v>5</v>
      </c>
      <c r="B13">
        <f>8.2+7.7+6.1+8.6+5.5+7.6+6+7.4+4.9+4+5.9+6.3+6.8+4.5</f>
        <v>89.5</v>
      </c>
      <c r="C13">
        <v>5.2149999999999999</v>
      </c>
      <c r="D13">
        <v>0.92</v>
      </c>
      <c r="E13">
        <f t="shared" si="0"/>
        <v>5.8268156424581004E-2</v>
      </c>
      <c r="F13">
        <f t="shared" si="1"/>
        <v>1.0279329608938547E-2</v>
      </c>
    </row>
    <row r="14" spans="1:6" x14ac:dyDescent="0.25">
      <c r="A14" t="s">
        <v>6</v>
      </c>
      <c r="B14">
        <f>7.5+8.5+8+8.7+8.1+7.6+9.5+6.9+10.8+3.4</f>
        <v>79.000000000000014</v>
      </c>
      <c r="C14">
        <v>3.2050000000000001</v>
      </c>
      <c r="D14">
        <v>1.1240000000000001</v>
      </c>
      <c r="E14">
        <f t="shared" si="0"/>
        <v>4.0569620253164553E-2</v>
      </c>
      <c r="F14">
        <f t="shared" si="1"/>
        <v>1.4227848101265822E-2</v>
      </c>
    </row>
    <row r="15" spans="1:6" x14ac:dyDescent="0.25">
      <c r="A15" t="s">
        <v>7</v>
      </c>
      <c r="B15">
        <f>11.2+7.6+4.6+5.5+5.7+3.7+7.5+3.4+5.5+6.4</f>
        <v>61.1</v>
      </c>
      <c r="C15">
        <v>2.1219999999999999</v>
      </c>
      <c r="D15">
        <v>0.92400000000000004</v>
      </c>
      <c r="E15">
        <f t="shared" si="0"/>
        <v>3.4729950900163661E-2</v>
      </c>
      <c r="F15">
        <f t="shared" si="1"/>
        <v>1.5122749590834698E-2</v>
      </c>
    </row>
    <row r="16" spans="1:6" x14ac:dyDescent="0.25">
      <c r="A16" t="s">
        <v>8</v>
      </c>
      <c r="B16">
        <f>7+5.5+12.5+8+7.5+8+9+9.5+5.5+6</f>
        <v>78.5</v>
      </c>
      <c r="C16">
        <v>3.2040000000000002</v>
      </c>
      <c r="D16">
        <v>1.282</v>
      </c>
      <c r="E16">
        <f t="shared" si="0"/>
        <v>4.0815286624203827E-2</v>
      </c>
      <c r="F16">
        <f t="shared" si="1"/>
        <v>1.6331210191082805E-2</v>
      </c>
    </row>
    <row r="17" spans="1:6" x14ac:dyDescent="0.25">
      <c r="A17" t="s">
        <v>9</v>
      </c>
      <c r="B17">
        <f>6.5+6.6+6.5+7+6+5.7+5.9+9.3+9+5.8</f>
        <v>68.3</v>
      </c>
      <c r="C17">
        <v>2.4369999999999998</v>
      </c>
      <c r="D17">
        <v>0.77500000000000002</v>
      </c>
      <c r="E17">
        <f t="shared" si="0"/>
        <v>3.5680819912152266E-2</v>
      </c>
      <c r="F17">
        <f t="shared" si="1"/>
        <v>1.1346998535871157E-2</v>
      </c>
    </row>
    <row r="18" spans="1:6" x14ac:dyDescent="0.25">
      <c r="A18" t="s">
        <v>20</v>
      </c>
      <c r="B18">
        <f>13.7+13.6+4.5+7.4+5.9+19+7+9.8+6.1+4.8</f>
        <v>91.799999999999983</v>
      </c>
      <c r="C18">
        <v>8.1210000000000004</v>
      </c>
      <c r="D18">
        <v>2.395</v>
      </c>
      <c r="E18">
        <f t="shared" si="0"/>
        <v>8.8464052287581724E-2</v>
      </c>
      <c r="F18">
        <f t="shared" si="1"/>
        <v>2.6089324618736389E-2</v>
      </c>
    </row>
    <row r="19" spans="1:6" x14ac:dyDescent="0.25">
      <c r="A19" t="s">
        <v>21</v>
      </c>
      <c r="B19">
        <f>17.3+10.9+16.9+15.2+10.1+10.9+7.8+6+8.2+16.1+7.3+7.4+5.3+9.2</f>
        <v>148.6</v>
      </c>
      <c r="C19">
        <v>12.663</v>
      </c>
      <c r="D19">
        <v>3.7650000000000001</v>
      </c>
      <c r="E19">
        <f t="shared" si="0"/>
        <v>8.5215343203230154E-2</v>
      </c>
      <c r="F19">
        <f t="shared" si="1"/>
        <v>2.5336473755047106E-2</v>
      </c>
    </row>
    <row r="20" spans="1:6" x14ac:dyDescent="0.25">
      <c r="A20" t="s">
        <v>22</v>
      </c>
      <c r="B20">
        <f>28.6+14.7+5.4+5.4+17.7+21.2+27+36.2+13.7</f>
        <v>169.89999999999998</v>
      </c>
      <c r="C20">
        <v>11.397</v>
      </c>
      <c r="D20">
        <v>12.006</v>
      </c>
      <c r="E20">
        <f t="shared" si="0"/>
        <v>6.708063566804004E-2</v>
      </c>
      <c r="F20">
        <f t="shared" si="1"/>
        <v>7.0665097115950565E-2</v>
      </c>
    </row>
    <row r="21" spans="1:6" x14ac:dyDescent="0.25">
      <c r="A21" t="s">
        <v>23</v>
      </c>
      <c r="B21">
        <f>9+9+19.5+19+10+10+17+18</f>
        <v>111.5</v>
      </c>
      <c r="C21">
        <v>6.125</v>
      </c>
      <c r="D21">
        <v>2.6480000000000001</v>
      </c>
      <c r="E21">
        <f t="shared" si="0"/>
        <v>5.4932735426008968E-2</v>
      </c>
      <c r="F21">
        <f t="shared" si="1"/>
        <v>2.3748878923766818E-2</v>
      </c>
    </row>
    <row r="22" spans="1:6" x14ac:dyDescent="0.25">
      <c r="A22" t="s">
        <v>24</v>
      </c>
      <c r="B22">
        <f>21.8+7.7+7.7+14.2+12.2+11.3+11.2+14.8+16.8+15.1</f>
        <v>132.80000000000001</v>
      </c>
      <c r="C22">
        <v>8.8190000000000008</v>
      </c>
      <c r="D22">
        <v>3.7330000000000001</v>
      </c>
      <c r="E22">
        <f t="shared" si="0"/>
        <v>6.6408132530120484E-2</v>
      </c>
      <c r="F22">
        <f t="shared" si="1"/>
        <v>2.8109939759036143E-2</v>
      </c>
    </row>
    <row r="23" spans="1:6" x14ac:dyDescent="0.25">
      <c r="A23" t="s">
        <v>25</v>
      </c>
      <c r="B23">
        <f>15.5+13.5+14+8.5+7.5+6.5+6.5+8.5</f>
        <v>80.5</v>
      </c>
      <c r="C23">
        <v>3.8519999999999999</v>
      </c>
      <c r="D23">
        <v>1.4470000000000001</v>
      </c>
      <c r="E23">
        <f t="shared" si="0"/>
        <v>4.7850931677018635E-2</v>
      </c>
      <c r="F23">
        <f t="shared" si="1"/>
        <v>1.7975155279503108E-2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scale="20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University of Edinburgh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FERRARETTO Daniele</dc:creator>
  <cp:lastModifiedBy>FERRARETTO Daniele</cp:lastModifiedBy>
  <cp:lastPrinted>2017-08-25T15:27:28Z</cp:lastPrinted>
  <dcterms:created xsi:type="dcterms:W3CDTF">2017-08-25T10:05:19Z</dcterms:created>
  <dcterms:modified xsi:type="dcterms:W3CDTF">2017-09-19T17:47:02Z</dcterms:modified>
</cp:coreProperties>
</file>