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y PhD\R\PhD-local_repo\output_tables_plots\"/>
    </mc:Choice>
  </mc:AlternateContent>
  <bookViews>
    <workbookView xWindow="0" yWindow="0" windowWidth="20490" windowHeight="7755"/>
  </bookViews>
  <sheets>
    <sheet name="RF_TF_SF_20160126" sheetId="1" r:id="rId1"/>
    <sheet name="2012" sheetId="2" r:id="rId2"/>
    <sheet name="2013" sheetId="3" r:id="rId3"/>
    <sheet name="2014" sheetId="4" r:id="rId4"/>
    <sheet name="2015" sheetId="5" r:id="rId5"/>
    <sheet name="RF_TF_depth" sheetId="6" r:id="rId6"/>
  </sheets>
  <calcPr calcId="152511"/>
</workbook>
</file>

<file path=xl/calcChain.xml><?xml version="1.0" encoding="utf-8"?>
<calcChain xmlns="http://schemas.openxmlformats.org/spreadsheetml/2006/main">
  <c r="J61" i="1" l="1"/>
  <c r="K61" i="1"/>
  <c r="C61" i="1"/>
  <c r="D61" i="1"/>
  <c r="E61" i="1"/>
  <c r="F61" i="1"/>
  <c r="G61" i="1"/>
  <c r="B61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S6" i="1"/>
  <c r="R6" i="1"/>
  <c r="R5" i="1"/>
  <c r="R3" i="1"/>
  <c r="S3" i="1"/>
  <c r="R4" i="1"/>
  <c r="S4" i="1"/>
  <c r="S5" i="1"/>
  <c r="S2" i="1"/>
  <c r="R2" i="1"/>
  <c r="Q2" i="1"/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3" i="1"/>
  <c r="Q4" i="1"/>
  <c r="O60" i="1"/>
  <c r="N60" i="1"/>
  <c r="M60" i="1"/>
  <c r="K60" i="1"/>
  <c r="J60" i="1"/>
  <c r="I60" i="1"/>
  <c r="H60" i="1"/>
  <c r="O59" i="1"/>
  <c r="N59" i="1"/>
  <c r="M59" i="1"/>
  <c r="K59" i="1"/>
  <c r="J59" i="1"/>
  <c r="I59" i="1"/>
  <c r="H59" i="1"/>
  <c r="O58" i="1"/>
  <c r="N58" i="1"/>
  <c r="M58" i="1"/>
  <c r="K58" i="1"/>
  <c r="J58" i="1"/>
  <c r="I58" i="1"/>
  <c r="H58" i="1"/>
  <c r="N13" i="4" l="1"/>
  <c r="M13" i="4"/>
  <c r="L13" i="4"/>
  <c r="N12" i="4"/>
  <c r="M12" i="4"/>
  <c r="L12" i="4"/>
  <c r="N11" i="4"/>
  <c r="M11" i="4"/>
  <c r="L11" i="4"/>
  <c r="N10" i="4"/>
  <c r="M10" i="4"/>
  <c r="L10" i="4"/>
  <c r="N9" i="4"/>
  <c r="M9" i="4"/>
  <c r="L9" i="4"/>
  <c r="N8" i="4"/>
  <c r="M8" i="4"/>
  <c r="L8" i="4"/>
  <c r="N7" i="4"/>
  <c r="M7" i="4"/>
  <c r="L7" i="4"/>
  <c r="N6" i="4"/>
  <c r="M6" i="4"/>
  <c r="L6" i="4"/>
  <c r="N5" i="4"/>
  <c r="M5" i="4"/>
  <c r="L5" i="4"/>
  <c r="N4" i="4"/>
  <c r="M4" i="4"/>
  <c r="L4" i="4"/>
  <c r="N3" i="4"/>
  <c r="M3" i="4"/>
  <c r="L3" i="4"/>
  <c r="N2" i="4"/>
  <c r="M2" i="4"/>
  <c r="L2" i="4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L7" i="5"/>
  <c r="N6" i="5"/>
  <c r="M6" i="5"/>
  <c r="L6" i="5"/>
  <c r="N5" i="5"/>
  <c r="M5" i="5"/>
  <c r="L5" i="5"/>
  <c r="N4" i="5"/>
  <c r="M4" i="5"/>
  <c r="L4" i="5"/>
  <c r="N3" i="5"/>
  <c r="M3" i="5"/>
  <c r="L3" i="5"/>
  <c r="N2" i="5"/>
  <c r="M2" i="5"/>
  <c r="L2" i="5"/>
  <c r="N13" i="3"/>
  <c r="M13" i="3"/>
  <c r="L13" i="3"/>
  <c r="N12" i="3"/>
  <c r="M12" i="3"/>
  <c r="L12" i="3"/>
  <c r="N11" i="3"/>
  <c r="M11" i="3"/>
  <c r="L11" i="3"/>
  <c r="N10" i="3"/>
  <c r="M10" i="3"/>
  <c r="L10" i="3"/>
  <c r="N9" i="3"/>
  <c r="M9" i="3"/>
  <c r="L9" i="3"/>
  <c r="N8" i="3"/>
  <c r="M8" i="3"/>
  <c r="L8" i="3"/>
  <c r="N7" i="3"/>
  <c r="M7" i="3"/>
  <c r="L7" i="3"/>
  <c r="N6" i="3"/>
  <c r="M6" i="3"/>
  <c r="L6" i="3"/>
  <c r="N5" i="3"/>
  <c r="M5" i="3"/>
  <c r="L5" i="3"/>
  <c r="N4" i="3"/>
  <c r="M4" i="3"/>
  <c r="L4" i="3"/>
  <c r="N3" i="3"/>
  <c r="M3" i="3"/>
  <c r="L3" i="3"/>
  <c r="N2" i="3"/>
  <c r="M2" i="3"/>
  <c r="L2" i="3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O2" i="2"/>
  <c r="N2" i="2"/>
  <c r="M2" i="2"/>
  <c r="N2" i="1" l="1"/>
  <c r="M3" i="1" l="1"/>
  <c r="N3" i="1"/>
  <c r="O3" i="1"/>
  <c r="M4" i="1"/>
  <c r="N4" i="1"/>
  <c r="O4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O2" i="1"/>
  <c r="M2" i="1"/>
  <c r="C56" i="6" l="1"/>
  <c r="D56" i="6" s="1"/>
  <c r="B56" i="6"/>
  <c r="C43" i="6"/>
  <c r="D43" i="6" s="1"/>
  <c r="B43" i="6"/>
  <c r="C30" i="6"/>
  <c r="D30" i="6" s="1"/>
  <c r="B30" i="6"/>
  <c r="D17" i="6"/>
  <c r="C17" i="6"/>
  <c r="B17" i="6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8" i="6"/>
  <c r="D19" i="6"/>
  <c r="D20" i="6"/>
  <c r="D21" i="6"/>
  <c r="D22" i="6"/>
  <c r="D23" i="6"/>
  <c r="D24" i="6"/>
  <c r="D25" i="6"/>
  <c r="D26" i="6"/>
  <c r="D27" i="6"/>
  <c r="D28" i="6"/>
  <c r="D29" i="6"/>
  <c r="D31" i="6"/>
  <c r="D32" i="6"/>
  <c r="D33" i="6"/>
  <c r="D34" i="6"/>
  <c r="D35" i="6"/>
  <c r="D36" i="6"/>
  <c r="D37" i="6"/>
  <c r="D38" i="6"/>
  <c r="D39" i="6"/>
  <c r="D40" i="6"/>
  <c r="D41" i="6"/>
  <c r="D42" i="6"/>
  <c r="D44" i="6"/>
  <c r="D45" i="6"/>
  <c r="D46" i="6"/>
  <c r="D47" i="6"/>
  <c r="D48" i="6"/>
  <c r="D49" i="6"/>
  <c r="D50" i="6"/>
  <c r="D51" i="6"/>
  <c r="D52" i="6"/>
  <c r="D53" i="6"/>
  <c r="D54" i="6"/>
  <c r="D55" i="6"/>
  <c r="D2" i="6"/>
  <c r="G14" i="5" l="1"/>
  <c r="F14" i="5"/>
  <c r="N14" i="5" s="1"/>
  <c r="E14" i="5"/>
  <c r="D14" i="5"/>
  <c r="M14" i="5" s="1"/>
  <c r="C14" i="5"/>
  <c r="B14" i="5"/>
  <c r="L14" i="5" s="1"/>
  <c r="K13" i="5"/>
  <c r="J13" i="5"/>
  <c r="I13" i="5"/>
  <c r="H13" i="5"/>
  <c r="K12" i="5"/>
  <c r="J12" i="5"/>
  <c r="I12" i="5"/>
  <c r="H12" i="5"/>
  <c r="K11" i="5"/>
  <c r="J11" i="5"/>
  <c r="I11" i="5"/>
  <c r="H11" i="5"/>
  <c r="K10" i="5"/>
  <c r="J10" i="5"/>
  <c r="I10" i="5"/>
  <c r="H10" i="5"/>
  <c r="K9" i="5"/>
  <c r="J9" i="5"/>
  <c r="I9" i="5"/>
  <c r="H9" i="5"/>
  <c r="K8" i="5"/>
  <c r="J8" i="5"/>
  <c r="I8" i="5"/>
  <c r="H8" i="5"/>
  <c r="K7" i="5"/>
  <c r="J7" i="5"/>
  <c r="I7" i="5"/>
  <c r="H7" i="5"/>
  <c r="K6" i="5"/>
  <c r="J6" i="5"/>
  <c r="I6" i="5"/>
  <c r="H6" i="5"/>
  <c r="K5" i="5"/>
  <c r="J5" i="5"/>
  <c r="I5" i="5"/>
  <c r="H5" i="5"/>
  <c r="K4" i="5"/>
  <c r="J4" i="5"/>
  <c r="I4" i="5"/>
  <c r="H4" i="5"/>
  <c r="K3" i="5"/>
  <c r="J3" i="5"/>
  <c r="I3" i="5"/>
  <c r="H3" i="5"/>
  <c r="K2" i="5"/>
  <c r="J2" i="5"/>
  <c r="I2" i="5"/>
  <c r="H2" i="5"/>
  <c r="G14" i="4"/>
  <c r="H14" i="4" s="1"/>
  <c r="F14" i="4"/>
  <c r="N14" i="4" s="1"/>
  <c r="E14" i="4"/>
  <c r="D14" i="4"/>
  <c r="C14" i="4"/>
  <c r="B14" i="4"/>
  <c r="L14" i="4" s="1"/>
  <c r="K13" i="4"/>
  <c r="J13" i="4"/>
  <c r="I13" i="4"/>
  <c r="H13" i="4"/>
  <c r="K12" i="4"/>
  <c r="J12" i="4"/>
  <c r="I12" i="4"/>
  <c r="H12" i="4"/>
  <c r="K11" i="4"/>
  <c r="J11" i="4"/>
  <c r="I11" i="4"/>
  <c r="H11" i="4"/>
  <c r="K10" i="4"/>
  <c r="J10" i="4"/>
  <c r="I10" i="4"/>
  <c r="H10" i="4"/>
  <c r="K9" i="4"/>
  <c r="J9" i="4"/>
  <c r="I9" i="4"/>
  <c r="H9" i="4"/>
  <c r="K8" i="4"/>
  <c r="J8" i="4"/>
  <c r="I8" i="4"/>
  <c r="H8" i="4"/>
  <c r="K7" i="4"/>
  <c r="J7" i="4"/>
  <c r="I7" i="4"/>
  <c r="H7" i="4"/>
  <c r="K6" i="4"/>
  <c r="J6" i="4"/>
  <c r="I6" i="4"/>
  <c r="H6" i="4"/>
  <c r="K5" i="4"/>
  <c r="J5" i="4"/>
  <c r="I5" i="4"/>
  <c r="H5" i="4"/>
  <c r="K4" i="4"/>
  <c r="J4" i="4"/>
  <c r="I4" i="4"/>
  <c r="H4" i="4"/>
  <c r="K3" i="4"/>
  <c r="J3" i="4"/>
  <c r="I3" i="4"/>
  <c r="H3" i="4"/>
  <c r="K2" i="4"/>
  <c r="J2" i="4"/>
  <c r="I2" i="4"/>
  <c r="H2" i="4"/>
  <c r="G14" i="3"/>
  <c r="F14" i="3"/>
  <c r="E14" i="3"/>
  <c r="D14" i="3"/>
  <c r="M14" i="3" s="1"/>
  <c r="C14" i="3"/>
  <c r="B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K9" i="3"/>
  <c r="J9" i="3"/>
  <c r="I9" i="3"/>
  <c r="H9" i="3"/>
  <c r="K8" i="3"/>
  <c r="J8" i="3"/>
  <c r="I8" i="3"/>
  <c r="H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K2" i="3"/>
  <c r="J2" i="3"/>
  <c r="I2" i="3"/>
  <c r="H2" i="3"/>
  <c r="G18" i="2"/>
  <c r="H18" i="2" s="1"/>
  <c r="F18" i="2"/>
  <c r="E18" i="2"/>
  <c r="D18" i="2"/>
  <c r="C18" i="2"/>
  <c r="B18" i="2"/>
  <c r="K17" i="2"/>
  <c r="J17" i="2"/>
  <c r="I17" i="2"/>
  <c r="H17" i="2"/>
  <c r="K16" i="2"/>
  <c r="J16" i="2"/>
  <c r="I16" i="2"/>
  <c r="H16" i="2"/>
  <c r="K15" i="2"/>
  <c r="J15" i="2"/>
  <c r="I15" i="2"/>
  <c r="H15" i="2"/>
  <c r="K14" i="2"/>
  <c r="J14" i="2"/>
  <c r="I14" i="2"/>
  <c r="H14" i="2"/>
  <c r="K13" i="2"/>
  <c r="J13" i="2"/>
  <c r="I13" i="2"/>
  <c r="H13" i="2"/>
  <c r="K12" i="2"/>
  <c r="J12" i="2"/>
  <c r="I12" i="2"/>
  <c r="H12" i="2"/>
  <c r="K11" i="2"/>
  <c r="J11" i="2"/>
  <c r="I11" i="2"/>
  <c r="H11" i="2"/>
  <c r="K10" i="2"/>
  <c r="J10" i="2"/>
  <c r="I10" i="2"/>
  <c r="H10" i="2"/>
  <c r="K9" i="2"/>
  <c r="J9" i="2"/>
  <c r="I9" i="2"/>
  <c r="H9" i="2"/>
  <c r="K8" i="2"/>
  <c r="J8" i="2"/>
  <c r="I8" i="2"/>
  <c r="H8" i="2"/>
  <c r="K7" i="2"/>
  <c r="J7" i="2"/>
  <c r="I7" i="2"/>
  <c r="H7" i="2"/>
  <c r="K6" i="2"/>
  <c r="J6" i="2"/>
  <c r="I6" i="2"/>
  <c r="H6" i="2"/>
  <c r="G5" i="2"/>
  <c r="F5" i="2"/>
  <c r="E5" i="2"/>
  <c r="J5" i="2" s="1"/>
  <c r="D5" i="2"/>
  <c r="C5" i="2"/>
  <c r="B5" i="2"/>
  <c r="K4" i="2"/>
  <c r="J4" i="2"/>
  <c r="I4" i="2"/>
  <c r="H4" i="2"/>
  <c r="K3" i="2"/>
  <c r="J3" i="2"/>
  <c r="I3" i="2"/>
  <c r="H3" i="2"/>
  <c r="K2" i="2"/>
  <c r="J2" i="2"/>
  <c r="I2" i="2"/>
  <c r="H2" i="2"/>
  <c r="H16" i="1"/>
  <c r="G57" i="1"/>
  <c r="F57" i="1"/>
  <c r="E57" i="1"/>
  <c r="D57" i="1"/>
  <c r="C57" i="1"/>
  <c r="B57" i="1"/>
  <c r="M57" i="1" s="1"/>
  <c r="G44" i="1"/>
  <c r="H44" i="1" s="1"/>
  <c r="F44" i="1"/>
  <c r="E44" i="1"/>
  <c r="D44" i="1"/>
  <c r="N44" i="1" s="1"/>
  <c r="C44" i="1"/>
  <c r="B44" i="1"/>
  <c r="G31" i="1"/>
  <c r="F31" i="1"/>
  <c r="O31" i="1" s="1"/>
  <c r="E31" i="1"/>
  <c r="J31" i="1" s="1"/>
  <c r="D31" i="1"/>
  <c r="C31" i="1"/>
  <c r="B31" i="1"/>
  <c r="M31" i="1" s="1"/>
  <c r="C18" i="1"/>
  <c r="D18" i="1"/>
  <c r="E18" i="1"/>
  <c r="F18" i="1"/>
  <c r="G18" i="1"/>
  <c r="H18" i="1" s="1"/>
  <c r="B18" i="1"/>
  <c r="C5" i="1"/>
  <c r="D5" i="1"/>
  <c r="E5" i="1"/>
  <c r="J5" i="1" s="1"/>
  <c r="F5" i="1"/>
  <c r="G5" i="1"/>
  <c r="B5" i="1"/>
  <c r="K56" i="1"/>
  <c r="J3" i="1"/>
  <c r="K3" i="1"/>
  <c r="J4" i="1"/>
  <c r="K4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2" i="1"/>
  <c r="J2" i="1"/>
  <c r="I2" i="1"/>
  <c r="I3" i="1"/>
  <c r="H3" i="1"/>
  <c r="I4" i="1"/>
  <c r="H4" i="1"/>
  <c r="I6" i="1"/>
  <c r="H6" i="1"/>
  <c r="I7" i="1"/>
  <c r="H7" i="1"/>
  <c r="I8" i="1"/>
  <c r="H8" i="1"/>
  <c r="I9" i="1"/>
  <c r="H9" i="1"/>
  <c r="I10" i="1"/>
  <c r="H10" i="1"/>
  <c r="I11" i="1"/>
  <c r="H11" i="1"/>
  <c r="I12" i="1"/>
  <c r="H12" i="1"/>
  <c r="I13" i="1"/>
  <c r="H13" i="1"/>
  <c r="I14" i="1"/>
  <c r="H14" i="1"/>
  <c r="I15" i="1"/>
  <c r="H15" i="1"/>
  <c r="I16" i="1"/>
  <c r="I17" i="1"/>
  <c r="H17" i="1"/>
  <c r="I19" i="1"/>
  <c r="H19" i="1"/>
  <c r="I20" i="1"/>
  <c r="H20" i="1"/>
  <c r="I21" i="1"/>
  <c r="H21" i="1"/>
  <c r="I22" i="1"/>
  <c r="H22" i="1"/>
  <c r="I23" i="1"/>
  <c r="H23" i="1"/>
  <c r="I24" i="1"/>
  <c r="H24" i="1"/>
  <c r="I25" i="1"/>
  <c r="H25" i="1"/>
  <c r="I26" i="1"/>
  <c r="H26" i="1"/>
  <c r="I27" i="1"/>
  <c r="H27" i="1"/>
  <c r="I28" i="1"/>
  <c r="H28" i="1"/>
  <c r="I29" i="1"/>
  <c r="H29" i="1"/>
  <c r="I30" i="1"/>
  <c r="H30" i="1"/>
  <c r="I32" i="1"/>
  <c r="H32" i="1"/>
  <c r="I33" i="1"/>
  <c r="H33" i="1"/>
  <c r="I34" i="1"/>
  <c r="H34" i="1"/>
  <c r="I35" i="1"/>
  <c r="H35" i="1"/>
  <c r="I36" i="1"/>
  <c r="H36" i="1"/>
  <c r="I37" i="1"/>
  <c r="H37" i="1"/>
  <c r="I38" i="1"/>
  <c r="H38" i="1"/>
  <c r="I39" i="1"/>
  <c r="H39" i="1"/>
  <c r="I40" i="1"/>
  <c r="H40" i="1"/>
  <c r="I41" i="1"/>
  <c r="H41" i="1"/>
  <c r="I42" i="1"/>
  <c r="H42" i="1"/>
  <c r="I43" i="1"/>
  <c r="H43" i="1"/>
  <c r="I45" i="1"/>
  <c r="H45" i="1"/>
  <c r="I46" i="1"/>
  <c r="H46" i="1"/>
  <c r="I47" i="1"/>
  <c r="H47" i="1"/>
  <c r="I48" i="1"/>
  <c r="H48" i="1"/>
  <c r="I49" i="1"/>
  <c r="H49" i="1"/>
  <c r="I50" i="1"/>
  <c r="H50" i="1"/>
  <c r="I51" i="1"/>
  <c r="H51" i="1"/>
  <c r="I52" i="1"/>
  <c r="H52" i="1"/>
  <c r="I53" i="1"/>
  <c r="H53" i="1"/>
  <c r="I54" i="1"/>
  <c r="H54" i="1"/>
  <c r="I55" i="1"/>
  <c r="H55" i="1"/>
  <c r="I56" i="1"/>
  <c r="H56" i="1"/>
  <c r="H2" i="1"/>
  <c r="H57" i="1" l="1"/>
  <c r="N57" i="1"/>
  <c r="I57" i="1"/>
  <c r="O57" i="1"/>
  <c r="M44" i="1"/>
  <c r="O44" i="1"/>
  <c r="J44" i="1"/>
  <c r="H31" i="1"/>
  <c r="K31" i="1"/>
  <c r="N31" i="1"/>
  <c r="O18" i="1"/>
  <c r="J18" i="1"/>
  <c r="M18" i="1"/>
  <c r="K18" i="1"/>
  <c r="N18" i="1"/>
  <c r="M5" i="1"/>
  <c r="I5" i="1"/>
  <c r="O5" i="1"/>
  <c r="N5" i="1"/>
  <c r="H5" i="1"/>
  <c r="J14" i="5"/>
  <c r="K14" i="4"/>
  <c r="M14" i="4"/>
  <c r="L14" i="3"/>
  <c r="N14" i="3"/>
  <c r="K44" i="1"/>
  <c r="J57" i="1"/>
  <c r="K5" i="1"/>
  <c r="I18" i="1"/>
  <c r="I31" i="1"/>
  <c r="K57" i="1"/>
  <c r="J18" i="2"/>
  <c r="H14" i="3"/>
  <c r="J14" i="4"/>
  <c r="K14" i="3"/>
  <c r="I14" i="4"/>
  <c r="H14" i="5"/>
  <c r="I14" i="5"/>
  <c r="K14" i="5"/>
  <c r="I5" i="2"/>
  <c r="H5" i="2"/>
  <c r="K18" i="2"/>
  <c r="J14" i="3"/>
  <c r="I14" i="3"/>
  <c r="K5" i="2"/>
  <c r="I18" i="2"/>
  <c r="I44" i="1"/>
</calcChain>
</file>

<file path=xl/sharedStrings.xml><?xml version="1.0" encoding="utf-8"?>
<sst xmlns="http://schemas.openxmlformats.org/spreadsheetml/2006/main" count="91" uniqueCount="26">
  <si>
    <t>% N-NO3 (TF+SF)/RF</t>
  </si>
  <si>
    <t>%N-NO3 SF/TF</t>
  </si>
  <si>
    <t>%N-NH4 SF/TF</t>
  </si>
  <si>
    <t>RF.NH4 (g/ha)</t>
  </si>
  <si>
    <t>RF.NO3 (g/ha)</t>
  </si>
  <si>
    <t>TF.NH4 (g/ha)</t>
  </si>
  <si>
    <t>TF.NO3 (g/ha)</t>
  </si>
  <si>
    <t>SF.NH4 (g/ha)</t>
  </si>
  <si>
    <t>SF.NO3 (g/ha)</t>
  </si>
  <si>
    <t>% N-NH4 (TF+SF)/RF</t>
  </si>
  <si>
    <t>Date</t>
  </si>
  <si>
    <t>Tot. 2011</t>
  </si>
  <si>
    <t>Tot. 2012</t>
  </si>
  <si>
    <t>Tot. 2013</t>
  </si>
  <si>
    <t>Tot. 2014</t>
  </si>
  <si>
    <t>Tot. 2015</t>
  </si>
  <si>
    <t>date</t>
  </si>
  <si>
    <t>RF (mm)</t>
  </si>
  <si>
    <t>TF (mm)</t>
  </si>
  <si>
    <t>TF/RF</t>
  </si>
  <si>
    <t>Ratio N in NH4:NO3 RF</t>
  </si>
  <si>
    <t>Ratio N in NH4:NO3 TF</t>
  </si>
  <si>
    <t>Ratio N in NH4:NO3 SF</t>
  </si>
  <si>
    <t>Ratio N in (TF+SF)/RF</t>
  </si>
  <si>
    <t>Ratio NO3 in (TF+SF)/RF</t>
  </si>
  <si>
    <t>Ratio NH4 in (TF+SF)/RF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</si>
</sst>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9" fontId="0" fillId="0" borderId="0" xfId="1" applyFont="1"/>
    <xf numFmtId="2" fontId="0" fillId="0" borderId="0" xfId="0" applyNumberFormat="1"/>
    <xf numFmtId="0" fontId="16" fillId="0" borderId="0" xfId="0" applyFont="1" applyAlignment="1">
      <alignment horizontal="center" vertical="top" wrapText="1"/>
    </xf>
    <xf numFmtId="17" fontId="0" fillId="0" borderId="0" xfId="0" applyNumberFormat="1" applyFont="1"/>
    <xf numFmtId="17" fontId="16" fillId="0" borderId="0" xfId="0" applyNumberFormat="1" applyFont="1"/>
    <xf numFmtId="2" fontId="16" fillId="0" borderId="0" xfId="0" applyNumberFormat="1" applyFont="1"/>
    <xf numFmtId="9" fontId="16" fillId="0" borderId="0" xfId="1" applyFont="1"/>
    <xf numFmtId="0" fontId="16" fillId="0" borderId="10" xfId="0" applyFont="1" applyBorder="1" applyAlignment="1">
      <alignment horizontal="center" vertical="top" wrapText="1"/>
    </xf>
    <xf numFmtId="17" fontId="0" fillId="0" borderId="0" xfId="0" applyNumberFormat="1" applyFont="1" applyBorder="1"/>
    <xf numFmtId="2" fontId="0" fillId="0" borderId="0" xfId="0" applyNumberFormat="1" applyBorder="1"/>
    <xf numFmtId="9" fontId="0" fillId="0" borderId="0" xfId="1" applyFont="1" applyBorder="1"/>
    <xf numFmtId="17" fontId="0" fillId="0" borderId="10" xfId="0" applyNumberFormat="1" applyFont="1" applyBorder="1"/>
    <xf numFmtId="2" fontId="0" fillId="0" borderId="10" xfId="0" applyNumberFormat="1" applyBorder="1"/>
    <xf numFmtId="9" fontId="0" fillId="0" borderId="10" xfId="1" applyFont="1" applyBorder="1"/>
    <xf numFmtId="17" fontId="16" fillId="0" borderId="11" xfId="0" applyNumberFormat="1" applyFont="1" applyBorder="1"/>
    <xf numFmtId="2" fontId="16" fillId="0" borderId="11" xfId="0" applyNumberFormat="1" applyFont="1" applyBorder="1"/>
    <xf numFmtId="9" fontId="16" fillId="0" borderId="11" xfId="1" applyFont="1" applyBorder="1"/>
    <xf numFmtId="17" fontId="16" fillId="0" borderId="0" xfId="0" applyNumberFormat="1" applyFont="1" applyBorder="1"/>
    <xf numFmtId="2" fontId="16" fillId="0" borderId="0" xfId="0" applyNumberFormat="1" applyFont="1" applyBorder="1"/>
    <xf numFmtId="9" fontId="16" fillId="0" borderId="0" xfId="1" applyFon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indent="2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6" fillId="0" borderId="12" xfId="0" applyFont="1" applyBorder="1" applyAlignment="1">
      <alignment horizontal="center" vertical="center"/>
    </xf>
    <xf numFmtId="9" fontId="0" fillId="0" borderId="0" xfId="1" applyFont="1" applyAlignment="1">
      <alignment horizontal="right" indent="2"/>
    </xf>
    <xf numFmtId="0" fontId="16" fillId="0" borderId="12" xfId="0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 indent="2"/>
    </xf>
    <xf numFmtId="17" fontId="16" fillId="0" borderId="12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right" indent="2"/>
    </xf>
    <xf numFmtId="9" fontId="16" fillId="0" borderId="12" xfId="1" applyFont="1" applyBorder="1" applyAlignment="1">
      <alignment horizontal="right" indent="2"/>
    </xf>
    <xf numFmtId="0" fontId="16" fillId="0" borderId="12" xfId="0" applyFont="1" applyBorder="1" applyAlignment="1">
      <alignment horizontal="center" vertical="top" wrapText="1"/>
    </xf>
    <xf numFmtId="0" fontId="0" fillId="0" borderId="11" xfId="0" applyBorder="1"/>
    <xf numFmtId="0" fontId="18" fillId="0" borderId="0" xfId="0" applyFont="1" applyAlignment="1">
      <alignment horizontal="center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B1" zoomScale="145" zoomScaleNormal="145" workbookViewId="0">
      <pane ySplit="1" topLeftCell="A41" activePane="bottomLeft" state="frozen"/>
      <selection pane="bottomLeft" activeCell="J61" sqref="J61"/>
    </sheetView>
  </sheetViews>
  <sheetFormatPr defaultRowHeight="15" x14ac:dyDescent="0.25"/>
  <cols>
    <col min="10" max="10" width="10.85546875" customWidth="1"/>
    <col min="11" max="11" width="11.28515625" customWidth="1"/>
    <col min="12" max="12" width="2.7109375" customWidth="1"/>
    <col min="13" max="13" width="12.85546875" customWidth="1"/>
    <col min="14" max="14" width="11.5703125" customWidth="1"/>
    <col min="15" max="15" width="12.7109375" customWidth="1"/>
    <col min="17" max="17" width="10.42578125" bestFit="1" customWidth="1"/>
  </cols>
  <sheetData>
    <row r="1" spans="1:19" ht="30" customHeight="1" x14ac:dyDescent="0.25">
      <c r="A1" s="3" t="s">
        <v>10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2</v>
      </c>
      <c r="J1" s="3" t="s">
        <v>0</v>
      </c>
      <c r="K1" s="3" t="s">
        <v>9</v>
      </c>
      <c r="M1" s="3" t="s">
        <v>20</v>
      </c>
      <c r="N1" s="3" t="s">
        <v>21</v>
      </c>
      <c r="O1" s="3" t="s">
        <v>22</v>
      </c>
      <c r="Q1" s="3" t="s">
        <v>23</v>
      </c>
      <c r="R1" s="35" t="s">
        <v>24</v>
      </c>
      <c r="S1" s="35" t="s">
        <v>25</v>
      </c>
    </row>
    <row r="2" spans="1:19" x14ac:dyDescent="0.25">
      <c r="A2" s="4">
        <v>40817</v>
      </c>
      <c r="B2" s="2">
        <v>40.150115447323003</v>
      </c>
      <c r="C2" s="2">
        <v>543.46904056164703</v>
      </c>
      <c r="D2" s="2">
        <v>95.890693020556199</v>
      </c>
      <c r="E2" s="2">
        <v>191.18850095034401</v>
      </c>
      <c r="F2" s="2">
        <v>2.81959272038412</v>
      </c>
      <c r="G2" s="2">
        <v>4.2454094567106102</v>
      </c>
      <c r="H2" s="1">
        <f t="shared" ref="H2:H33" si="0">G2/E2</f>
        <v>2.2205359818231116E-2</v>
      </c>
      <c r="I2" s="1">
        <f t="shared" ref="I2:I33" si="1">F2/D2</f>
        <v>2.9404237591438415E-2</v>
      </c>
      <c r="J2" s="1">
        <f>(E2+G2)/C2</f>
        <v>0.35960449597107463</v>
      </c>
      <c r="K2" s="1">
        <f>(D2+F2)/B2</f>
        <v>2.4585305581611174</v>
      </c>
      <c r="M2" s="2">
        <f>B2/C2</f>
        <v>7.3877465781362534E-2</v>
      </c>
      <c r="N2" s="2">
        <f>D2/E2</f>
        <v>0.50155052497357666</v>
      </c>
      <c r="O2" s="2">
        <f>F2/G2</f>
        <v>0.66415094919225326</v>
      </c>
      <c r="Q2" s="2">
        <f>(SUM(D2:G2)/SUM(B2:C2))</f>
        <v>0.50400024248599873</v>
      </c>
      <c r="R2" s="2">
        <f>(E2+G2)/C2</f>
        <v>0.35960449597107463</v>
      </c>
      <c r="S2" s="2">
        <f>(D2+F2)/B2</f>
        <v>2.4585305581611174</v>
      </c>
    </row>
    <row r="3" spans="1:19" x14ac:dyDescent="0.25">
      <c r="A3" s="4">
        <v>40848</v>
      </c>
      <c r="B3" s="2">
        <v>56.2468563999672</v>
      </c>
      <c r="C3" s="2">
        <v>645.62381957705202</v>
      </c>
      <c r="D3" s="2">
        <v>380.72756029794198</v>
      </c>
      <c r="E3" s="2">
        <v>485.33171454084101</v>
      </c>
      <c r="F3" s="2">
        <v>6.8874364694771302</v>
      </c>
      <c r="G3" s="2">
        <v>3.5903263941871599</v>
      </c>
      <c r="H3" s="1">
        <f t="shared" si="0"/>
        <v>7.3976752118576653E-3</v>
      </c>
      <c r="I3" s="1">
        <f t="shared" si="1"/>
        <v>1.8090196738285248E-2</v>
      </c>
      <c r="J3" s="1">
        <f t="shared" ref="J3:J57" si="2">(E3+G3)/C3</f>
        <v>0.75728624953044776</v>
      </c>
      <c r="K3" s="1">
        <f t="shared" ref="K3:K55" si="3">(D3+F3)/B3</f>
        <v>6.8913184056210675</v>
      </c>
      <c r="M3" s="2">
        <f t="shared" ref="M3:M57" si="4">B3/C3</f>
        <v>8.7120169198240699E-2</v>
      </c>
      <c r="N3" s="2">
        <f t="shared" ref="N3:N57" si="5">D3/E3</f>
        <v>0.78446874352346385</v>
      </c>
      <c r="O3" s="2">
        <f t="shared" ref="O3:O57" si="6">F3/G3</f>
        <v>1.9183315702516865</v>
      </c>
      <c r="Q3" s="2">
        <f t="shared" ref="Q3:Q60" si="7">(SUM(D3:G3)/SUM(B3:C3))</f>
        <v>1.2488583263323956</v>
      </c>
      <c r="R3" s="2">
        <f t="shared" ref="R3:R5" si="8">(E3+G3)/C3</f>
        <v>0.75728624953044776</v>
      </c>
      <c r="S3" s="2">
        <f t="shared" ref="S3:S5" si="9">(D3+F3)/B3</f>
        <v>6.8913184056210675</v>
      </c>
    </row>
    <row r="4" spans="1:19" x14ac:dyDescent="0.25">
      <c r="A4" s="4">
        <v>40878</v>
      </c>
      <c r="B4" s="2">
        <v>5.9034756539817996</v>
      </c>
      <c r="C4" s="2">
        <v>77.331790565655496</v>
      </c>
      <c r="D4" s="2">
        <v>162.51994630560699</v>
      </c>
      <c r="E4" s="2">
        <v>52.904128061513298</v>
      </c>
      <c r="F4" s="2">
        <v>4.3530304298154903</v>
      </c>
      <c r="G4" s="2">
        <v>0.26867546319154301</v>
      </c>
      <c r="H4" s="1">
        <f t="shared" si="0"/>
        <v>5.0785349468220244E-3</v>
      </c>
      <c r="I4" s="1">
        <f t="shared" si="1"/>
        <v>2.6784591853297391E-2</v>
      </c>
      <c r="J4" s="1">
        <f t="shared" si="2"/>
        <v>0.68759307311733042</v>
      </c>
      <c r="K4" s="1">
        <f t="shared" si="3"/>
        <v>28.266903518585586</v>
      </c>
      <c r="M4" s="2">
        <f t="shared" si="4"/>
        <v>7.6339570192283171E-2</v>
      </c>
      <c r="N4" s="2">
        <f t="shared" si="5"/>
        <v>3.0719709833727893</v>
      </c>
      <c r="O4" s="2">
        <f t="shared" si="6"/>
        <v>16.201816042695889</v>
      </c>
      <c r="Q4" s="2">
        <f t="shared" si="7"/>
        <v>2.6436604369052041</v>
      </c>
      <c r="R4" s="2">
        <f t="shared" si="8"/>
        <v>0.68759307311733042</v>
      </c>
      <c r="S4" s="2">
        <f t="shared" si="9"/>
        <v>28.266903518585586</v>
      </c>
    </row>
    <row r="5" spans="1:19" x14ac:dyDescent="0.25">
      <c r="A5" s="5" t="s">
        <v>11</v>
      </c>
      <c r="B5" s="6">
        <f>SUM(B2:B4)</f>
        <v>102.300447501272</v>
      </c>
      <c r="C5" s="6">
        <f t="shared" ref="C5:G5" si="10">SUM(C2:C4)</f>
        <v>1266.4246507043545</v>
      </c>
      <c r="D5" s="6">
        <f t="shared" si="10"/>
        <v>639.13819962410525</v>
      </c>
      <c r="E5" s="6">
        <f t="shared" si="10"/>
        <v>729.42434355269836</v>
      </c>
      <c r="F5" s="6">
        <f t="shared" si="10"/>
        <v>14.060059619676741</v>
      </c>
      <c r="G5" s="6">
        <f t="shared" si="10"/>
        <v>8.1044113140893135</v>
      </c>
      <c r="H5" s="7">
        <f t="shared" si="0"/>
        <v>1.1110694872913572E-2</v>
      </c>
      <c r="I5" s="7">
        <f t="shared" si="1"/>
        <v>2.1998465477334712E-2</v>
      </c>
      <c r="J5" s="7">
        <f t="shared" ref="J5" si="11">(E5+G5)/C5</f>
        <v>0.582370814131415</v>
      </c>
      <c r="K5" s="7">
        <f t="shared" ref="K5" si="12">(D5+F5)/B5</f>
        <v>6.3850967928137372</v>
      </c>
      <c r="M5" s="6">
        <f t="shared" si="4"/>
        <v>8.0778945233239891E-2</v>
      </c>
      <c r="N5" s="6">
        <f t="shared" si="5"/>
        <v>0.87622274369285535</v>
      </c>
      <c r="O5" s="6">
        <f t="shared" si="6"/>
        <v>1.7348650105200958</v>
      </c>
      <c r="Q5" s="6">
        <f t="shared" si="7"/>
        <v>1.0160747515580648</v>
      </c>
      <c r="R5" s="6">
        <f>(E5+G5)/C5</f>
        <v>0.582370814131415</v>
      </c>
      <c r="S5" s="6">
        <f t="shared" si="9"/>
        <v>6.3850967928137372</v>
      </c>
    </row>
    <row r="6" spans="1:19" x14ac:dyDescent="0.25">
      <c r="A6" s="4">
        <v>40909</v>
      </c>
      <c r="B6" s="2">
        <v>6.6161917131878498</v>
      </c>
      <c r="C6" s="2">
        <v>93.664395875694495</v>
      </c>
      <c r="D6" s="2">
        <v>66.084969715753999</v>
      </c>
      <c r="E6" s="2">
        <v>33.063984741620601</v>
      </c>
      <c r="F6" s="2">
        <v>3.8369020201104198</v>
      </c>
      <c r="G6" s="2">
        <v>0.39172549667129702</v>
      </c>
      <c r="H6" s="1">
        <f t="shared" si="0"/>
        <v>1.1847498108060673E-2</v>
      </c>
      <c r="I6" s="1">
        <f t="shared" si="1"/>
        <v>5.8060131322050686E-2</v>
      </c>
      <c r="J6" s="1">
        <f t="shared" si="2"/>
        <v>0.35718706052075772</v>
      </c>
      <c r="K6" s="1">
        <f t="shared" si="3"/>
        <v>10.56829589694194</v>
      </c>
      <c r="M6" s="2">
        <f t="shared" si="4"/>
        <v>7.0637211197822111E-2</v>
      </c>
      <c r="N6" s="2">
        <f t="shared" si="5"/>
        <v>1.998699498326556</v>
      </c>
      <c r="O6" s="2">
        <f t="shared" si="6"/>
        <v>9.7948743513369614</v>
      </c>
      <c r="Q6" s="2">
        <f t="shared" si="7"/>
        <v>1.0308832891762725</v>
      </c>
      <c r="R6" s="2">
        <f t="shared" ref="R6" si="13">(E6+G6)/C6</f>
        <v>0.35718706052075772</v>
      </c>
      <c r="S6" s="2">
        <f t="shared" ref="S6" si="14">(D6+F6)/B6</f>
        <v>10.56829589694194</v>
      </c>
    </row>
    <row r="7" spans="1:19" x14ac:dyDescent="0.25">
      <c r="A7" s="4">
        <v>40940</v>
      </c>
      <c r="B7" s="2">
        <v>9.5792597247297397</v>
      </c>
      <c r="C7" s="2">
        <v>102.271781663357</v>
      </c>
      <c r="D7" s="2">
        <v>26.7799779193892</v>
      </c>
      <c r="E7" s="2">
        <v>23.7673030787582</v>
      </c>
      <c r="F7" s="2">
        <v>1.5544738820864901</v>
      </c>
      <c r="G7" s="2">
        <v>0.29969904340409498</v>
      </c>
      <c r="H7" s="1">
        <f t="shared" si="0"/>
        <v>1.2609720270363705E-2</v>
      </c>
      <c r="I7" s="1">
        <f t="shared" si="1"/>
        <v>5.80461226206248E-2</v>
      </c>
      <c r="J7" s="1">
        <f t="shared" si="2"/>
        <v>0.23532397432345967</v>
      </c>
      <c r="K7" s="1">
        <f t="shared" si="3"/>
        <v>2.9578957681174152</v>
      </c>
      <c r="M7" s="2">
        <f t="shared" si="4"/>
        <v>9.3664738884292817E-2</v>
      </c>
      <c r="N7" s="2">
        <f t="shared" si="5"/>
        <v>1.1267571179888538</v>
      </c>
      <c r="O7" s="2">
        <f t="shared" si="6"/>
        <v>5.1867829287347345</v>
      </c>
      <c r="Q7" s="2">
        <f t="shared" si="7"/>
        <v>0.46849321448713188</v>
      </c>
      <c r="R7" s="2">
        <f t="shared" ref="R7:R60" si="15">(E7+G7)/C7</f>
        <v>0.23532397432345967</v>
      </c>
      <c r="S7" s="2">
        <f t="shared" ref="S7:S60" si="16">(D7+F7)/B7</f>
        <v>2.9578957681174152</v>
      </c>
    </row>
    <row r="8" spans="1:19" x14ac:dyDescent="0.25">
      <c r="A8" s="4">
        <v>40969</v>
      </c>
      <c r="B8" s="2">
        <v>14.960028771824099</v>
      </c>
      <c r="C8" s="2">
        <v>169.628290068225</v>
      </c>
      <c r="D8" s="2">
        <v>12.8284691517387</v>
      </c>
      <c r="E8" s="2">
        <v>44.015057834545601</v>
      </c>
      <c r="F8" s="2">
        <v>0.78352339401502502</v>
      </c>
      <c r="G8" s="2">
        <v>2.2106696632478302</v>
      </c>
      <c r="H8" s="1">
        <f t="shared" si="0"/>
        <v>5.0225304066572572E-2</v>
      </c>
      <c r="I8" s="1">
        <f t="shared" si="1"/>
        <v>6.1076920772641888E-2</v>
      </c>
      <c r="J8" s="1">
        <f t="shared" si="2"/>
        <v>0.2725118992781293</v>
      </c>
      <c r="K8" s="1">
        <f t="shared" si="3"/>
        <v>0.90989079990211774</v>
      </c>
      <c r="M8" s="2">
        <f t="shared" si="4"/>
        <v>8.8193005811749506E-2</v>
      </c>
      <c r="N8" s="2">
        <f t="shared" si="5"/>
        <v>0.29145637386099638</v>
      </c>
      <c r="O8" s="2">
        <f t="shared" si="6"/>
        <v>0.35442807536604215</v>
      </c>
      <c r="Q8" s="2">
        <f t="shared" si="7"/>
        <v>0.32416850870936315</v>
      </c>
      <c r="R8" s="2">
        <f t="shared" si="15"/>
        <v>0.2725118992781293</v>
      </c>
      <c r="S8" s="2">
        <f t="shared" si="16"/>
        <v>0.90989079990211774</v>
      </c>
    </row>
    <row r="9" spans="1:19" x14ac:dyDescent="0.25">
      <c r="A9" s="4">
        <v>41000</v>
      </c>
      <c r="B9" s="2">
        <v>20.094042207929199</v>
      </c>
      <c r="C9" s="2">
        <v>309.18102192905599</v>
      </c>
      <c r="D9" s="2">
        <v>33.795884312582601</v>
      </c>
      <c r="E9" s="2">
        <v>80.652461626076004</v>
      </c>
      <c r="F9" s="2">
        <v>2.8381984369314499</v>
      </c>
      <c r="G9" s="2">
        <v>3.6727257116492802</v>
      </c>
      <c r="H9" s="1">
        <f t="shared" si="0"/>
        <v>4.5537676564379521E-2</v>
      </c>
      <c r="I9" s="1">
        <f t="shared" si="1"/>
        <v>8.3980593929147626E-2</v>
      </c>
      <c r="J9" s="1">
        <f t="shared" si="2"/>
        <v>0.27273726832132134</v>
      </c>
      <c r="K9" s="1">
        <f t="shared" si="3"/>
        <v>1.8231315715589607</v>
      </c>
      <c r="M9" s="2">
        <f t="shared" si="4"/>
        <v>6.4991188924072879E-2</v>
      </c>
      <c r="N9" s="2">
        <f t="shared" si="5"/>
        <v>0.41903103304234357</v>
      </c>
      <c r="O9" s="2">
        <f t="shared" si="6"/>
        <v>0.7727771306006197</v>
      </c>
      <c r="Q9" s="2">
        <f t="shared" si="7"/>
        <v>0.3673502286128712</v>
      </c>
      <c r="R9" s="2">
        <f t="shared" si="15"/>
        <v>0.27273726832132134</v>
      </c>
      <c r="S9" s="2">
        <f t="shared" si="16"/>
        <v>1.8231315715589607</v>
      </c>
    </row>
    <row r="10" spans="1:19" x14ac:dyDescent="0.25">
      <c r="A10" s="4">
        <v>41030</v>
      </c>
      <c r="B10" s="2">
        <v>47.2041164951236</v>
      </c>
      <c r="C10" s="2">
        <v>869.77486210604104</v>
      </c>
      <c r="D10" s="2">
        <v>118.07271936882</v>
      </c>
      <c r="E10" s="2">
        <v>59.2160442814207</v>
      </c>
      <c r="F10" s="2">
        <v>10.0852976660252</v>
      </c>
      <c r="G10" s="2">
        <v>0.79676474786562201</v>
      </c>
      <c r="H10" s="1">
        <f t="shared" si="0"/>
        <v>1.3455217374518387E-2</v>
      </c>
      <c r="I10" s="1">
        <f t="shared" si="1"/>
        <v>8.5415985334614641E-2</v>
      </c>
      <c r="J10" s="1">
        <f t="shared" si="2"/>
        <v>6.8998095534715156E-2</v>
      </c>
      <c r="K10" s="1">
        <f t="shared" si="3"/>
        <v>2.7149754417728489</v>
      </c>
      <c r="M10" s="2">
        <f t="shared" si="4"/>
        <v>5.4271649540233065E-2</v>
      </c>
      <c r="N10" s="2">
        <f t="shared" si="5"/>
        <v>1.9939312191757774</v>
      </c>
      <c r="O10" s="2">
        <f t="shared" si="6"/>
        <v>12.657811095485529</v>
      </c>
      <c r="Q10" s="2">
        <f t="shared" si="7"/>
        <v>0.20520734984697558</v>
      </c>
      <c r="R10" s="2">
        <f t="shared" si="15"/>
        <v>6.8998095534715156E-2</v>
      </c>
      <c r="S10" s="2">
        <f t="shared" si="16"/>
        <v>2.7149754417728489</v>
      </c>
    </row>
    <row r="11" spans="1:19" x14ac:dyDescent="0.25">
      <c r="A11" s="4">
        <v>41061</v>
      </c>
      <c r="B11" s="2">
        <v>50.927581411151102</v>
      </c>
      <c r="C11" s="2">
        <v>944.58548816168104</v>
      </c>
      <c r="D11" s="2">
        <v>148.32750878441701</v>
      </c>
      <c r="E11" s="2">
        <v>10.2624131672847</v>
      </c>
      <c r="F11" s="2">
        <v>3.1173305712985502</v>
      </c>
      <c r="G11" s="2">
        <v>1.03101121187491</v>
      </c>
      <c r="H11" s="1">
        <f t="shared" si="0"/>
        <v>0.10046479274111139</v>
      </c>
      <c r="I11" s="1">
        <f t="shared" si="1"/>
        <v>2.1016536965030256E-2</v>
      </c>
      <c r="J11" s="1">
        <f t="shared" si="2"/>
        <v>1.1955957952666067E-2</v>
      </c>
      <c r="K11" s="1">
        <f t="shared" si="3"/>
        <v>2.9737292673112332</v>
      </c>
      <c r="M11" s="2">
        <f t="shared" si="4"/>
        <v>5.3915269765857365E-2</v>
      </c>
      <c r="N11" s="2">
        <f t="shared" si="5"/>
        <v>14.453472722893938</v>
      </c>
      <c r="O11" s="2">
        <f t="shared" si="6"/>
        <v>3.0235661216812919</v>
      </c>
      <c r="Q11" s="2">
        <f t="shared" si="7"/>
        <v>0.16347175010440096</v>
      </c>
      <c r="R11" s="2">
        <f t="shared" si="15"/>
        <v>1.1955957952666067E-2</v>
      </c>
      <c r="S11" s="2">
        <f t="shared" si="16"/>
        <v>2.9737292673112332</v>
      </c>
    </row>
    <row r="12" spans="1:19" x14ac:dyDescent="0.25">
      <c r="A12" s="4">
        <v>41091</v>
      </c>
      <c r="B12" s="2">
        <v>37.694515422871298</v>
      </c>
      <c r="C12" s="2">
        <v>645.725828625134</v>
      </c>
      <c r="D12" s="2">
        <v>60.072142931046997</v>
      </c>
      <c r="E12" s="2">
        <v>18.6752679591206</v>
      </c>
      <c r="F12" s="2">
        <v>6.7252021389288199</v>
      </c>
      <c r="G12" s="2">
        <v>0.35320414717065501</v>
      </c>
      <c r="H12" s="1">
        <f t="shared" si="0"/>
        <v>1.8912935971992718E-2</v>
      </c>
      <c r="I12" s="1">
        <f t="shared" si="1"/>
        <v>0.1119520931132464</v>
      </c>
      <c r="J12" s="1">
        <f t="shared" si="2"/>
        <v>2.9468345949249516E-2</v>
      </c>
      <c r="K12" s="1">
        <f t="shared" si="3"/>
        <v>1.7720706665311385</v>
      </c>
      <c r="M12" s="2">
        <f t="shared" si="4"/>
        <v>5.8375418408041189E-2</v>
      </c>
      <c r="N12" s="2">
        <f t="shared" si="5"/>
        <v>3.2166683263952338</v>
      </c>
      <c r="O12" s="2">
        <f t="shared" si="6"/>
        <v>19.040552589206872</v>
      </c>
      <c r="Q12" s="2">
        <f t="shared" si="7"/>
        <v>0.12558276604396554</v>
      </c>
      <c r="R12" s="2">
        <f t="shared" si="15"/>
        <v>2.9468345949249516E-2</v>
      </c>
      <c r="S12" s="2">
        <f t="shared" si="16"/>
        <v>1.7720706665311385</v>
      </c>
    </row>
    <row r="13" spans="1:19" x14ac:dyDescent="0.25">
      <c r="A13" s="4">
        <v>41122</v>
      </c>
      <c r="B13" s="2">
        <v>44.040236354255903</v>
      </c>
      <c r="C13" s="2">
        <v>801.13695565165995</v>
      </c>
      <c r="D13" s="2">
        <v>87.647558090248793</v>
      </c>
      <c r="E13" s="2">
        <v>26.640975510492801</v>
      </c>
      <c r="F13" s="2">
        <v>8.9697819616790699</v>
      </c>
      <c r="G13" s="2">
        <v>0.94463170556901399</v>
      </c>
      <c r="H13" s="1">
        <f t="shared" si="0"/>
        <v>3.5457849702123775E-2</v>
      </c>
      <c r="I13" s="1">
        <f t="shared" si="1"/>
        <v>0.10233921123556095</v>
      </c>
      <c r="J13" s="1">
        <f t="shared" si="2"/>
        <v>3.4433072923996069E-2</v>
      </c>
      <c r="K13" s="1">
        <f t="shared" si="3"/>
        <v>2.1938424506795613</v>
      </c>
      <c r="M13" s="2">
        <f t="shared" si="4"/>
        <v>5.4972169294615479E-2</v>
      </c>
      <c r="N13" s="2">
        <f t="shared" si="5"/>
        <v>3.2899530295250625</v>
      </c>
      <c r="O13" s="2">
        <f t="shared" si="6"/>
        <v>9.4955334537241463</v>
      </c>
      <c r="Q13" s="2">
        <f t="shared" si="7"/>
        <v>0.14695492074651292</v>
      </c>
      <c r="R13" s="2">
        <f t="shared" si="15"/>
        <v>3.4433072923996069E-2</v>
      </c>
      <c r="S13" s="2">
        <f t="shared" si="16"/>
        <v>2.1938424506795613</v>
      </c>
    </row>
    <row r="14" spans="1:19" x14ac:dyDescent="0.25">
      <c r="A14" s="4">
        <v>41153</v>
      </c>
      <c r="B14" s="2">
        <v>8.8159969339348407</v>
      </c>
      <c r="C14" s="2">
        <v>107.259550189481</v>
      </c>
      <c r="D14" s="2">
        <v>179.30997292984401</v>
      </c>
      <c r="E14" s="2">
        <v>7.4805994645384803</v>
      </c>
      <c r="F14" s="2">
        <v>13.697658994317299</v>
      </c>
      <c r="G14" s="2">
        <v>0.71363069858480099</v>
      </c>
      <c r="H14" s="1">
        <f t="shared" si="0"/>
        <v>9.5397528228552048E-2</v>
      </c>
      <c r="I14" s="1">
        <f t="shared" si="1"/>
        <v>7.639094898350457E-2</v>
      </c>
      <c r="J14" s="1">
        <f t="shared" si="2"/>
        <v>7.6396275657017371E-2</v>
      </c>
      <c r="K14" s="1">
        <f t="shared" si="3"/>
        <v>21.892887823183063</v>
      </c>
      <c r="M14" s="2">
        <f t="shared" si="4"/>
        <v>8.219311863942004E-2</v>
      </c>
      <c r="N14" s="2">
        <f t="shared" si="5"/>
        <v>23.970000503282744</v>
      </c>
      <c r="O14" s="2">
        <f t="shared" si="6"/>
        <v>19.1943242092599</v>
      </c>
      <c r="Q14" s="2">
        <f t="shared" si="7"/>
        <v>1.7333699222055725</v>
      </c>
      <c r="R14" s="2">
        <f t="shared" si="15"/>
        <v>7.6396275657017371E-2</v>
      </c>
      <c r="S14" s="2">
        <f t="shared" si="16"/>
        <v>21.892887823183063</v>
      </c>
    </row>
    <row r="15" spans="1:19" x14ac:dyDescent="0.25">
      <c r="A15" s="4">
        <v>41183</v>
      </c>
      <c r="B15" s="2">
        <v>4.5599608846784196</v>
      </c>
      <c r="C15" s="2">
        <v>213.256739859541</v>
      </c>
      <c r="D15" s="2">
        <v>205.09128249515399</v>
      </c>
      <c r="E15" s="2">
        <v>21.378484051493199</v>
      </c>
      <c r="F15" s="2">
        <v>3.4711924622954</v>
      </c>
      <c r="G15" s="2">
        <v>0.30964973318941202</v>
      </c>
      <c r="H15" s="1">
        <f t="shared" si="0"/>
        <v>1.4484176354299745E-2</v>
      </c>
      <c r="I15" s="1">
        <f t="shared" si="1"/>
        <v>1.6925109736818867E-2</v>
      </c>
      <c r="J15" s="1">
        <f t="shared" si="2"/>
        <v>0.1016996405317236</v>
      </c>
      <c r="K15" s="1">
        <f t="shared" si="3"/>
        <v>45.737777194147519</v>
      </c>
      <c r="M15" s="2">
        <f t="shared" si="4"/>
        <v>2.1382493644429637E-2</v>
      </c>
      <c r="N15" s="2">
        <f t="shared" si="5"/>
        <v>9.593350117864377</v>
      </c>
      <c r="O15" s="2">
        <f t="shared" si="6"/>
        <v>11.210061208649838</v>
      </c>
      <c r="Q15" s="2">
        <f t="shared" si="7"/>
        <v>1.057084272947985</v>
      </c>
      <c r="R15" s="2">
        <f t="shared" si="15"/>
        <v>0.1016996405317236</v>
      </c>
      <c r="S15" s="2">
        <f t="shared" si="16"/>
        <v>45.737777194147519</v>
      </c>
    </row>
    <row r="16" spans="1:19" x14ac:dyDescent="0.25">
      <c r="A16" s="4">
        <v>41214</v>
      </c>
      <c r="B16" s="2">
        <v>8.7615785745951804</v>
      </c>
      <c r="C16" s="2">
        <v>103.657876542125</v>
      </c>
      <c r="D16" s="2">
        <v>77.683700881014701</v>
      </c>
      <c r="E16" s="2">
        <v>18.060380762943499</v>
      </c>
      <c r="F16" s="2">
        <v>4.9648247407001902</v>
      </c>
      <c r="G16" s="2">
        <v>0.37199623612500399</v>
      </c>
      <c r="H16" s="1">
        <f t="shared" si="0"/>
        <v>2.0597363976304985E-2</v>
      </c>
      <c r="I16" s="1">
        <f t="shared" si="1"/>
        <v>6.3910764863077674E-2</v>
      </c>
      <c r="J16" s="1">
        <f t="shared" si="2"/>
        <v>0.17781935742796992</v>
      </c>
      <c r="K16" s="1">
        <f t="shared" si="3"/>
        <v>9.4330633364814158</v>
      </c>
      <c r="M16" s="2">
        <f t="shared" si="4"/>
        <v>8.4524002100647005E-2</v>
      </c>
      <c r="N16" s="2">
        <f t="shared" si="5"/>
        <v>4.3013323971777515</v>
      </c>
      <c r="O16" s="2">
        <f t="shared" si="6"/>
        <v>13.346438104905536</v>
      </c>
      <c r="Q16" s="2">
        <f t="shared" si="7"/>
        <v>0.89914065599976034</v>
      </c>
      <c r="R16" s="2">
        <f t="shared" si="15"/>
        <v>0.17781935742796992</v>
      </c>
      <c r="S16" s="2">
        <f t="shared" si="16"/>
        <v>9.4330633364814158</v>
      </c>
    </row>
    <row r="17" spans="1:19" x14ac:dyDescent="0.25">
      <c r="A17" s="4">
        <v>41244</v>
      </c>
      <c r="B17" s="2">
        <v>18.905622312988299</v>
      </c>
      <c r="C17" s="2">
        <v>278.87515133170598</v>
      </c>
      <c r="D17" s="2">
        <v>62.932010747705803</v>
      </c>
      <c r="E17" s="2">
        <v>122.153841459802</v>
      </c>
      <c r="F17" s="2">
        <v>2.6013699743894301</v>
      </c>
      <c r="G17" s="2">
        <v>0.60367912859931105</v>
      </c>
      <c r="H17" s="1">
        <f t="shared" si="0"/>
        <v>4.9419577917896905E-3</v>
      </c>
      <c r="I17" s="1">
        <f t="shared" si="1"/>
        <v>4.1336196690398348E-2</v>
      </c>
      <c r="J17" s="1">
        <f t="shared" si="2"/>
        <v>0.44018809134553649</v>
      </c>
      <c r="K17" s="1">
        <f t="shared" si="3"/>
        <v>3.4663434843439838</v>
      </c>
      <c r="M17" s="2">
        <f t="shared" si="4"/>
        <v>6.7792423321722015E-2</v>
      </c>
      <c r="N17" s="2">
        <f t="shared" si="5"/>
        <v>0.51518650576711722</v>
      </c>
      <c r="O17" s="2">
        <f t="shared" si="6"/>
        <v>4.3091931642978434</v>
      </c>
      <c r="Q17" s="2">
        <f t="shared" si="7"/>
        <v>0.63231382941855496</v>
      </c>
      <c r="R17" s="2">
        <f t="shared" si="15"/>
        <v>0.44018809134553649</v>
      </c>
      <c r="S17" s="2">
        <f t="shared" si="16"/>
        <v>3.4663434843439838</v>
      </c>
    </row>
    <row r="18" spans="1:19" x14ac:dyDescent="0.25">
      <c r="A18" s="5" t="s">
        <v>12</v>
      </c>
      <c r="B18" s="6">
        <f>SUM(B6:B17)</f>
        <v>272.15913080726955</v>
      </c>
      <c r="C18" s="6">
        <f t="shared" ref="C18:G18" si="17">SUM(C6:C17)</f>
        <v>4639.017942003702</v>
      </c>
      <c r="D18" s="6">
        <f t="shared" si="17"/>
        <v>1078.6261973277158</v>
      </c>
      <c r="E18" s="6">
        <f t="shared" si="17"/>
        <v>465.36681393809641</v>
      </c>
      <c r="F18" s="6">
        <f t="shared" si="17"/>
        <v>62.645756242777338</v>
      </c>
      <c r="G18" s="6">
        <f t="shared" si="17"/>
        <v>11.699387523951231</v>
      </c>
      <c r="H18" s="7">
        <f t="shared" si="0"/>
        <v>2.514014144014037E-2</v>
      </c>
      <c r="I18" s="7">
        <f t="shared" si="1"/>
        <v>5.8079208902937357E-2</v>
      </c>
      <c r="J18" s="7">
        <f t="shared" ref="J18" si="18">(E18+G18)/C18</f>
        <v>0.10283775734999451</v>
      </c>
      <c r="K18" s="7">
        <f t="shared" ref="K18" si="19">(D18+F18)/B18</f>
        <v>4.1933994651779258</v>
      </c>
      <c r="M18" s="6">
        <f t="shared" si="4"/>
        <v>5.8667402068662305E-2</v>
      </c>
      <c r="N18" s="6">
        <f t="shared" si="5"/>
        <v>2.317797842523416</v>
      </c>
      <c r="O18" s="6">
        <f t="shared" si="6"/>
        <v>5.354618446010754</v>
      </c>
      <c r="Q18" s="6">
        <f t="shared" si="7"/>
        <v>0.32952144283127327</v>
      </c>
      <c r="R18" s="6">
        <f t="shared" si="15"/>
        <v>0.10283775734999451</v>
      </c>
      <c r="S18" s="6">
        <f t="shared" si="16"/>
        <v>4.1933994651779258</v>
      </c>
    </row>
    <row r="19" spans="1:19" x14ac:dyDescent="0.25">
      <c r="A19" s="4">
        <v>41275</v>
      </c>
      <c r="B19" s="2">
        <v>13.956240113724199</v>
      </c>
      <c r="C19" s="2">
        <v>206.548070500579</v>
      </c>
      <c r="D19" s="2">
        <v>54.047800514698899</v>
      </c>
      <c r="E19" s="2">
        <v>91.672941529769503</v>
      </c>
      <c r="F19" s="2">
        <v>1.0782439293881501</v>
      </c>
      <c r="G19" s="2">
        <v>0.43868725255020902</v>
      </c>
      <c r="H19" s="1">
        <f t="shared" si="0"/>
        <v>4.785351546811133E-3</v>
      </c>
      <c r="I19" s="1">
        <f t="shared" si="1"/>
        <v>1.9949820697974744E-2</v>
      </c>
      <c r="J19" s="1">
        <f t="shared" si="2"/>
        <v>0.44595734329099679</v>
      </c>
      <c r="K19" s="1">
        <f t="shared" si="3"/>
        <v>3.9499208952329181</v>
      </c>
      <c r="M19" s="2">
        <f t="shared" si="4"/>
        <v>6.7568968714646391E-2</v>
      </c>
      <c r="N19" s="2">
        <f t="shared" si="5"/>
        <v>0.58957201124769876</v>
      </c>
      <c r="O19" s="2">
        <f t="shared" si="6"/>
        <v>2.4578875340462325</v>
      </c>
      <c r="Q19" s="2">
        <f t="shared" si="7"/>
        <v>0.66773149611550531</v>
      </c>
      <c r="R19" s="2">
        <f t="shared" si="15"/>
        <v>0.44595734329099679</v>
      </c>
      <c r="S19" s="2">
        <f t="shared" si="16"/>
        <v>3.9499208952329181</v>
      </c>
    </row>
    <row r="20" spans="1:19" x14ac:dyDescent="0.25">
      <c r="A20" s="4">
        <v>41306</v>
      </c>
      <c r="B20" s="2">
        <v>14.971902164046099</v>
      </c>
      <c r="C20" s="2">
        <v>139.50422366793401</v>
      </c>
      <c r="D20" s="2">
        <v>82.487343387939902</v>
      </c>
      <c r="E20" s="2">
        <v>84.211282908122698</v>
      </c>
      <c r="F20" s="2">
        <v>0.85108910853724495</v>
      </c>
      <c r="G20" s="2">
        <v>0.12113036491859</v>
      </c>
      <c r="H20" s="1">
        <f t="shared" si="0"/>
        <v>1.4384101599633299E-3</v>
      </c>
      <c r="I20" s="1">
        <f t="shared" si="1"/>
        <v>1.0317814510458326E-2</v>
      </c>
      <c r="J20" s="1">
        <f t="shared" si="2"/>
        <v>0.60451512546157882</v>
      </c>
      <c r="K20" s="1">
        <f t="shared" si="3"/>
        <v>5.5663222737728102</v>
      </c>
      <c r="M20" s="2">
        <f t="shared" si="4"/>
        <v>0.10732221412653538</v>
      </c>
      <c r="N20" s="2">
        <f t="shared" si="5"/>
        <v>0.97952840212559555</v>
      </c>
      <c r="O20" s="2">
        <f t="shared" si="6"/>
        <v>7.0262242593692328</v>
      </c>
      <c r="Q20" s="2">
        <f t="shared" si="7"/>
        <v>1.0854159169675832</v>
      </c>
      <c r="R20" s="2">
        <f t="shared" si="15"/>
        <v>0.60451512546157882</v>
      </c>
      <c r="S20" s="2">
        <f t="shared" si="16"/>
        <v>5.5663222737728102</v>
      </c>
    </row>
    <row r="21" spans="1:19" x14ac:dyDescent="0.25">
      <c r="A21" s="4">
        <v>41334</v>
      </c>
      <c r="B21" s="2">
        <v>47.211309867977498</v>
      </c>
      <c r="C21" s="2">
        <v>458.03362368285201</v>
      </c>
      <c r="D21" s="2">
        <v>200.04468945452501</v>
      </c>
      <c r="E21" s="2">
        <v>308.81236366345303</v>
      </c>
      <c r="F21" s="2">
        <v>1.6347786682663199</v>
      </c>
      <c r="G21" s="2">
        <v>1.25931673903663</v>
      </c>
      <c r="H21" s="1">
        <f t="shared" si="0"/>
        <v>4.0779349767519242E-3</v>
      </c>
      <c r="I21" s="1">
        <f t="shared" si="1"/>
        <v>8.1720673151783139E-3</v>
      </c>
      <c r="J21" s="1">
        <f t="shared" si="2"/>
        <v>0.67696270398084801</v>
      </c>
      <c r="K21" s="1">
        <f t="shared" si="3"/>
        <v>4.2718464852335423</v>
      </c>
      <c r="M21" s="2">
        <f t="shared" si="4"/>
        <v>0.1030738955109269</v>
      </c>
      <c r="N21" s="2">
        <f t="shared" si="5"/>
        <v>0.64778717756435367</v>
      </c>
      <c r="O21" s="2">
        <f t="shared" si="6"/>
        <v>1.2981473346545971</v>
      </c>
      <c r="Q21" s="2">
        <f t="shared" si="7"/>
        <v>1.0128773482768569</v>
      </c>
      <c r="R21" s="2">
        <f t="shared" si="15"/>
        <v>0.67696270398084801</v>
      </c>
      <c r="S21" s="2">
        <f t="shared" si="16"/>
        <v>4.2718464852335423</v>
      </c>
    </row>
    <row r="22" spans="1:19" x14ac:dyDescent="0.25">
      <c r="A22" s="4">
        <v>41365</v>
      </c>
      <c r="B22" s="2">
        <v>37.460309529172598</v>
      </c>
      <c r="C22" s="2">
        <v>291.56136568593502</v>
      </c>
      <c r="D22" s="2">
        <v>185.019995242834</v>
      </c>
      <c r="E22" s="2">
        <v>129.97262800697499</v>
      </c>
      <c r="F22" s="2">
        <v>1.6190029292522401</v>
      </c>
      <c r="G22" s="2">
        <v>5.3733009347618896</v>
      </c>
      <c r="H22" s="1">
        <f t="shared" si="0"/>
        <v>4.1341788783970199E-2</v>
      </c>
      <c r="I22" s="1">
        <f t="shared" si="1"/>
        <v>8.7504214186544561E-3</v>
      </c>
      <c r="J22" s="1">
        <f t="shared" si="2"/>
        <v>0.46421077985870468</v>
      </c>
      <c r="K22" s="1">
        <f t="shared" si="3"/>
        <v>4.9823132942011394</v>
      </c>
      <c r="M22" s="2">
        <f t="shared" si="4"/>
        <v>0.12848173296569138</v>
      </c>
      <c r="N22" s="2">
        <f t="shared" si="5"/>
        <v>1.4235304623747771</v>
      </c>
      <c r="O22" s="2">
        <f t="shared" si="6"/>
        <v>0.30130509139704159</v>
      </c>
      <c r="Q22" s="2">
        <f t="shared" si="7"/>
        <v>0.97861311691187514</v>
      </c>
      <c r="R22" s="2">
        <f t="shared" si="15"/>
        <v>0.46421077985870468</v>
      </c>
      <c r="S22" s="2">
        <f t="shared" si="16"/>
        <v>4.9823132942011394</v>
      </c>
    </row>
    <row r="23" spans="1:19" x14ac:dyDescent="0.25">
      <c r="A23" s="4">
        <v>41395</v>
      </c>
      <c r="B23" s="2">
        <v>12.5662494231611</v>
      </c>
      <c r="C23" s="2">
        <v>127.6775981272</v>
      </c>
      <c r="D23" s="2">
        <v>85.357196239613003</v>
      </c>
      <c r="E23" s="2">
        <v>89.396891291456797</v>
      </c>
      <c r="F23" s="2">
        <v>4.0147131859647702</v>
      </c>
      <c r="G23" s="2">
        <v>0.974024002806676</v>
      </c>
      <c r="H23" s="1">
        <f t="shared" si="0"/>
        <v>1.0895501943474835E-2</v>
      </c>
      <c r="I23" s="1">
        <f t="shared" si="1"/>
        <v>4.7034267324043165E-2</v>
      </c>
      <c r="J23" s="1">
        <f t="shared" si="2"/>
        <v>0.70780557137541544</v>
      </c>
      <c r="K23" s="1">
        <f t="shared" si="3"/>
        <v>7.1120591686533494</v>
      </c>
      <c r="M23" s="2">
        <f t="shared" si="4"/>
        <v>9.8421724777762939E-2</v>
      </c>
      <c r="N23" s="2">
        <f t="shared" si="5"/>
        <v>0.95481168311912157</v>
      </c>
      <c r="O23" s="2">
        <f t="shared" si="6"/>
        <v>4.1217805458554073</v>
      </c>
      <c r="Q23" s="2">
        <f t="shared" si="7"/>
        <v>1.2816449909169543</v>
      </c>
      <c r="R23" s="2">
        <f t="shared" si="15"/>
        <v>0.70780557137541544</v>
      </c>
      <c r="S23" s="2">
        <f t="shared" si="16"/>
        <v>7.1120591686533494</v>
      </c>
    </row>
    <row r="24" spans="1:19" x14ac:dyDescent="0.25">
      <c r="A24" s="4">
        <v>41426</v>
      </c>
      <c r="B24" s="2">
        <v>15.130509183282101</v>
      </c>
      <c r="C24" s="2">
        <v>182.40904514943</v>
      </c>
      <c r="D24" s="2">
        <v>160.52233180763</v>
      </c>
      <c r="E24" s="2">
        <v>85.486650434622305</v>
      </c>
      <c r="F24" s="2">
        <v>14.8276481088132</v>
      </c>
      <c r="G24" s="2">
        <v>0.85946588104629795</v>
      </c>
      <c r="H24" s="1">
        <f t="shared" si="0"/>
        <v>1.0053802279966419E-2</v>
      </c>
      <c r="I24" s="1">
        <f t="shared" si="1"/>
        <v>9.2371247924448646E-2</v>
      </c>
      <c r="J24" s="1">
        <f t="shared" si="2"/>
        <v>0.47336532157675421</v>
      </c>
      <c r="K24" s="1">
        <f t="shared" si="3"/>
        <v>11.589165823327988</v>
      </c>
      <c r="M24" s="2">
        <f t="shared" si="4"/>
        <v>8.2948239605591625E-2</v>
      </c>
      <c r="N24" s="2">
        <f t="shared" si="5"/>
        <v>1.8777473557744877</v>
      </c>
      <c r="O24" s="2">
        <f t="shared" si="6"/>
        <v>17.252166067095409</v>
      </c>
      <c r="Q24" s="2">
        <f t="shared" si="7"/>
        <v>1.3247782051352714</v>
      </c>
      <c r="R24" s="2">
        <f t="shared" si="15"/>
        <v>0.47336532157675421</v>
      </c>
      <c r="S24" s="2">
        <f t="shared" si="16"/>
        <v>11.589165823327988</v>
      </c>
    </row>
    <row r="25" spans="1:19" x14ac:dyDescent="0.25">
      <c r="A25" s="4">
        <v>41456</v>
      </c>
      <c r="B25" s="2">
        <v>19.724109314679001</v>
      </c>
      <c r="C25" s="2">
        <v>143.71071757477401</v>
      </c>
      <c r="D25" s="2">
        <v>330.59871103380101</v>
      </c>
      <c r="E25" s="2">
        <v>58.481192846692601</v>
      </c>
      <c r="F25" s="2">
        <v>25.680648958335102</v>
      </c>
      <c r="G25" s="2">
        <v>0.45402158507901402</v>
      </c>
      <c r="H25" s="1">
        <f t="shared" si="0"/>
        <v>7.7635486380933346E-3</v>
      </c>
      <c r="I25" s="1">
        <f t="shared" si="1"/>
        <v>7.7679216830671388E-2</v>
      </c>
      <c r="J25" s="1">
        <f t="shared" si="2"/>
        <v>0.41009616698286316</v>
      </c>
      <c r="K25" s="1">
        <f t="shared" si="3"/>
        <v>18.063140611727761</v>
      </c>
      <c r="M25" s="2">
        <f t="shared" si="4"/>
        <v>0.13724870105402101</v>
      </c>
      <c r="N25" s="2">
        <f t="shared" si="5"/>
        <v>5.653077424403083</v>
      </c>
      <c r="O25" s="2">
        <f t="shared" si="6"/>
        <v>56.562616849738241</v>
      </c>
      <c r="Q25" s="2">
        <f t="shared" si="7"/>
        <v>2.5405513765114338</v>
      </c>
      <c r="R25" s="2">
        <f t="shared" si="15"/>
        <v>0.41009616698286316</v>
      </c>
      <c r="S25" s="2">
        <f t="shared" si="16"/>
        <v>18.063140611727761</v>
      </c>
    </row>
    <row r="26" spans="1:19" x14ac:dyDescent="0.25">
      <c r="A26" s="4">
        <v>41487</v>
      </c>
      <c r="B26" s="2">
        <v>26.827773187865802</v>
      </c>
      <c r="C26" s="2">
        <v>131.336600089119</v>
      </c>
      <c r="D26" s="2">
        <v>279.10006667406401</v>
      </c>
      <c r="E26" s="2">
        <v>102.64681012380601</v>
      </c>
      <c r="F26" s="2">
        <v>13.234470994150399</v>
      </c>
      <c r="G26" s="2">
        <v>0.40697606233875899</v>
      </c>
      <c r="H26" s="1">
        <f t="shared" si="0"/>
        <v>3.9648193825788693E-3</v>
      </c>
      <c r="I26" s="1">
        <f t="shared" si="1"/>
        <v>4.7418372743012471E-2</v>
      </c>
      <c r="J26" s="1">
        <f t="shared" si="2"/>
        <v>0.78465398157267041</v>
      </c>
      <c r="K26" s="1">
        <f t="shared" si="3"/>
        <v>10.896712732029407</v>
      </c>
      <c r="M26" s="2">
        <f t="shared" si="4"/>
        <v>0.20426730378022351</v>
      </c>
      <c r="N26" s="2">
        <f t="shared" si="5"/>
        <v>2.7190330253558916</v>
      </c>
      <c r="O26" s="2">
        <f t="shared" si="6"/>
        <v>32.519040353617363</v>
      </c>
      <c r="Q26" s="2">
        <f t="shared" si="7"/>
        <v>2.499857051637898</v>
      </c>
      <c r="R26" s="2">
        <f t="shared" si="15"/>
        <v>0.78465398157267041</v>
      </c>
      <c r="S26" s="2">
        <f t="shared" si="16"/>
        <v>10.896712732029407</v>
      </c>
    </row>
    <row r="27" spans="1:19" x14ac:dyDescent="0.25">
      <c r="A27" s="4">
        <v>41518</v>
      </c>
      <c r="B27" s="2">
        <v>42.487958046342001</v>
      </c>
      <c r="C27" s="2">
        <v>214.48591041609001</v>
      </c>
      <c r="D27" s="2">
        <v>255.77379797146</v>
      </c>
      <c r="E27" s="2">
        <v>302.307936142431</v>
      </c>
      <c r="F27" s="2">
        <v>3.9712620183872702</v>
      </c>
      <c r="G27" s="2">
        <v>0.85755908894694899</v>
      </c>
      <c r="H27" s="1">
        <f t="shared" si="0"/>
        <v>2.836707166506254E-3</v>
      </c>
      <c r="I27" s="1">
        <f t="shared" si="1"/>
        <v>1.5526461466668277E-2</v>
      </c>
      <c r="J27" s="1">
        <f t="shared" si="2"/>
        <v>1.4134517957065562</v>
      </c>
      <c r="K27" s="1">
        <f t="shared" si="3"/>
        <v>6.1133806361449752</v>
      </c>
      <c r="M27" s="2">
        <f t="shared" si="4"/>
        <v>0.19809207030857118</v>
      </c>
      <c r="N27" s="2">
        <f t="shared" si="5"/>
        <v>0.84607040501561082</v>
      </c>
      <c r="O27" s="2">
        <f t="shared" si="6"/>
        <v>4.6308902436843553</v>
      </c>
      <c r="Q27" s="2">
        <f t="shared" si="7"/>
        <v>2.1905361762630711</v>
      </c>
      <c r="R27" s="2">
        <f t="shared" si="15"/>
        <v>1.4134517957065562</v>
      </c>
      <c r="S27" s="2">
        <f t="shared" si="16"/>
        <v>6.1133806361449752</v>
      </c>
    </row>
    <row r="28" spans="1:19" x14ac:dyDescent="0.25">
      <c r="A28" s="4">
        <v>41548</v>
      </c>
      <c r="B28" s="2">
        <v>16.473009790235999</v>
      </c>
      <c r="C28" s="2">
        <v>21.448591041608999</v>
      </c>
      <c r="D28" s="2">
        <v>80.4624391118207</v>
      </c>
      <c r="E28" s="2">
        <v>35.103816034695697</v>
      </c>
      <c r="F28" s="2">
        <v>4.9766775744983098</v>
      </c>
      <c r="G28" s="2">
        <v>0.13053665978651799</v>
      </c>
      <c r="H28" s="1">
        <f t="shared" si="0"/>
        <v>3.7185888752806519E-3</v>
      </c>
      <c r="I28" s="1">
        <f t="shared" si="1"/>
        <v>6.1850941003442544E-2</v>
      </c>
      <c r="J28" s="1">
        <f t="shared" si="2"/>
        <v>1.6427350694565275</v>
      </c>
      <c r="K28" s="1">
        <f t="shared" si="3"/>
        <v>5.1866123904668049</v>
      </c>
      <c r="M28" s="2">
        <f t="shared" si="4"/>
        <v>0.76802293252173692</v>
      </c>
      <c r="N28" s="2">
        <f t="shared" si="5"/>
        <v>2.2921279849545053</v>
      </c>
      <c r="O28" s="2">
        <f t="shared" si="6"/>
        <v>38.124750415992395</v>
      </c>
      <c r="Q28" s="2">
        <f t="shared" si="7"/>
        <v>3.1821828913790111</v>
      </c>
      <c r="R28" s="2">
        <f t="shared" si="15"/>
        <v>1.6427350694565275</v>
      </c>
      <c r="S28" s="2">
        <f t="shared" si="16"/>
        <v>5.1866123904668049</v>
      </c>
    </row>
    <row r="29" spans="1:19" x14ac:dyDescent="0.25">
      <c r="A29" s="4">
        <v>41579</v>
      </c>
      <c r="B29" s="2">
        <v>8.1133013597121</v>
      </c>
      <c r="C29" s="2">
        <v>22.1362948605226</v>
      </c>
      <c r="D29" s="2">
        <v>51.908713835845603</v>
      </c>
      <c r="E29" s="2">
        <v>26.970128703943399</v>
      </c>
      <c r="F29" s="2">
        <v>2.64639719567589</v>
      </c>
      <c r="G29" s="2">
        <v>0.21619371982637001</v>
      </c>
      <c r="H29" s="1">
        <f t="shared" si="0"/>
        <v>8.0160433121981931E-3</v>
      </c>
      <c r="I29" s="1">
        <f t="shared" si="1"/>
        <v>5.0981752390258962E-2</v>
      </c>
      <c r="J29" s="1">
        <f t="shared" si="2"/>
        <v>1.228133370786151</v>
      </c>
      <c r="K29" s="1">
        <f t="shared" si="3"/>
        <v>6.7241568644822749</v>
      </c>
      <c r="M29" s="2">
        <f t="shared" si="4"/>
        <v>0.36651577921385525</v>
      </c>
      <c r="N29" s="2">
        <f t="shared" si="5"/>
        <v>1.9246743093315624</v>
      </c>
      <c r="O29" s="2">
        <f t="shared" si="6"/>
        <v>12.240860640176184</v>
      </c>
      <c r="Q29" s="2">
        <f t="shared" si="7"/>
        <v>2.7022322169250113</v>
      </c>
      <c r="R29" s="2">
        <f t="shared" si="15"/>
        <v>1.228133370786151</v>
      </c>
      <c r="S29" s="2">
        <f t="shared" si="16"/>
        <v>6.7241568644822749</v>
      </c>
    </row>
    <row r="30" spans="1:19" x14ac:dyDescent="0.25">
      <c r="A30" s="4">
        <v>41609</v>
      </c>
      <c r="B30" s="2">
        <v>4.4453515630936504</v>
      </c>
      <c r="C30" s="2">
        <v>40.366184745658899</v>
      </c>
      <c r="D30" s="2">
        <v>48.189253583403499</v>
      </c>
      <c r="E30" s="2">
        <v>45.055133780631301</v>
      </c>
      <c r="F30" s="2">
        <v>0.94855790475811896</v>
      </c>
      <c r="G30" s="2">
        <v>0.35632249201656402</v>
      </c>
      <c r="H30" s="1">
        <f t="shared" si="0"/>
        <v>7.9085880368585902E-3</v>
      </c>
      <c r="I30" s="1">
        <f t="shared" si="1"/>
        <v>1.9684013223330039E-2</v>
      </c>
      <c r="J30" s="1">
        <f t="shared" si="2"/>
        <v>1.12498757459439</v>
      </c>
      <c r="K30" s="1">
        <f t="shared" si="3"/>
        <v>11.0537514954082</v>
      </c>
      <c r="M30" s="2">
        <f t="shared" si="4"/>
        <v>0.11012563092358429</v>
      </c>
      <c r="N30" s="2">
        <f t="shared" si="5"/>
        <v>1.0695618798521807</v>
      </c>
      <c r="O30" s="2">
        <f t="shared" si="6"/>
        <v>2.6620769836612621</v>
      </c>
      <c r="Q30" s="2">
        <f t="shared" si="7"/>
        <v>2.1099314049257933</v>
      </c>
      <c r="R30" s="2">
        <f t="shared" si="15"/>
        <v>1.12498757459439</v>
      </c>
      <c r="S30" s="2">
        <f t="shared" si="16"/>
        <v>11.0537514954082</v>
      </c>
    </row>
    <row r="31" spans="1:19" x14ac:dyDescent="0.25">
      <c r="A31" s="4" t="s">
        <v>13</v>
      </c>
      <c r="B31" s="6">
        <f>SUM(B19:B30)</f>
        <v>259.36802354329211</v>
      </c>
      <c r="C31" s="6">
        <f t="shared" ref="C31" si="20">SUM(C19:C30)</f>
        <v>1979.218225541704</v>
      </c>
      <c r="D31" s="6">
        <f t="shared" ref="D31" si="21">SUM(D19:D30)</f>
        <v>1813.5123388576358</v>
      </c>
      <c r="E31" s="6">
        <f t="shared" ref="E31" si="22">SUM(E19:E30)</f>
        <v>1360.1177754665994</v>
      </c>
      <c r="F31" s="6">
        <f t="shared" ref="F31" si="23">SUM(F19:F30)</f>
        <v>75.483490576027009</v>
      </c>
      <c r="G31" s="6">
        <f t="shared" ref="G31" si="24">SUM(G19:G30)</f>
        <v>11.447534783114467</v>
      </c>
      <c r="H31" s="7">
        <f t="shared" si="0"/>
        <v>8.4165761153936081E-3</v>
      </c>
      <c r="I31" s="7">
        <f t="shared" si="1"/>
        <v>4.1622816100372072E-2</v>
      </c>
      <c r="J31" s="7">
        <f t="shared" si="2"/>
        <v>0.69298336714453102</v>
      </c>
      <c r="K31" s="7">
        <f t="shared" si="3"/>
        <v>7.2830713810731691</v>
      </c>
      <c r="M31" s="6">
        <f t="shared" si="4"/>
        <v>0.13104569278726408</v>
      </c>
      <c r="N31" s="6">
        <f t="shared" si="5"/>
        <v>1.3333494874997098</v>
      </c>
      <c r="O31" s="6">
        <f t="shared" si="6"/>
        <v>6.5938642691322435</v>
      </c>
      <c r="Q31" s="6">
        <f t="shared" si="7"/>
        <v>1.4565269223002264</v>
      </c>
      <c r="R31" s="6">
        <f t="shared" si="15"/>
        <v>0.69298336714453102</v>
      </c>
      <c r="S31" s="6">
        <f t="shared" si="16"/>
        <v>7.2830713810731691</v>
      </c>
    </row>
    <row r="32" spans="1:19" x14ac:dyDescent="0.25">
      <c r="A32" s="4">
        <v>41640</v>
      </c>
      <c r="B32" s="2">
        <v>10.2871177306957</v>
      </c>
      <c r="C32" s="2">
        <v>100.577720153578</v>
      </c>
      <c r="D32" s="2">
        <v>68.753032402697301</v>
      </c>
      <c r="E32" s="2">
        <v>85.875455872751999</v>
      </c>
      <c r="F32" s="2">
        <v>1.1156975767177699</v>
      </c>
      <c r="G32" s="2">
        <v>0.74948664947542698</v>
      </c>
      <c r="H32" s="1">
        <f t="shared" si="0"/>
        <v>8.7276002422158518E-3</v>
      </c>
      <c r="I32" s="1">
        <f t="shared" si="1"/>
        <v>1.622761262634867E-2</v>
      </c>
      <c r="J32" s="1">
        <f t="shared" si="2"/>
        <v>0.86127367363223928</v>
      </c>
      <c r="K32" s="1">
        <f t="shared" si="3"/>
        <v>6.7918664691601585</v>
      </c>
      <c r="M32" s="2">
        <f t="shared" si="4"/>
        <v>0.10228028349606352</v>
      </c>
      <c r="N32" s="2">
        <f t="shared" si="5"/>
        <v>0.80061330334681124</v>
      </c>
      <c r="O32" s="2">
        <f t="shared" si="6"/>
        <v>1.4886156778091477</v>
      </c>
      <c r="Q32" s="2">
        <f t="shared" si="7"/>
        <v>1.4115717434683703</v>
      </c>
      <c r="R32" s="2">
        <f t="shared" si="15"/>
        <v>0.86127367363223928</v>
      </c>
      <c r="S32" s="2">
        <f t="shared" si="16"/>
        <v>6.7918664691601585</v>
      </c>
    </row>
    <row r="33" spans="1:19" x14ac:dyDescent="0.25">
      <c r="A33" s="4">
        <v>41671</v>
      </c>
      <c r="B33" s="2">
        <v>26.667341143259598</v>
      </c>
      <c r="C33" s="2">
        <v>270.16202193597201</v>
      </c>
      <c r="D33" s="2">
        <v>122.582274329198</v>
      </c>
      <c r="E33" s="2">
        <v>198.310628425527</v>
      </c>
      <c r="F33" s="2">
        <v>1.5414210293963</v>
      </c>
      <c r="G33" s="2">
        <v>1.8467743809825601</v>
      </c>
      <c r="H33" s="1">
        <f t="shared" si="0"/>
        <v>9.3125335522603742E-3</v>
      </c>
      <c r="I33" s="1">
        <f t="shared" si="1"/>
        <v>1.2574583379459679E-2</v>
      </c>
      <c r="J33" s="1">
        <f t="shared" si="2"/>
        <v>0.74087912643008935</v>
      </c>
      <c r="K33" s="1">
        <f t="shared" si="3"/>
        <v>4.6545208497461186</v>
      </c>
      <c r="M33" s="2">
        <f t="shared" si="4"/>
        <v>9.8708696922544192E-2</v>
      </c>
      <c r="N33" s="2">
        <f t="shared" si="5"/>
        <v>0.61813265028925157</v>
      </c>
      <c r="O33" s="2">
        <f t="shared" si="6"/>
        <v>0.83465584386989411</v>
      </c>
      <c r="Q33" s="2">
        <f t="shared" si="7"/>
        <v>1.0924832193186516</v>
      </c>
      <c r="R33" s="2">
        <f t="shared" si="15"/>
        <v>0.74087912643008935</v>
      </c>
      <c r="S33" s="2">
        <f t="shared" si="16"/>
        <v>4.6545208497461186</v>
      </c>
    </row>
    <row r="34" spans="1:19" x14ac:dyDescent="0.25">
      <c r="A34" s="4">
        <v>41699</v>
      </c>
      <c r="B34" s="2">
        <v>10.881755662966199</v>
      </c>
      <c r="C34" s="2">
        <v>180.709026749374</v>
      </c>
      <c r="D34" s="2">
        <v>86.201286071132202</v>
      </c>
      <c r="E34" s="2">
        <v>118.53805388509601</v>
      </c>
      <c r="F34" s="2">
        <v>2.1567663405170201</v>
      </c>
      <c r="G34" s="2">
        <v>1.4511554167025</v>
      </c>
      <c r="H34" s="1">
        <f t="shared" ref="H34:H57" si="25">G34/E34</f>
        <v>1.2242105966318351E-2</v>
      </c>
      <c r="I34" s="1">
        <f t="shared" ref="I34:I57" si="26">F34/D34</f>
        <v>2.5020117898673623E-2</v>
      </c>
      <c r="J34" s="1">
        <f t="shared" si="2"/>
        <v>0.66399123198318133</v>
      </c>
      <c r="K34" s="1">
        <f t="shared" si="3"/>
        <v>8.1198342572933839</v>
      </c>
      <c r="M34" s="2">
        <f t="shared" si="4"/>
        <v>6.0217001102319839E-2</v>
      </c>
      <c r="N34" s="2">
        <f t="shared" si="5"/>
        <v>0.72720348652501743</v>
      </c>
      <c r="O34" s="2">
        <f t="shared" si="6"/>
        <v>1.4862407676621563</v>
      </c>
      <c r="Q34" s="2">
        <f t="shared" si="7"/>
        <v>1.0874597362677101</v>
      </c>
      <c r="R34" s="2">
        <f t="shared" si="15"/>
        <v>0.66399123198318133</v>
      </c>
      <c r="S34" s="2">
        <f t="shared" si="16"/>
        <v>8.1198342572933839</v>
      </c>
    </row>
    <row r="35" spans="1:19" x14ac:dyDescent="0.25">
      <c r="A35" s="4">
        <v>41730</v>
      </c>
      <c r="B35" s="2">
        <v>34.529127656115598</v>
      </c>
      <c r="C35" s="2">
        <v>723.54163735296595</v>
      </c>
      <c r="D35" s="2">
        <v>360.08414875178897</v>
      </c>
      <c r="E35" s="2">
        <v>504.444254225794</v>
      </c>
      <c r="F35" s="2">
        <v>2.3580890592545201</v>
      </c>
      <c r="G35" s="2">
        <v>6.2247566774104097</v>
      </c>
      <c r="H35" s="1">
        <f t="shared" si="25"/>
        <v>1.2339830665657954E-2</v>
      </c>
      <c r="I35" s="1">
        <f t="shared" si="26"/>
        <v>6.5487166470079294E-3</v>
      </c>
      <c r="J35" s="1">
        <f t="shared" si="2"/>
        <v>0.70579077214057317</v>
      </c>
      <c r="K35" s="1">
        <f t="shared" si="3"/>
        <v>10.496709949370812</v>
      </c>
      <c r="M35" s="2">
        <f t="shared" si="4"/>
        <v>4.7722378192965313E-2</v>
      </c>
      <c r="N35" s="2">
        <f t="shared" si="5"/>
        <v>0.71382347154381887</v>
      </c>
      <c r="O35" s="2">
        <f t="shared" si="6"/>
        <v>0.37882429490167957</v>
      </c>
      <c r="Q35" s="2">
        <f t="shared" si="7"/>
        <v>1.1517542807547634</v>
      </c>
      <c r="R35" s="2">
        <f t="shared" si="15"/>
        <v>0.70579077214057317</v>
      </c>
      <c r="S35" s="2">
        <f t="shared" si="16"/>
        <v>10.496709949370812</v>
      </c>
    </row>
    <row r="36" spans="1:19" x14ac:dyDescent="0.25">
      <c r="A36" s="4">
        <v>41760</v>
      </c>
      <c r="B36" s="2">
        <v>49.333025331879803</v>
      </c>
      <c r="C36" s="2">
        <v>355.40169447310097</v>
      </c>
      <c r="D36" s="2">
        <v>310.61826329332803</v>
      </c>
      <c r="E36" s="2">
        <v>205.32443346143299</v>
      </c>
      <c r="F36" s="2">
        <v>15.413348506419499</v>
      </c>
      <c r="G36" s="2">
        <v>2.7451329252612702</v>
      </c>
      <c r="H36" s="1">
        <f t="shared" si="25"/>
        <v>1.3369733348256875E-2</v>
      </c>
      <c r="I36" s="1">
        <f t="shared" si="26"/>
        <v>4.9621514018524139E-2</v>
      </c>
      <c r="J36" s="1">
        <f t="shared" si="2"/>
        <v>0.58544899932220851</v>
      </c>
      <c r="K36" s="1">
        <f t="shared" si="3"/>
        <v>6.6087901483118774</v>
      </c>
      <c r="M36" s="2">
        <f t="shared" si="4"/>
        <v>0.13880920124767057</v>
      </c>
      <c r="N36" s="2">
        <f t="shared" si="5"/>
        <v>1.512816853098357</v>
      </c>
      <c r="O36" s="2">
        <f t="shared" si="6"/>
        <v>5.6147913146874382</v>
      </c>
      <c r="Q36" s="2">
        <f t="shared" si="7"/>
        <v>1.3196327175582949</v>
      </c>
      <c r="R36" s="2">
        <f t="shared" si="15"/>
        <v>0.58544899932220851</v>
      </c>
      <c r="S36" s="2">
        <f t="shared" si="16"/>
        <v>6.6087901483118774</v>
      </c>
    </row>
    <row r="37" spans="1:19" x14ac:dyDescent="0.25">
      <c r="A37" s="4">
        <v>41791</v>
      </c>
      <c r="B37" s="2">
        <v>22.381076758286</v>
      </c>
      <c r="C37" s="2">
        <v>132.357719952125</v>
      </c>
      <c r="D37" s="2">
        <v>324.86074421253602</v>
      </c>
      <c r="E37" s="2">
        <v>30.582617710603099</v>
      </c>
      <c r="F37" s="2">
        <v>26.5975509714625</v>
      </c>
      <c r="G37" s="2">
        <v>0.37981150544026698</v>
      </c>
      <c r="H37" s="1">
        <f t="shared" si="25"/>
        <v>1.2419195408134897E-2</v>
      </c>
      <c r="I37" s="1">
        <f t="shared" si="26"/>
        <v>8.1873699562977631E-2</v>
      </c>
      <c r="J37" s="1">
        <f t="shared" si="2"/>
        <v>0.23392990773218789</v>
      </c>
      <c r="K37" s="1">
        <f t="shared" si="3"/>
        <v>15.703368474167823</v>
      </c>
      <c r="M37" s="2">
        <f t="shared" si="4"/>
        <v>0.16909536343162637</v>
      </c>
      <c r="N37" s="2">
        <f t="shared" si="5"/>
        <v>10.622398229171392</v>
      </c>
      <c r="O37" s="2">
        <f t="shared" si="6"/>
        <v>70.028291903983671</v>
      </c>
      <c r="Q37" s="2">
        <f t="shared" si="7"/>
        <v>2.471395232029177</v>
      </c>
      <c r="R37" s="2">
        <f t="shared" si="15"/>
        <v>0.23392990773218789</v>
      </c>
      <c r="S37" s="2">
        <f t="shared" si="16"/>
        <v>15.703368474167823</v>
      </c>
    </row>
    <row r="38" spans="1:19" x14ac:dyDescent="0.25">
      <c r="A38" s="4">
        <v>41821</v>
      </c>
      <c r="B38" s="2">
        <v>27.387218347885799</v>
      </c>
      <c r="C38" s="2">
        <v>94.230513797639603</v>
      </c>
      <c r="D38" s="2">
        <v>176.20328800624699</v>
      </c>
      <c r="E38" s="2">
        <v>34.354745029737003</v>
      </c>
      <c r="F38" s="2">
        <v>5.5356425944512004</v>
      </c>
      <c r="G38" s="2">
        <v>0.55262603811859401</v>
      </c>
      <c r="H38" s="1">
        <f t="shared" si="25"/>
        <v>1.6085872203104649E-2</v>
      </c>
      <c r="I38" s="1">
        <f t="shared" si="26"/>
        <v>3.1416227569232097E-2</v>
      </c>
      <c r="J38" s="1">
        <f t="shared" si="2"/>
        <v>0.37044657469255993</v>
      </c>
      <c r="K38" s="1">
        <f t="shared" si="3"/>
        <v>6.6359032265402673</v>
      </c>
      <c r="M38" s="2">
        <f t="shared" si="4"/>
        <v>0.29064065602677236</v>
      </c>
      <c r="N38" s="2">
        <f t="shared" si="5"/>
        <v>5.1289359840606537</v>
      </c>
      <c r="O38" s="2">
        <f t="shared" si="6"/>
        <v>10.016977508510461</v>
      </c>
      <c r="Q38" s="2">
        <f t="shared" si="7"/>
        <v>1.7813710044298399</v>
      </c>
      <c r="R38" s="2">
        <f t="shared" si="15"/>
        <v>0.37044657469255993</v>
      </c>
      <c r="S38" s="2">
        <f t="shared" si="16"/>
        <v>6.6359032265402673</v>
      </c>
    </row>
    <row r="39" spans="1:19" x14ac:dyDescent="0.25">
      <c r="A39" s="4">
        <v>41852</v>
      </c>
      <c r="B39" s="2">
        <v>39.482022024616697</v>
      </c>
      <c r="C39" s="2">
        <v>134.637238684203</v>
      </c>
      <c r="D39" s="2">
        <v>55.6804703843449</v>
      </c>
      <c r="E39" s="2">
        <v>58.752966998620799</v>
      </c>
      <c r="F39" s="2">
        <v>6.5253881227645003</v>
      </c>
      <c r="G39" s="2">
        <v>1.1236311933863601</v>
      </c>
      <c r="H39" s="1">
        <f t="shared" si="25"/>
        <v>1.9124671498083438E-2</v>
      </c>
      <c r="I39" s="1">
        <f t="shared" si="26"/>
        <v>0.11719348054572427</v>
      </c>
      <c r="J39" s="1">
        <f t="shared" si="2"/>
        <v>0.44472538784347843</v>
      </c>
      <c r="K39" s="1">
        <f t="shared" si="3"/>
        <v>1.5755489541119394</v>
      </c>
      <c r="M39" s="2">
        <f t="shared" si="4"/>
        <v>0.29324741364625989</v>
      </c>
      <c r="N39" s="2">
        <f t="shared" si="5"/>
        <v>0.94770482630523112</v>
      </c>
      <c r="O39" s="2">
        <f t="shared" si="6"/>
        <v>5.8074109736118267</v>
      </c>
      <c r="Q39" s="2">
        <f t="shared" si="7"/>
        <v>0.70114274665612963</v>
      </c>
      <c r="R39" s="2">
        <f t="shared" si="15"/>
        <v>0.44472538784347843</v>
      </c>
      <c r="S39" s="2">
        <f t="shared" si="16"/>
        <v>1.5755489541119394</v>
      </c>
    </row>
    <row r="40" spans="1:19" x14ac:dyDescent="0.25">
      <c r="A40" s="4">
        <v>41883</v>
      </c>
      <c r="B40" s="2">
        <v>15.2168700739611</v>
      </c>
      <c r="C40" s="2">
        <v>113.22634502736901</v>
      </c>
      <c r="D40" s="2">
        <v>83.924053271598495</v>
      </c>
      <c r="E40" s="2">
        <v>43.232897111612203</v>
      </c>
      <c r="F40" s="2">
        <v>6.6054076285127197</v>
      </c>
      <c r="G40" s="2">
        <v>0.94812101820429795</v>
      </c>
      <c r="H40" s="1">
        <f t="shared" si="25"/>
        <v>2.1930545523159862E-2</v>
      </c>
      <c r="I40" s="1">
        <f t="shared" si="26"/>
        <v>7.8706966251213178E-2</v>
      </c>
      <c r="J40" s="1">
        <f t="shared" si="2"/>
        <v>0.39020086817371957</v>
      </c>
      <c r="K40" s="1">
        <f t="shared" si="3"/>
        <v>5.9492826356600093</v>
      </c>
      <c r="M40" s="2">
        <f t="shared" si="4"/>
        <v>0.13439336993773743</v>
      </c>
      <c r="N40" s="2">
        <f t="shared" si="5"/>
        <v>1.9412081742969012</v>
      </c>
      <c r="O40" s="2">
        <f t="shared" si="6"/>
        <v>6.9668402046640514</v>
      </c>
      <c r="Q40" s="2">
        <f t="shared" si="7"/>
        <v>1.048794044307076</v>
      </c>
      <c r="R40" s="2">
        <f t="shared" si="15"/>
        <v>0.39020086817371957</v>
      </c>
      <c r="S40" s="2">
        <f t="shared" si="16"/>
        <v>5.9492826356600093</v>
      </c>
    </row>
    <row r="41" spans="1:19" x14ac:dyDescent="0.25">
      <c r="A41" s="4">
        <v>41913</v>
      </c>
      <c r="B41" s="2">
        <v>11.378894443082601</v>
      </c>
      <c r="C41" s="2">
        <v>82.573656123948993</v>
      </c>
      <c r="D41" s="2">
        <v>7.3599608272071499</v>
      </c>
      <c r="E41" s="2">
        <v>6.9094822998914296</v>
      </c>
      <c r="F41" s="2">
        <v>5.3170410229394696</v>
      </c>
      <c r="G41" s="2">
        <v>0.491051903716619</v>
      </c>
      <c r="H41" s="1">
        <f t="shared" si="25"/>
        <v>7.1069275873871907E-2</v>
      </c>
      <c r="I41" s="1">
        <f t="shared" si="26"/>
        <v>0.72242789707307487</v>
      </c>
      <c r="J41" s="1">
        <f t="shared" si="2"/>
        <v>8.9623428960191792E-2</v>
      </c>
      <c r="K41" s="1">
        <f t="shared" si="3"/>
        <v>1.1140802749825278</v>
      </c>
      <c r="M41" s="2">
        <f t="shared" si="4"/>
        <v>0.13780296255747793</v>
      </c>
      <c r="N41" s="2">
        <f t="shared" si="5"/>
        <v>1.0651971461483878</v>
      </c>
      <c r="O41" s="2">
        <f t="shared" si="6"/>
        <v>10.827859504660182</v>
      </c>
      <c r="Q41" s="2">
        <f t="shared" si="7"/>
        <v>0.21369868015908847</v>
      </c>
      <c r="R41" s="2">
        <f t="shared" si="15"/>
        <v>8.9623428960191792E-2</v>
      </c>
      <c r="S41" s="2">
        <f t="shared" si="16"/>
        <v>1.1140802749825278</v>
      </c>
    </row>
    <row r="42" spans="1:19" x14ac:dyDescent="0.25">
      <c r="A42" s="4">
        <v>41944</v>
      </c>
      <c r="B42" s="2">
        <v>26.954985302762601</v>
      </c>
      <c r="C42" s="2">
        <v>347.79951661579503</v>
      </c>
      <c r="D42" s="2">
        <v>134.668199809333</v>
      </c>
      <c r="E42" s="2">
        <v>207.100610960675</v>
      </c>
      <c r="F42" s="2">
        <v>2.8058586859802301</v>
      </c>
      <c r="G42" s="2">
        <v>1.15391656365106</v>
      </c>
      <c r="H42" s="1">
        <f t="shared" si="25"/>
        <v>5.5717680324476196E-3</v>
      </c>
      <c r="I42" s="1">
        <f t="shared" si="26"/>
        <v>2.0835347097182877E-2</v>
      </c>
      <c r="J42" s="1">
        <f t="shared" si="2"/>
        <v>0.59877750708428767</v>
      </c>
      <c r="K42" s="1">
        <f t="shared" si="3"/>
        <v>5.1001347970026014</v>
      </c>
      <c r="M42" s="2">
        <f t="shared" si="4"/>
        <v>7.7501503064304325E-2</v>
      </c>
      <c r="N42" s="2">
        <f t="shared" si="5"/>
        <v>0.65025496151194007</v>
      </c>
      <c r="O42" s="2">
        <f t="shared" si="6"/>
        <v>2.4315958140875695</v>
      </c>
      <c r="Q42" s="2">
        <f t="shared" si="7"/>
        <v>0.92254685200492592</v>
      </c>
      <c r="R42" s="2">
        <f t="shared" si="15"/>
        <v>0.59877750708428767</v>
      </c>
      <c r="S42" s="2">
        <f t="shared" si="16"/>
        <v>5.1001347970026014</v>
      </c>
    </row>
    <row r="43" spans="1:19" x14ac:dyDescent="0.25">
      <c r="A43" s="4">
        <v>41974</v>
      </c>
      <c r="B43" s="2">
        <v>7.7089236718440697</v>
      </c>
      <c r="C43" s="2">
        <v>102.92851594298</v>
      </c>
      <c r="D43" s="2">
        <v>80.2909320552899</v>
      </c>
      <c r="E43" s="2">
        <v>43.672383704653001</v>
      </c>
      <c r="F43" s="2">
        <v>2.59451357974313</v>
      </c>
      <c r="G43" s="2">
        <v>0.32541900450551098</v>
      </c>
      <c r="H43" s="1">
        <f t="shared" si="25"/>
        <v>7.4513680477404252E-3</v>
      </c>
      <c r="I43" s="1">
        <f t="shared" si="26"/>
        <v>3.2313905360526855E-2</v>
      </c>
      <c r="J43" s="1">
        <f t="shared" si="2"/>
        <v>0.42745979873577766</v>
      </c>
      <c r="K43" s="1">
        <f t="shared" si="3"/>
        <v>10.751883033653881</v>
      </c>
      <c r="M43" s="2">
        <f t="shared" si="4"/>
        <v>7.4895898393353241E-2</v>
      </c>
      <c r="N43" s="2">
        <f t="shared" si="5"/>
        <v>1.8384829323327143</v>
      </c>
      <c r="O43" s="2">
        <f t="shared" si="6"/>
        <v>7.9728397660290673</v>
      </c>
      <c r="Q43" s="2">
        <f t="shared" si="7"/>
        <v>1.1468382564340429</v>
      </c>
      <c r="R43" s="2">
        <f t="shared" si="15"/>
        <v>0.42745979873577766</v>
      </c>
      <c r="S43" s="2">
        <f t="shared" si="16"/>
        <v>10.751883033653881</v>
      </c>
    </row>
    <row r="44" spans="1:19" x14ac:dyDescent="0.25">
      <c r="A44" s="5" t="s">
        <v>14</v>
      </c>
      <c r="B44" s="6">
        <f>SUM(B32:B43)</f>
        <v>282.2083581473558</v>
      </c>
      <c r="C44" s="6">
        <f t="shared" ref="C44" si="27">SUM(C32:C43)</f>
        <v>2638.145606809052</v>
      </c>
      <c r="D44" s="6">
        <f t="shared" ref="D44" si="28">SUM(D32:D43)</f>
        <v>1811.2266534147011</v>
      </c>
      <c r="E44" s="6">
        <f t="shared" ref="E44" si="29">SUM(E32:E43)</f>
        <v>1537.0985296863942</v>
      </c>
      <c r="F44" s="6">
        <f t="shared" ref="F44" si="30">SUM(F32:F43)</f>
        <v>78.566725118158857</v>
      </c>
      <c r="G44" s="6">
        <f t="shared" ref="G44" si="31">SUM(G32:G43)</f>
        <v>17.991883276854878</v>
      </c>
      <c r="H44" s="7">
        <f t="shared" si="25"/>
        <v>1.1705094325036967E-2</v>
      </c>
      <c r="I44" s="7">
        <f t="shared" si="26"/>
        <v>4.3377633036725254E-2</v>
      </c>
      <c r="J44" s="7">
        <f t="shared" si="2"/>
        <v>0.5894634507472073</v>
      </c>
      <c r="K44" s="7">
        <f t="shared" si="3"/>
        <v>6.6964472311840595</v>
      </c>
      <c r="M44" s="6">
        <f t="shared" si="4"/>
        <v>0.1069722449810868</v>
      </c>
      <c r="N44" s="6">
        <f t="shared" si="5"/>
        <v>1.1783412829002158</v>
      </c>
      <c r="O44" s="6">
        <f t="shared" si="6"/>
        <v>4.3667871733710433</v>
      </c>
      <c r="Q44" s="6">
        <f t="shared" si="7"/>
        <v>1.1796117295485211</v>
      </c>
      <c r="R44" s="6">
        <f t="shared" si="15"/>
        <v>0.5894634507472073</v>
      </c>
      <c r="S44" s="6">
        <f t="shared" si="16"/>
        <v>6.6964472311840595</v>
      </c>
    </row>
    <row r="45" spans="1:19" x14ac:dyDescent="0.25">
      <c r="A45" s="4">
        <v>42005</v>
      </c>
      <c r="B45" s="2">
        <v>0.76789731969208996</v>
      </c>
      <c r="C45" s="2">
        <v>9.53697211500082</v>
      </c>
      <c r="D45" s="2">
        <v>36.141669132279098</v>
      </c>
      <c r="E45" s="2">
        <v>13.5530294837874</v>
      </c>
      <c r="F45" s="2">
        <v>1.53327182405003</v>
      </c>
      <c r="G45" s="2">
        <v>0.24185491149959801</v>
      </c>
      <c r="H45" s="1">
        <f t="shared" si="25"/>
        <v>1.7845081189332111E-2</v>
      </c>
      <c r="I45" s="1">
        <f t="shared" si="26"/>
        <v>4.2423935055080887E-2</v>
      </c>
      <c r="J45" s="1">
        <f t="shared" si="2"/>
        <v>1.4464637443564352</v>
      </c>
      <c r="K45" s="1">
        <f t="shared" si="3"/>
        <v>49.062472273553396</v>
      </c>
      <c r="M45" s="2">
        <f t="shared" si="4"/>
        <v>8.0517936975432164E-2</v>
      </c>
      <c r="N45" s="2">
        <f t="shared" si="5"/>
        <v>2.6666856421667942</v>
      </c>
      <c r="O45" s="2">
        <f t="shared" si="6"/>
        <v>6.3396348436470706</v>
      </c>
      <c r="Q45" s="2">
        <f t="shared" si="7"/>
        <v>4.9947091205576211</v>
      </c>
      <c r="R45" s="2">
        <f t="shared" si="15"/>
        <v>1.4464637443564352</v>
      </c>
      <c r="S45" s="2">
        <f t="shared" si="16"/>
        <v>49.062472273553396</v>
      </c>
    </row>
    <row r="46" spans="1:19" x14ac:dyDescent="0.25">
      <c r="A46" s="4">
        <v>42036</v>
      </c>
      <c r="B46" s="2">
        <v>11.6146004139891</v>
      </c>
      <c r="C46" s="2">
        <v>111.87443887339199</v>
      </c>
      <c r="D46" s="2">
        <v>62.973051679524303</v>
      </c>
      <c r="E46" s="2">
        <v>65.044287936222403</v>
      </c>
      <c r="F46" s="2">
        <v>2.10448681306364</v>
      </c>
      <c r="G46" s="2">
        <v>0.44908252085470601</v>
      </c>
      <c r="H46" s="1">
        <f t="shared" si="25"/>
        <v>6.9042576235909137E-3</v>
      </c>
      <c r="I46" s="1">
        <f t="shared" si="26"/>
        <v>3.3418847537730403E-2</v>
      </c>
      <c r="J46" s="1">
        <f t="shared" si="2"/>
        <v>0.58541853810945843</v>
      </c>
      <c r="K46" s="1">
        <f t="shared" si="3"/>
        <v>5.603080275943535</v>
      </c>
      <c r="M46" s="2">
        <f t="shared" si="4"/>
        <v>0.10381817804810009</v>
      </c>
      <c r="N46" s="2">
        <f t="shared" si="5"/>
        <v>0.96815652346399728</v>
      </c>
      <c r="O46" s="2">
        <f t="shared" si="6"/>
        <v>4.6861917695178246</v>
      </c>
      <c r="Q46" s="2">
        <f t="shared" si="7"/>
        <v>1.057348163878765</v>
      </c>
      <c r="R46" s="2">
        <f t="shared" si="15"/>
        <v>0.58541853810945843</v>
      </c>
      <c r="S46" s="2">
        <f t="shared" si="16"/>
        <v>5.603080275943535</v>
      </c>
    </row>
    <row r="47" spans="1:19" x14ac:dyDescent="0.25">
      <c r="A47" s="4">
        <v>42064</v>
      </c>
      <c r="B47" s="2">
        <v>22.413221601941999</v>
      </c>
      <c r="C47" s="2">
        <v>159.54878051271999</v>
      </c>
      <c r="D47" s="2">
        <v>117.19869514881201</v>
      </c>
      <c r="E47" s="2">
        <v>76.920832033603702</v>
      </c>
      <c r="F47" s="2">
        <v>2.2285175345581001</v>
      </c>
      <c r="G47" s="2">
        <v>1.14184832611594</v>
      </c>
      <c r="H47" s="1">
        <f t="shared" si="25"/>
        <v>1.4844461453785512E-2</v>
      </c>
      <c r="I47" s="1">
        <f t="shared" si="26"/>
        <v>1.9014866434549117E-2</v>
      </c>
      <c r="J47" s="1">
        <f t="shared" si="2"/>
        <v>0.48927155763184355</v>
      </c>
      <c r="K47" s="1">
        <f t="shared" si="3"/>
        <v>5.3284268903593182</v>
      </c>
      <c r="M47" s="2">
        <f t="shared" si="4"/>
        <v>0.14047880234443477</v>
      </c>
      <c r="N47" s="2">
        <f t="shared" si="5"/>
        <v>1.5236275018139751</v>
      </c>
      <c r="O47" s="2">
        <f t="shared" si="6"/>
        <v>1.9516756153932679</v>
      </c>
      <c r="Q47" s="2">
        <f t="shared" si="7"/>
        <v>1.0853358984181929</v>
      </c>
      <c r="R47" s="2">
        <f t="shared" si="15"/>
        <v>0.48927155763184355</v>
      </c>
      <c r="S47" s="2">
        <f t="shared" si="16"/>
        <v>5.3284268903593182</v>
      </c>
    </row>
    <row r="48" spans="1:19" x14ac:dyDescent="0.25">
      <c r="A48" s="4">
        <v>42095</v>
      </c>
      <c r="B48" s="2">
        <v>19.3107818266847</v>
      </c>
      <c r="C48" s="2">
        <v>138.24619339097899</v>
      </c>
      <c r="D48" s="2">
        <v>144.40529066462099</v>
      </c>
      <c r="E48" s="2">
        <v>81.360864457541297</v>
      </c>
      <c r="F48" s="2">
        <v>2.5089892936544498</v>
      </c>
      <c r="G48" s="2">
        <v>1.3145723191090199</v>
      </c>
      <c r="H48" s="1">
        <f t="shared" si="25"/>
        <v>1.6157305209005469E-2</v>
      </c>
      <c r="I48" s="1">
        <f t="shared" si="26"/>
        <v>1.7374635528289179E-2</v>
      </c>
      <c r="J48" s="1">
        <f t="shared" si="2"/>
        <v>0.59803047555047661</v>
      </c>
      <c r="K48" s="1">
        <f t="shared" si="3"/>
        <v>7.6078887575261822</v>
      </c>
      <c r="M48" s="2">
        <f t="shared" si="4"/>
        <v>0.13968400397160441</v>
      </c>
      <c r="N48" s="2">
        <f t="shared" si="5"/>
        <v>1.7748740949032056</v>
      </c>
      <c r="O48" s="2">
        <f t="shared" si="6"/>
        <v>1.9085973872894053</v>
      </c>
      <c r="Q48" s="2">
        <f t="shared" si="7"/>
        <v>1.4571853541726696</v>
      </c>
      <c r="R48" s="2">
        <f t="shared" si="15"/>
        <v>0.59803047555047661</v>
      </c>
      <c r="S48" s="2">
        <f t="shared" si="16"/>
        <v>7.6078887575261822</v>
      </c>
    </row>
    <row r="49" spans="1:19" x14ac:dyDescent="0.25">
      <c r="A49" s="4">
        <v>42125</v>
      </c>
      <c r="B49" s="2">
        <v>67.896902091310295</v>
      </c>
      <c r="C49" s="2">
        <v>197.639043708435</v>
      </c>
      <c r="D49" s="2">
        <v>57.100589293082301</v>
      </c>
      <c r="E49" s="2">
        <v>80.8159088983668</v>
      </c>
      <c r="F49" s="2">
        <v>3.2927415465031702</v>
      </c>
      <c r="G49" s="2">
        <v>1.7368182756127</v>
      </c>
      <c r="H49" s="1">
        <f t="shared" si="25"/>
        <v>2.1491044267000742E-2</v>
      </c>
      <c r="I49" s="1">
        <f t="shared" si="26"/>
        <v>5.766563160324658E-2</v>
      </c>
      <c r="J49" s="1">
        <f t="shared" si="2"/>
        <v>0.4176944273003293</v>
      </c>
      <c r="K49" s="1">
        <f t="shared" si="3"/>
        <v>0.88948580832695812</v>
      </c>
      <c r="M49" s="2">
        <f t="shared" si="4"/>
        <v>0.34353992418357637</v>
      </c>
      <c r="N49" s="2">
        <f t="shared" si="5"/>
        <v>0.70655134702365807</v>
      </c>
      <c r="O49" s="2">
        <f t="shared" si="6"/>
        <v>1.8958469016233634</v>
      </c>
      <c r="Q49" s="2">
        <f t="shared" si="7"/>
        <v>0.53833034764102405</v>
      </c>
      <c r="R49" s="2">
        <f t="shared" si="15"/>
        <v>0.4176944273003293</v>
      </c>
      <c r="S49" s="2">
        <f t="shared" si="16"/>
        <v>0.88948580832695812</v>
      </c>
    </row>
    <row r="50" spans="1:19" x14ac:dyDescent="0.25">
      <c r="A50" s="4">
        <v>42156</v>
      </c>
      <c r="B50" s="2">
        <v>65.079190973010199</v>
      </c>
      <c r="C50" s="2">
        <v>27.563776029098999</v>
      </c>
      <c r="D50" s="2">
        <v>12.229103913038299</v>
      </c>
      <c r="E50" s="2">
        <v>2.8870647547649</v>
      </c>
      <c r="F50" s="2">
        <v>2.34518114774102</v>
      </c>
      <c r="G50" s="2">
        <v>0.11127981646979999</v>
      </c>
      <c r="H50" s="1">
        <f t="shared" si="25"/>
        <v>3.8544274521775231E-2</v>
      </c>
      <c r="I50" s="1">
        <f t="shared" si="26"/>
        <v>0.19177048166551755</v>
      </c>
      <c r="J50" s="1">
        <f t="shared" si="2"/>
        <v>0.1087784405180682</v>
      </c>
      <c r="K50" s="1">
        <f t="shared" si="3"/>
        <v>0.22394693054533518</v>
      </c>
      <c r="M50" s="2">
        <f t="shared" si="4"/>
        <v>2.3610404795158066</v>
      </c>
      <c r="N50" s="2">
        <f t="shared" si="5"/>
        <v>4.235825986533559</v>
      </c>
      <c r="O50" s="2">
        <f t="shared" si="6"/>
        <v>21.074631699967568</v>
      </c>
      <c r="Q50" s="2">
        <f t="shared" si="7"/>
        <v>0.18968120517571446</v>
      </c>
      <c r="R50" s="2">
        <f t="shared" si="15"/>
        <v>0.1087784405180682</v>
      </c>
      <c r="S50" s="2">
        <f t="shared" si="16"/>
        <v>0.22394693054533518</v>
      </c>
    </row>
    <row r="51" spans="1:19" x14ac:dyDescent="0.25">
      <c r="A51" s="4">
        <v>42186</v>
      </c>
      <c r="B51" s="2">
        <v>17.955331234677001</v>
      </c>
      <c r="C51" s="2">
        <v>109.98004152559</v>
      </c>
      <c r="D51" s="2">
        <v>7.6510353064651504</v>
      </c>
      <c r="E51" s="2">
        <v>4.4554975519176896</v>
      </c>
      <c r="F51" s="2">
        <v>2.06936440728466</v>
      </c>
      <c r="G51" s="2">
        <v>0.552303104440659</v>
      </c>
      <c r="H51" s="1">
        <f t="shared" si="25"/>
        <v>0.1239599164863063</v>
      </c>
      <c r="I51" s="1">
        <f t="shared" si="26"/>
        <v>0.27046854764034878</v>
      </c>
      <c r="J51" s="1">
        <f t="shared" si="2"/>
        <v>4.553372218170277E-2</v>
      </c>
      <c r="K51" s="1">
        <f t="shared" si="3"/>
        <v>0.54136565829411565</v>
      </c>
      <c r="M51" s="2">
        <f t="shared" si="4"/>
        <v>0.16325990593938064</v>
      </c>
      <c r="N51" s="2">
        <f t="shared" si="5"/>
        <v>1.717212324170635</v>
      </c>
      <c r="O51" s="2">
        <f t="shared" si="6"/>
        <v>3.7467911924565298</v>
      </c>
      <c r="Q51" s="2">
        <f t="shared" si="7"/>
        <v>0.1151221906212502</v>
      </c>
      <c r="R51" s="2">
        <f t="shared" si="15"/>
        <v>4.553372218170277E-2</v>
      </c>
      <c r="S51" s="2">
        <f t="shared" si="16"/>
        <v>0.54136565829411565</v>
      </c>
    </row>
    <row r="52" spans="1:19" x14ac:dyDescent="0.25">
      <c r="A52" s="4">
        <v>42217</v>
      </c>
      <c r="B52" s="2">
        <v>45.894011581217903</v>
      </c>
      <c r="C52" s="2">
        <v>252.95409550885699</v>
      </c>
      <c r="D52" s="2">
        <v>27.052111168001598</v>
      </c>
      <c r="E52" s="2">
        <v>17.382979720296898</v>
      </c>
      <c r="F52" s="2">
        <v>6.1581594302581202</v>
      </c>
      <c r="G52" s="2">
        <v>1.6804141819395699</v>
      </c>
      <c r="H52" s="1">
        <f t="shared" si="25"/>
        <v>9.6670088153958264E-2</v>
      </c>
      <c r="I52" s="1">
        <f t="shared" si="26"/>
        <v>0.22764062264915783</v>
      </c>
      <c r="J52" s="1">
        <f t="shared" si="2"/>
        <v>7.5363056936822673E-2</v>
      </c>
      <c r="K52" s="1">
        <f t="shared" si="3"/>
        <v>0.72362971668946463</v>
      </c>
      <c r="M52" s="2">
        <f t="shared" si="4"/>
        <v>0.18143217443819154</v>
      </c>
      <c r="N52" s="2">
        <f t="shared" si="5"/>
        <v>1.5562413120930427</v>
      </c>
      <c r="O52" s="2">
        <f t="shared" si="6"/>
        <v>3.6646676137606988</v>
      </c>
      <c r="Q52" s="2">
        <f t="shared" si="7"/>
        <v>0.17491716781977318</v>
      </c>
      <c r="R52" s="2">
        <f t="shared" si="15"/>
        <v>7.5363056936822673E-2</v>
      </c>
      <c r="S52" s="2">
        <f t="shared" si="16"/>
        <v>0.72362971668946463</v>
      </c>
    </row>
    <row r="53" spans="1:19" x14ac:dyDescent="0.25">
      <c r="A53" s="4">
        <v>42248</v>
      </c>
      <c r="B53" s="2">
        <v>14.8942879808197</v>
      </c>
      <c r="C53" s="2">
        <v>24.296945408715001</v>
      </c>
      <c r="D53" s="2">
        <v>37.930004578757298</v>
      </c>
      <c r="E53" s="2">
        <v>123.184466114893</v>
      </c>
      <c r="F53" s="2">
        <v>4.8239265809943603</v>
      </c>
      <c r="G53" s="2">
        <v>1.5110590902508301</v>
      </c>
      <c r="H53" s="1">
        <f t="shared" si="25"/>
        <v>1.2266636678373712E-2</v>
      </c>
      <c r="I53" s="1">
        <f t="shared" si="26"/>
        <v>0.12717969941126769</v>
      </c>
      <c r="J53" s="1">
        <f t="shared" si="2"/>
        <v>5.1321482230608773</v>
      </c>
      <c r="K53" s="1">
        <f t="shared" si="3"/>
        <v>2.8704917760962156</v>
      </c>
      <c r="M53" s="2">
        <f t="shared" si="4"/>
        <v>0.6130107192600972</v>
      </c>
      <c r="N53" s="2">
        <f t="shared" si="5"/>
        <v>0.30791223743568719</v>
      </c>
      <c r="O53" s="2">
        <f t="shared" si="6"/>
        <v>3.1924142557480044</v>
      </c>
      <c r="Q53" s="2">
        <f t="shared" si="7"/>
        <v>4.2726253267040528</v>
      </c>
      <c r="R53" s="2">
        <f t="shared" si="15"/>
        <v>5.1321482230608773</v>
      </c>
      <c r="S53" s="2">
        <f t="shared" si="16"/>
        <v>2.8704917760962156</v>
      </c>
    </row>
    <row r="54" spans="1:19" x14ac:dyDescent="0.25">
      <c r="A54" s="4">
        <v>42278</v>
      </c>
      <c r="B54" s="2">
        <v>18.106626046075402</v>
      </c>
      <c r="C54" s="2">
        <v>231.99524308367199</v>
      </c>
      <c r="D54" s="2">
        <v>59.616102404351999</v>
      </c>
      <c r="E54" s="2">
        <v>345.22434711936398</v>
      </c>
      <c r="F54" s="2">
        <v>4.7853914764823697</v>
      </c>
      <c r="G54" s="2">
        <v>1.4862038182411801</v>
      </c>
      <c r="H54" s="1">
        <f t="shared" si="25"/>
        <v>4.3050376679467329E-3</v>
      </c>
      <c r="I54" s="1">
        <f t="shared" si="26"/>
        <v>8.0270116352541596E-2</v>
      </c>
      <c r="J54" s="1">
        <f t="shared" si="2"/>
        <v>1.4944726724959598</v>
      </c>
      <c r="K54" s="1">
        <f t="shared" si="3"/>
        <v>3.5567915147169753</v>
      </c>
      <c r="M54" s="2">
        <f t="shared" si="4"/>
        <v>7.8047402202746974E-2</v>
      </c>
      <c r="N54" s="2">
        <f t="shared" si="5"/>
        <v>0.17268800101094628</v>
      </c>
      <c r="O54" s="2">
        <f t="shared" si="6"/>
        <v>3.2198756440725278</v>
      </c>
      <c r="Q54" s="2">
        <f t="shared" si="7"/>
        <v>1.6437783781822257</v>
      </c>
      <c r="R54" s="2">
        <f t="shared" si="15"/>
        <v>1.4944726724959598</v>
      </c>
      <c r="S54" s="2">
        <f t="shared" si="16"/>
        <v>3.5567915147169753</v>
      </c>
    </row>
    <row r="55" spans="1:19" x14ac:dyDescent="0.25">
      <c r="A55" s="4">
        <v>42309</v>
      </c>
      <c r="B55" s="2">
        <v>24.561967905159101</v>
      </c>
      <c r="C55" s="2">
        <v>270.21667557987797</v>
      </c>
      <c r="D55" s="2">
        <v>108.49888786270201</v>
      </c>
      <c r="E55" s="2">
        <v>58.4498707884946</v>
      </c>
      <c r="F55" s="2">
        <v>5.8144746858966396</v>
      </c>
      <c r="G55" s="2">
        <v>1.1050880880329901</v>
      </c>
      <c r="H55" s="1">
        <f t="shared" si="25"/>
        <v>1.890659591073926E-2</v>
      </c>
      <c r="I55" s="1">
        <f t="shared" si="26"/>
        <v>5.3590177746839794E-2</v>
      </c>
      <c r="J55" s="1">
        <f t="shared" si="2"/>
        <v>0.220397052656814</v>
      </c>
      <c r="K55" s="1">
        <f t="shared" si="3"/>
        <v>4.6540799576807439</v>
      </c>
      <c r="M55" s="2">
        <f t="shared" si="4"/>
        <v>9.0897306217130214E-2</v>
      </c>
      <c r="N55" s="2">
        <f t="shared" si="5"/>
        <v>1.8562725015306478</v>
      </c>
      <c r="O55" s="2">
        <f t="shared" si="6"/>
        <v>5.2615486031038108</v>
      </c>
      <c r="Q55" s="2">
        <f t="shared" si="7"/>
        <v>0.58982672343409359</v>
      </c>
      <c r="R55" s="2">
        <f t="shared" si="15"/>
        <v>0.220397052656814</v>
      </c>
      <c r="S55" s="2">
        <f t="shared" si="16"/>
        <v>4.6540799576807439</v>
      </c>
    </row>
    <row r="56" spans="1:19" x14ac:dyDescent="0.25">
      <c r="A56" s="4">
        <v>42339</v>
      </c>
      <c r="B56" s="2">
        <v>1.4847925320401001</v>
      </c>
      <c r="C56" s="2">
        <v>58.0632859743152</v>
      </c>
      <c r="D56" s="2">
        <v>180.44645169522499</v>
      </c>
      <c r="E56" s="2">
        <v>78.211676093861897</v>
      </c>
      <c r="F56" s="2">
        <v>3.0886533098496098</v>
      </c>
      <c r="G56" s="2">
        <v>0.82804112767932003</v>
      </c>
      <c r="H56" s="1">
        <f t="shared" si="25"/>
        <v>1.0587180444587164E-2</v>
      </c>
      <c r="I56" s="1">
        <f t="shared" si="26"/>
        <v>1.7116730646864486E-2</v>
      </c>
      <c r="J56" s="1">
        <f t="shared" si="2"/>
        <v>1.3612684142007587</v>
      </c>
      <c r="K56" s="1">
        <f>(D56+F56)/B56</f>
        <v>123.60993273107184</v>
      </c>
      <c r="M56" s="2">
        <f t="shared" si="4"/>
        <v>2.5571968708366092E-2</v>
      </c>
      <c r="N56" s="2">
        <f t="shared" si="5"/>
        <v>2.3071548994637459</v>
      </c>
      <c r="O56" s="2">
        <f t="shared" si="6"/>
        <v>3.7300723437565404</v>
      </c>
      <c r="Q56" s="2">
        <f t="shared" si="7"/>
        <v>4.4094591935253193</v>
      </c>
      <c r="R56" s="2">
        <f t="shared" si="15"/>
        <v>1.3612684142007587</v>
      </c>
      <c r="S56" s="2">
        <f t="shared" si="16"/>
        <v>123.60993273107184</v>
      </c>
    </row>
    <row r="57" spans="1:19" x14ac:dyDescent="0.25">
      <c r="A57" s="5" t="s">
        <v>15</v>
      </c>
      <c r="B57" s="6">
        <f>SUM(B45:B56)</f>
        <v>309.97961150661763</v>
      </c>
      <c r="C57" s="6">
        <f t="shared" ref="C57" si="32">SUM(C45:C56)</f>
        <v>1591.915491710653</v>
      </c>
      <c r="D57" s="6">
        <f t="shared" ref="D57" si="33">SUM(D45:D56)</f>
        <v>851.24299284686003</v>
      </c>
      <c r="E57" s="6">
        <f t="shared" ref="E57" si="34">SUM(E45:E56)</f>
        <v>947.4908249531145</v>
      </c>
      <c r="F57" s="6">
        <f t="shared" ref="F57" si="35">SUM(F45:F56)</f>
        <v>40.753158050336168</v>
      </c>
      <c r="G57" s="6">
        <f t="shared" ref="G57" si="36">SUM(G45:G56)</f>
        <v>12.158565580246311</v>
      </c>
      <c r="H57" s="7">
        <f t="shared" si="25"/>
        <v>1.2832383449040748E-2</v>
      </c>
      <c r="I57" s="7">
        <f t="shared" si="26"/>
        <v>4.7874882251944396E-2</v>
      </c>
      <c r="J57" s="7">
        <f t="shared" si="2"/>
        <v>0.6028268432152345</v>
      </c>
      <c r="K57" s="7">
        <f t="shared" ref="K57:K59" si="37">(D57+F57)/B57</f>
        <v>2.8775961959619183</v>
      </c>
      <c r="M57" s="6">
        <f t="shared" si="4"/>
        <v>0.19472114764931228</v>
      </c>
      <c r="N57" s="6">
        <f t="shared" si="5"/>
        <v>0.89841819089803099</v>
      </c>
      <c r="O57" s="6">
        <f t="shared" si="6"/>
        <v>3.3518064101695275</v>
      </c>
      <c r="Q57" s="6">
        <f t="shared" si="7"/>
        <v>0.9735792149095337</v>
      </c>
      <c r="R57" s="6">
        <f t="shared" si="15"/>
        <v>0.6028268432152345</v>
      </c>
      <c r="S57" s="6">
        <f t="shared" si="16"/>
        <v>2.8775961959619183</v>
      </c>
    </row>
    <row r="58" spans="1:19" x14ac:dyDescent="0.25">
      <c r="A58" s="4">
        <v>42370</v>
      </c>
      <c r="B58">
        <v>5.0977020038146001</v>
      </c>
      <c r="C58">
        <v>105.360549724164</v>
      </c>
      <c r="D58">
        <v>137.64826928868999</v>
      </c>
      <c r="E58">
        <v>84.683007136687195</v>
      </c>
      <c r="F58">
        <v>2.5279006019172301</v>
      </c>
      <c r="G58">
        <v>1.23027411773401</v>
      </c>
      <c r="H58" s="1">
        <f t="shared" ref="H58:H60" si="38">G58/E58</f>
        <v>1.4527992797282452E-2</v>
      </c>
      <c r="I58" s="1">
        <f t="shared" ref="I58:I60" si="39">F58/D58</f>
        <v>1.8364928342218811E-2</v>
      </c>
      <c r="J58" s="1">
        <f t="shared" ref="J58:J60" si="40">(E58+G58)/C58</f>
        <v>0.81542172548780234</v>
      </c>
      <c r="K58" s="1">
        <f t="shared" si="37"/>
        <v>27.49791372381392</v>
      </c>
      <c r="M58" s="2">
        <f t="shared" ref="M58:M60" si="41">B58/C58</f>
        <v>4.8383403628402516E-2</v>
      </c>
      <c r="N58" s="2">
        <f t="shared" ref="N58:N60" si="42">D58/E58</f>
        <v>1.6254532514003823</v>
      </c>
      <c r="O58" s="2">
        <f t="shared" ref="O58:O60" si="43">F58/G58</f>
        <v>2.0547458208527249</v>
      </c>
      <c r="Q58" s="2">
        <f t="shared" si="7"/>
        <v>2.0468316998336209</v>
      </c>
      <c r="R58" s="2">
        <f t="shared" si="15"/>
        <v>0.81542172548780234</v>
      </c>
      <c r="S58" s="2">
        <f t="shared" si="16"/>
        <v>27.49791372381392</v>
      </c>
    </row>
    <row r="59" spans="1:19" x14ac:dyDescent="0.25">
      <c r="A59" s="4">
        <v>42401</v>
      </c>
      <c r="B59">
        <v>7.0924667632124097</v>
      </c>
      <c r="C59">
        <v>98.011497616973301</v>
      </c>
      <c r="D59">
        <v>62.781617743472701</v>
      </c>
      <c r="E59">
        <v>44.3124281785867</v>
      </c>
      <c r="F59">
        <v>1.8902911106597</v>
      </c>
      <c r="G59">
        <v>0.643447682601343</v>
      </c>
      <c r="H59" s="1">
        <f t="shared" si="38"/>
        <v>1.4520704665700969E-2</v>
      </c>
      <c r="I59" s="1">
        <f t="shared" si="39"/>
        <v>3.010899015669647E-2</v>
      </c>
      <c r="J59" s="1">
        <f t="shared" si="40"/>
        <v>0.45867961365996651</v>
      </c>
      <c r="K59" s="1">
        <f t="shared" si="37"/>
        <v>9.1183943489980308</v>
      </c>
      <c r="M59" s="2">
        <f t="shared" si="41"/>
        <v>7.2363619939056614E-2</v>
      </c>
      <c r="N59" s="2">
        <f t="shared" si="42"/>
        <v>1.4167947983001967</v>
      </c>
      <c r="O59" s="2">
        <f t="shared" si="43"/>
        <v>2.9377541667686078</v>
      </c>
      <c r="Q59" s="2">
        <f t="shared" si="7"/>
        <v>1.0430413863246015</v>
      </c>
      <c r="R59" s="2">
        <f t="shared" si="15"/>
        <v>0.45867961365996651</v>
      </c>
      <c r="S59" s="2">
        <f t="shared" si="16"/>
        <v>9.1183943489980308</v>
      </c>
    </row>
    <row r="60" spans="1:19" x14ac:dyDescent="0.25">
      <c r="A60" s="4">
        <v>42430</v>
      </c>
      <c r="B60">
        <v>2.2858292335156198</v>
      </c>
      <c r="C60">
        <v>16.8037313717907</v>
      </c>
      <c r="D60">
        <v>24.496702036571701</v>
      </c>
      <c r="E60">
        <v>4.50724004660439</v>
      </c>
      <c r="F60">
        <v>0.4550113506979</v>
      </c>
      <c r="G60">
        <v>8.9036670298226803E-2</v>
      </c>
      <c r="H60" s="1">
        <f t="shared" si="38"/>
        <v>1.975414430507294E-2</v>
      </c>
      <c r="I60" s="1">
        <f t="shared" si="39"/>
        <v>1.8574392178122706E-2</v>
      </c>
      <c r="J60" s="1">
        <f t="shared" si="40"/>
        <v>0.27352714794159505</v>
      </c>
      <c r="K60" s="1">
        <f>(D60+F60)/B60</f>
        <v>10.915825653736045</v>
      </c>
      <c r="M60" s="2">
        <f t="shared" si="41"/>
        <v>0.13603105066015042</v>
      </c>
      <c r="N60" s="2">
        <f t="shared" si="42"/>
        <v>5.4349672489768386</v>
      </c>
      <c r="O60" s="2">
        <f t="shared" si="43"/>
        <v>5.1103814773603649</v>
      </c>
      <c r="Q60" s="2">
        <f t="shared" si="7"/>
        <v>1.5478611957133666</v>
      </c>
      <c r="R60" s="2">
        <f t="shared" si="15"/>
        <v>0.27352714794159505</v>
      </c>
      <c r="S60" s="2">
        <f t="shared" si="16"/>
        <v>10.915825653736045</v>
      </c>
    </row>
    <row r="61" spans="1:19" x14ac:dyDescent="0.25">
      <c r="B61" s="2">
        <f>SUM(B60+B59+B58+B56+B55+B54+B53+B52+B51+B50+B49+B48+B47+B46+B45+B43+B42+B41+B40+B39+B38+B37+B36+B35+B34+B33+B32+B30+B29+B28+B27+B26+B25+B24+B23+B22+B21+B20+B19+B17+B16+B15+B14+B13+B12+B11+B10+B9+B8+B7+B6+B4+B3+B2)</f>
        <v>1240.4915695063496</v>
      </c>
      <c r="C61" s="2">
        <f t="shared" ref="C61:G61" si="44">SUM(C60+C59+C58+C56+C55+C54+C53+C52+C51+C50+C49+C48+C47+C46+C45+C43+C42+C41+C40+C39+C38+C37+C36+C35+C34+C33+C32+C30+C29+C28+C27+C26+C25+C24+C23+C22+C21+C20+C19+C17+C16+C15+C14+C13+C12+C11+C10+C9+C8+C7+C6+C4+C3+C2)</f>
        <v>12334.897695482394</v>
      </c>
      <c r="D61" s="2">
        <f t="shared" si="44"/>
        <v>6418.6729711397493</v>
      </c>
      <c r="E61" s="2">
        <f t="shared" si="44"/>
        <v>5173.0009629587803</v>
      </c>
      <c r="F61" s="2">
        <f t="shared" si="44"/>
        <v>276.38239267025091</v>
      </c>
      <c r="G61" s="2">
        <f t="shared" si="44"/>
        <v>63.364540948889783</v>
      </c>
      <c r="J61" s="1">
        <f t="shared" ref="J61" si="45">(E61+G61)/C61</f>
        <v>0.42451633026721153</v>
      </c>
      <c r="K61" s="1">
        <f>(D61+F61)/B61</f>
        <v>5.3970986408833719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Normal="100" workbookViewId="0">
      <selection sqref="A1:O18"/>
    </sheetView>
  </sheetViews>
  <sheetFormatPr defaultRowHeight="15" x14ac:dyDescent="0.25"/>
  <cols>
    <col min="10" max="11" width="10.140625" customWidth="1"/>
    <col min="12" max="12" width="1.42578125" customWidth="1"/>
    <col min="13" max="13" width="10.28515625" customWidth="1"/>
    <col min="14" max="14" width="10.5703125" customWidth="1"/>
    <col min="15" max="15" width="10.140625" customWidth="1"/>
  </cols>
  <sheetData>
    <row r="1" spans="1:15" ht="45" x14ac:dyDescent="0.25">
      <c r="A1" s="3" t="s">
        <v>10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2</v>
      </c>
      <c r="J1" s="3" t="s">
        <v>0</v>
      </c>
      <c r="K1" s="3" t="s">
        <v>9</v>
      </c>
      <c r="L1" s="33"/>
      <c r="M1" s="33" t="s">
        <v>20</v>
      </c>
      <c r="N1" s="33" t="s">
        <v>21</v>
      </c>
      <c r="O1" s="33" t="s">
        <v>22</v>
      </c>
    </row>
    <row r="2" spans="1:15" x14ac:dyDescent="0.25">
      <c r="A2" s="12">
        <v>40817</v>
      </c>
      <c r="B2" s="13">
        <v>40.150115447323003</v>
      </c>
      <c r="C2" s="13">
        <v>543.46904056164703</v>
      </c>
      <c r="D2" s="13">
        <v>47.959539271618901</v>
      </c>
      <c r="E2" s="13">
        <v>95.621275019524205</v>
      </c>
      <c r="F2" s="13">
        <v>2.81959272038412</v>
      </c>
      <c r="G2" s="13">
        <v>4.2454094567106102</v>
      </c>
      <c r="H2" s="14">
        <f t="shared" ref="H2:H18" si="0">G2/E2</f>
        <v>4.4398168251194844E-2</v>
      </c>
      <c r="I2" s="14">
        <f t="shared" ref="I2:I18" si="1">F2/D2</f>
        <v>5.8791071874468054E-2</v>
      </c>
      <c r="J2" s="14">
        <f>(E2+G2)/C2</f>
        <v>0.18375781695499668</v>
      </c>
      <c r="K2" s="14">
        <f>(D2+F2)/B2</f>
        <v>1.264731904908849</v>
      </c>
      <c r="M2" s="10">
        <f>B2/C2</f>
        <v>7.3877465781362534E-2</v>
      </c>
      <c r="N2" s="10">
        <f>D2/E2</f>
        <v>0.50155720326701769</v>
      </c>
      <c r="O2" s="10">
        <f>F2/G2</f>
        <v>0.66415094919225326</v>
      </c>
    </row>
    <row r="3" spans="1:15" x14ac:dyDescent="0.25">
      <c r="A3" s="9">
        <v>40848</v>
      </c>
      <c r="B3" s="10">
        <v>56.2468563999672</v>
      </c>
      <c r="C3" s="10">
        <v>645.62381957705202</v>
      </c>
      <c r="D3" s="10">
        <v>190.42215214358299</v>
      </c>
      <c r="E3" s="10">
        <v>242.74364575932299</v>
      </c>
      <c r="F3" s="10">
        <v>6.8874364694771302</v>
      </c>
      <c r="G3" s="10">
        <v>3.5903263941871599</v>
      </c>
      <c r="H3" s="11">
        <f t="shared" si="0"/>
        <v>1.4790609175191014E-2</v>
      </c>
      <c r="I3" s="11">
        <f t="shared" si="1"/>
        <v>3.616930274101636E-2</v>
      </c>
      <c r="J3" s="11">
        <f t="shared" ref="J3:J18" si="2">(E3+G3)/C3</f>
        <v>0.38154412009594607</v>
      </c>
      <c r="K3" s="11">
        <f t="shared" ref="K3:K18" si="3">(D3+F3)/B3</f>
        <v>3.507922064301805</v>
      </c>
      <c r="M3" s="10">
        <f t="shared" ref="M3:M18" si="4">B3/C3</f>
        <v>8.7120169198240699E-2</v>
      </c>
      <c r="N3" s="10">
        <f t="shared" ref="N3:N18" si="5">D3/E3</f>
        <v>0.7844578240057577</v>
      </c>
      <c r="O3" s="10">
        <f t="shared" ref="O3:O18" si="6">F3/G3</f>
        <v>1.9183315702516865</v>
      </c>
    </row>
    <row r="4" spans="1:15" x14ac:dyDescent="0.25">
      <c r="A4" s="9">
        <v>40878</v>
      </c>
      <c r="B4" s="10">
        <v>5.9034756539817996</v>
      </c>
      <c r="C4" s="10">
        <v>77.331790565655496</v>
      </c>
      <c r="D4" s="10">
        <v>81.287036023602894</v>
      </c>
      <c r="E4" s="10">
        <v>26.4603445753941</v>
      </c>
      <c r="F4" s="10">
        <v>4.3530304298154903</v>
      </c>
      <c r="G4" s="10">
        <v>0.26867546319154301</v>
      </c>
      <c r="H4" s="11">
        <f t="shared" si="0"/>
        <v>1.0153891323145831E-2</v>
      </c>
      <c r="I4" s="11">
        <f t="shared" si="1"/>
        <v>5.3551348932830117E-2</v>
      </c>
      <c r="J4" s="11">
        <f t="shared" si="2"/>
        <v>0.34564077519829861</v>
      </c>
      <c r="K4" s="11">
        <f t="shared" si="3"/>
        <v>14.506719680575888</v>
      </c>
      <c r="M4" s="10">
        <f t="shared" si="4"/>
        <v>7.6339570192283171E-2</v>
      </c>
      <c r="N4" s="10">
        <f t="shared" si="5"/>
        <v>3.0720324065315845</v>
      </c>
      <c r="O4" s="10">
        <f t="shared" si="6"/>
        <v>16.201816042695889</v>
      </c>
    </row>
    <row r="5" spans="1:15" x14ac:dyDescent="0.25">
      <c r="A5" s="18" t="s">
        <v>11</v>
      </c>
      <c r="B5" s="19">
        <f>SUM(B2:B4)</f>
        <v>102.300447501272</v>
      </c>
      <c r="C5" s="19">
        <f t="shared" ref="C5:G5" si="7">SUM(C2:C4)</f>
        <v>1266.4246507043545</v>
      </c>
      <c r="D5" s="19">
        <f t="shared" si="7"/>
        <v>319.66872743880481</v>
      </c>
      <c r="E5" s="19">
        <f t="shared" si="7"/>
        <v>364.82526535424131</v>
      </c>
      <c r="F5" s="19">
        <f t="shared" si="7"/>
        <v>14.060059619676741</v>
      </c>
      <c r="G5" s="19">
        <f t="shared" si="7"/>
        <v>8.1044113140893135</v>
      </c>
      <c r="H5" s="20">
        <f t="shared" si="0"/>
        <v>2.221450125231875E-2</v>
      </c>
      <c r="I5" s="20">
        <f t="shared" si="1"/>
        <v>4.398321891642748E-2</v>
      </c>
      <c r="J5" s="20">
        <f t="shared" si="2"/>
        <v>0.29447442961641362</v>
      </c>
      <c r="K5" s="20">
        <f t="shared" si="3"/>
        <v>3.2622417126213641</v>
      </c>
      <c r="M5" s="19">
        <f t="shared" si="4"/>
        <v>8.0778945233239891E-2</v>
      </c>
      <c r="N5" s="19">
        <f t="shared" si="5"/>
        <v>0.87622420319056027</v>
      </c>
      <c r="O5" s="19">
        <f t="shared" si="6"/>
        <v>1.7348650105200958</v>
      </c>
    </row>
    <row r="6" spans="1:15" x14ac:dyDescent="0.25">
      <c r="A6" s="9">
        <v>40909</v>
      </c>
      <c r="B6" s="10">
        <v>6.6161917131878498</v>
      </c>
      <c r="C6" s="10">
        <v>93.664395875694495</v>
      </c>
      <c r="D6" s="10">
        <v>33.053523286122598</v>
      </c>
      <c r="E6" s="10">
        <v>16.537052893568301</v>
      </c>
      <c r="F6" s="10">
        <v>3.8369020201104198</v>
      </c>
      <c r="G6" s="10">
        <v>0.39172549667129702</v>
      </c>
      <c r="H6" s="11">
        <f t="shared" si="0"/>
        <v>2.3687745282815746E-2</v>
      </c>
      <c r="I6" s="11">
        <f t="shared" si="1"/>
        <v>0.11608148356521282</v>
      </c>
      <c r="J6" s="11">
        <f t="shared" si="2"/>
        <v>0.18073867056919268</v>
      </c>
      <c r="K6" s="11">
        <f t="shared" si="3"/>
        <v>5.5757793766314965</v>
      </c>
      <c r="M6" s="10">
        <f t="shared" si="4"/>
        <v>7.0637211197822111E-2</v>
      </c>
      <c r="N6" s="10">
        <f t="shared" si="5"/>
        <v>1.9987553706729686</v>
      </c>
      <c r="O6" s="10">
        <f t="shared" si="6"/>
        <v>9.7948743513369614</v>
      </c>
    </row>
    <row r="7" spans="1:15" x14ac:dyDescent="0.25">
      <c r="A7" s="9">
        <v>40940</v>
      </c>
      <c r="B7" s="10">
        <v>9.5792597247297397</v>
      </c>
      <c r="C7" s="10">
        <v>102.271781663357</v>
      </c>
      <c r="D7" s="10">
        <v>13.3944424672864</v>
      </c>
      <c r="E7" s="10">
        <v>11.8873074705162</v>
      </c>
      <c r="F7" s="10">
        <v>1.5544738820864901</v>
      </c>
      <c r="G7" s="10">
        <v>0.29969904340409498</v>
      </c>
      <c r="H7" s="11">
        <f t="shared" si="0"/>
        <v>2.5211684323588938E-2</v>
      </c>
      <c r="I7" s="11">
        <f t="shared" si="1"/>
        <v>0.11605364582236422</v>
      </c>
      <c r="J7" s="11">
        <f t="shared" si="2"/>
        <v>0.11916294324504549</v>
      </c>
      <c r="K7" s="11">
        <f t="shared" si="3"/>
        <v>1.5605502699525819</v>
      </c>
      <c r="M7" s="10">
        <f t="shared" si="4"/>
        <v>9.3664738884292817E-2</v>
      </c>
      <c r="N7" s="10">
        <f t="shared" si="5"/>
        <v>1.1267852287415219</v>
      </c>
      <c r="O7" s="10">
        <f t="shared" si="6"/>
        <v>5.1867829287347345</v>
      </c>
    </row>
    <row r="8" spans="1:15" x14ac:dyDescent="0.25">
      <c r="A8" s="9">
        <v>40969</v>
      </c>
      <c r="B8" s="10">
        <v>14.960028771824099</v>
      </c>
      <c r="C8" s="10">
        <v>169.628290068225</v>
      </c>
      <c r="D8" s="10">
        <v>6.4161012045972603</v>
      </c>
      <c r="E8" s="10">
        <v>22.014345607789298</v>
      </c>
      <c r="F8" s="10">
        <v>0.78352339401502502</v>
      </c>
      <c r="G8" s="10">
        <v>2.2106696632478302</v>
      </c>
      <c r="H8" s="11">
        <f t="shared" si="0"/>
        <v>0.10041950383778987</v>
      </c>
      <c r="I8" s="11">
        <f t="shared" si="1"/>
        <v>0.12211830347277182</v>
      </c>
      <c r="J8" s="11">
        <f t="shared" si="2"/>
        <v>0.14281235318291399</v>
      </c>
      <c r="K8" s="11">
        <f t="shared" si="3"/>
        <v>0.48125740320581106</v>
      </c>
      <c r="M8" s="10">
        <f t="shared" si="4"/>
        <v>8.8193005811749506E-2</v>
      </c>
      <c r="N8" s="10">
        <f t="shared" si="5"/>
        <v>0.2914509165481195</v>
      </c>
      <c r="O8" s="10">
        <f t="shared" si="6"/>
        <v>0.35442807536604215</v>
      </c>
    </row>
    <row r="9" spans="1:15" x14ac:dyDescent="0.25">
      <c r="A9" s="9">
        <v>41000</v>
      </c>
      <c r="B9" s="10">
        <v>20.094042207929199</v>
      </c>
      <c r="C9" s="10">
        <v>309.18102192905599</v>
      </c>
      <c r="D9" s="10">
        <v>16.902843028402</v>
      </c>
      <c r="E9" s="10">
        <v>40.3386228104129</v>
      </c>
      <c r="F9" s="10">
        <v>2.8381984369314499</v>
      </c>
      <c r="G9" s="10">
        <v>3.6727257116492802</v>
      </c>
      <c r="H9" s="11">
        <f t="shared" si="0"/>
        <v>9.1047374842485027E-2</v>
      </c>
      <c r="I9" s="11">
        <f t="shared" si="1"/>
        <v>0.16791248857735941</v>
      </c>
      <c r="J9" s="11">
        <f t="shared" si="2"/>
        <v>0.14234815658304192</v>
      </c>
      <c r="K9" s="11">
        <f t="shared" si="3"/>
        <v>0.98243256688012459</v>
      </c>
      <c r="M9" s="10">
        <f t="shared" si="4"/>
        <v>6.4991188924072879E-2</v>
      </c>
      <c r="N9" s="10">
        <f t="shared" si="5"/>
        <v>0.41902380028796488</v>
      </c>
      <c r="O9" s="10">
        <f t="shared" si="6"/>
        <v>0.7727771306006197</v>
      </c>
    </row>
    <row r="10" spans="1:15" x14ac:dyDescent="0.25">
      <c r="A10" s="9">
        <v>41030</v>
      </c>
      <c r="B10" s="10">
        <v>47.2041164951236</v>
      </c>
      <c r="C10" s="10">
        <v>869.77486210604104</v>
      </c>
      <c r="D10" s="10">
        <v>59.052009217689601</v>
      </c>
      <c r="E10" s="10">
        <v>29.616456108804702</v>
      </c>
      <c r="F10" s="10">
        <v>10.0852976660252</v>
      </c>
      <c r="G10" s="10">
        <v>0.79676474786562201</v>
      </c>
      <c r="H10" s="11">
        <f t="shared" si="0"/>
        <v>2.6902771382858029E-2</v>
      </c>
      <c r="I10" s="11">
        <f t="shared" si="1"/>
        <v>0.1707866980249006</v>
      </c>
      <c r="J10" s="11">
        <f t="shared" si="2"/>
        <v>3.4966773795955503E-2</v>
      </c>
      <c r="K10" s="11">
        <f t="shared" si="3"/>
        <v>1.4646457134910469</v>
      </c>
      <c r="M10" s="10">
        <f t="shared" si="4"/>
        <v>5.4271649540233065E-2</v>
      </c>
      <c r="N10" s="10">
        <f t="shared" si="5"/>
        <v>1.993891808011897</v>
      </c>
      <c r="O10" s="10">
        <f t="shared" si="6"/>
        <v>12.657811095485529</v>
      </c>
    </row>
    <row r="11" spans="1:15" x14ac:dyDescent="0.25">
      <c r="A11" s="9">
        <v>41061</v>
      </c>
      <c r="B11" s="10">
        <v>50.927581411151102</v>
      </c>
      <c r="C11" s="10">
        <v>944.58548816168104</v>
      </c>
      <c r="D11" s="10">
        <v>74.181255121449595</v>
      </c>
      <c r="E11" s="10">
        <v>5.1323212884079599</v>
      </c>
      <c r="F11" s="10">
        <v>3.1173305712985502</v>
      </c>
      <c r="G11" s="10">
        <v>1.03101121187491</v>
      </c>
      <c r="H11" s="11">
        <f t="shared" si="0"/>
        <v>0.20088594496287437</v>
      </c>
      <c r="I11" s="11">
        <f t="shared" si="1"/>
        <v>4.2023157550985818E-2</v>
      </c>
      <c r="J11" s="11">
        <f t="shared" si="2"/>
        <v>6.5249070386183151E-3</v>
      </c>
      <c r="K11" s="11">
        <f t="shared" si="3"/>
        <v>1.5178137965888725</v>
      </c>
      <c r="M11" s="10">
        <f t="shared" si="4"/>
        <v>5.3915269765857365E-2</v>
      </c>
      <c r="N11" s="10">
        <f t="shared" si="5"/>
        <v>14.453743433599524</v>
      </c>
      <c r="O11" s="10">
        <f t="shared" si="6"/>
        <v>3.0235661216812919</v>
      </c>
    </row>
    <row r="12" spans="1:15" x14ac:dyDescent="0.25">
      <c r="A12" s="9">
        <v>41091</v>
      </c>
      <c r="B12" s="10">
        <v>37.694515422871298</v>
      </c>
      <c r="C12" s="10">
        <v>645.725828625134</v>
      </c>
      <c r="D12" s="10">
        <v>30.046558299040001</v>
      </c>
      <c r="E12" s="10">
        <v>9.3399433354860406</v>
      </c>
      <c r="F12" s="10">
        <v>6.7252021389288199</v>
      </c>
      <c r="G12" s="10">
        <v>0.35320414717065501</v>
      </c>
      <c r="H12" s="11">
        <f t="shared" si="0"/>
        <v>3.7816519274661599E-2</v>
      </c>
      <c r="I12" s="11">
        <f t="shared" si="1"/>
        <v>0.22382603930859171</v>
      </c>
      <c r="J12" s="11">
        <f t="shared" si="2"/>
        <v>1.5011243244358279E-2</v>
      </c>
      <c r="K12" s="11">
        <f t="shared" si="3"/>
        <v>0.97552017914143052</v>
      </c>
      <c r="M12" s="10">
        <f t="shared" si="4"/>
        <v>5.8375418408041189E-2</v>
      </c>
      <c r="N12" s="10">
        <f t="shared" si="5"/>
        <v>3.2169957803578484</v>
      </c>
      <c r="O12" s="10">
        <f t="shared" si="6"/>
        <v>19.040552589206872</v>
      </c>
    </row>
    <row r="13" spans="1:15" x14ac:dyDescent="0.25">
      <c r="A13" s="9">
        <v>41122</v>
      </c>
      <c r="B13" s="10">
        <v>44.040236354255903</v>
      </c>
      <c r="C13" s="10">
        <v>801.13695565165995</v>
      </c>
      <c r="D13" s="10">
        <v>43.836384372167103</v>
      </c>
      <c r="E13" s="10">
        <v>13.323666419045299</v>
      </c>
      <c r="F13" s="10">
        <v>8.9697819616790699</v>
      </c>
      <c r="G13" s="10">
        <v>0.94463170556901399</v>
      </c>
      <c r="H13" s="11">
        <f t="shared" si="0"/>
        <v>7.089878085049664E-2</v>
      </c>
      <c r="I13" s="11">
        <f t="shared" si="1"/>
        <v>0.20461956637496376</v>
      </c>
      <c r="J13" s="11">
        <f t="shared" si="2"/>
        <v>1.781006109374671E-2</v>
      </c>
      <c r="K13" s="11">
        <f t="shared" si="3"/>
        <v>1.1990436633690582</v>
      </c>
      <c r="M13" s="10">
        <f t="shared" si="4"/>
        <v>5.4972169294615479E-2</v>
      </c>
      <c r="N13" s="10">
        <f t="shared" si="5"/>
        <v>3.2901142218260504</v>
      </c>
      <c r="O13" s="10">
        <f t="shared" si="6"/>
        <v>9.4955334537241463</v>
      </c>
    </row>
    <row r="14" spans="1:15" x14ac:dyDescent="0.25">
      <c r="A14" s="9">
        <v>41153</v>
      </c>
      <c r="B14" s="10">
        <v>8.8159969339348407</v>
      </c>
      <c r="C14" s="10">
        <v>107.259550189481</v>
      </c>
      <c r="D14" s="10">
        <v>89.684759816375902</v>
      </c>
      <c r="E14" s="10">
        <v>3.7412565938936599</v>
      </c>
      <c r="F14" s="10">
        <v>13.697658994317299</v>
      </c>
      <c r="G14" s="10">
        <v>0.71363069858480099</v>
      </c>
      <c r="H14" s="11">
        <f t="shared" si="0"/>
        <v>0.19074625882372317</v>
      </c>
      <c r="I14" s="11">
        <f t="shared" si="1"/>
        <v>0.15273117776490036</v>
      </c>
      <c r="J14" s="11">
        <f t="shared" si="2"/>
        <v>4.1533712239223565E-2</v>
      </c>
      <c r="K14" s="11">
        <f t="shared" si="3"/>
        <v>11.726684977934827</v>
      </c>
      <c r="M14" s="10">
        <f t="shared" si="4"/>
        <v>8.219311863942004E-2</v>
      </c>
      <c r="N14" s="10">
        <f t="shared" si="5"/>
        <v>23.971828065136201</v>
      </c>
      <c r="O14" s="10">
        <f t="shared" si="6"/>
        <v>19.1943242092599</v>
      </c>
    </row>
    <row r="15" spans="1:15" x14ac:dyDescent="0.25">
      <c r="A15" s="9">
        <v>41183</v>
      </c>
      <c r="B15" s="10">
        <v>4.5599608846784196</v>
      </c>
      <c r="C15" s="10">
        <v>213.256739859541</v>
      </c>
      <c r="D15" s="10">
        <v>102.586867533136</v>
      </c>
      <c r="E15" s="10">
        <v>10.6919601846245</v>
      </c>
      <c r="F15" s="10">
        <v>3.4711924622954</v>
      </c>
      <c r="G15" s="10">
        <v>0.30964973318941202</v>
      </c>
      <c r="H15" s="11">
        <f t="shared" si="0"/>
        <v>2.8960988241866228E-2</v>
      </c>
      <c r="I15" s="11">
        <f t="shared" si="1"/>
        <v>3.3836616184563684E-2</v>
      </c>
      <c r="J15" s="11">
        <f t="shared" si="2"/>
        <v>5.1588568431928536E-2</v>
      </c>
      <c r="K15" s="11">
        <f t="shared" si="3"/>
        <v>23.258546000205634</v>
      </c>
      <c r="M15" s="10">
        <f t="shared" si="4"/>
        <v>2.1382493644429637E-2</v>
      </c>
      <c r="N15" s="10">
        <f t="shared" si="5"/>
        <v>9.5947670737364259</v>
      </c>
      <c r="O15" s="10">
        <f t="shared" si="6"/>
        <v>11.210061208649838</v>
      </c>
    </row>
    <row r="16" spans="1:15" x14ac:dyDescent="0.25">
      <c r="A16" s="9">
        <v>41214</v>
      </c>
      <c r="B16" s="10">
        <v>8.7615785745951804</v>
      </c>
      <c r="C16" s="10">
        <v>103.657876542125</v>
      </c>
      <c r="D16" s="10">
        <v>38.853847783731801</v>
      </c>
      <c r="E16" s="10">
        <v>9.0324559075528299</v>
      </c>
      <c r="F16" s="10">
        <v>4.9648247407001902</v>
      </c>
      <c r="G16" s="10">
        <v>0.37199623612500399</v>
      </c>
      <c r="H16" s="11">
        <f t="shared" si="0"/>
        <v>4.118439546590482E-2</v>
      </c>
      <c r="I16" s="11">
        <f t="shared" si="1"/>
        <v>0.12778206082278867</v>
      </c>
      <c r="J16" s="11">
        <f t="shared" si="2"/>
        <v>9.0725880727992786E-2</v>
      </c>
      <c r="K16" s="11">
        <f t="shared" si="3"/>
        <v>5.0012303321101683</v>
      </c>
      <c r="M16" s="10">
        <f t="shared" si="4"/>
        <v>8.4524002100647005E-2</v>
      </c>
      <c r="N16" s="10">
        <f t="shared" si="5"/>
        <v>4.3015817825628888</v>
      </c>
      <c r="O16" s="10">
        <f t="shared" si="6"/>
        <v>13.346438104905536</v>
      </c>
    </row>
    <row r="17" spans="1:15" x14ac:dyDescent="0.25">
      <c r="A17" s="9">
        <v>41244</v>
      </c>
      <c r="B17" s="10">
        <v>18.905622312988299</v>
      </c>
      <c r="C17" s="10">
        <v>278.87515133170598</v>
      </c>
      <c r="D17" s="10">
        <v>31.475844733692099</v>
      </c>
      <c r="E17" s="10">
        <v>61.095781583042303</v>
      </c>
      <c r="F17" s="10">
        <v>2.6013699743894301</v>
      </c>
      <c r="G17" s="10">
        <v>0.60367912859931105</v>
      </c>
      <c r="H17" s="11">
        <f t="shared" si="0"/>
        <v>9.8808643241396522E-3</v>
      </c>
      <c r="I17" s="11">
        <f t="shared" si="1"/>
        <v>8.264654996232379E-2</v>
      </c>
      <c r="J17" s="11">
        <f t="shared" si="2"/>
        <v>0.2212440241341318</v>
      </c>
      <c r="K17" s="11">
        <f t="shared" si="3"/>
        <v>1.8024910338270237</v>
      </c>
      <c r="M17" s="10">
        <f t="shared" si="4"/>
        <v>6.7792423321722015E-2</v>
      </c>
      <c r="N17" s="10">
        <f t="shared" si="5"/>
        <v>0.51518851086158313</v>
      </c>
      <c r="O17" s="10">
        <f t="shared" si="6"/>
        <v>4.3091931642978434</v>
      </c>
    </row>
    <row r="18" spans="1:15" ht="15.75" thickBot="1" x14ac:dyDescent="0.3">
      <c r="A18" s="15" t="s">
        <v>12</v>
      </c>
      <c r="B18" s="16">
        <f>SUM(B6:B17)</f>
        <v>272.15913080726955</v>
      </c>
      <c r="C18" s="16">
        <f t="shared" ref="C18:G18" si="8">SUM(C6:C17)</f>
        <v>4639.017942003702</v>
      </c>
      <c r="D18" s="16">
        <f t="shared" si="8"/>
        <v>539.48443686369035</v>
      </c>
      <c r="E18" s="16">
        <f t="shared" si="8"/>
        <v>232.751170203144</v>
      </c>
      <c r="F18" s="16">
        <f t="shared" si="8"/>
        <v>62.645756242777338</v>
      </c>
      <c r="G18" s="16">
        <f t="shared" si="8"/>
        <v>11.699387523951231</v>
      </c>
      <c r="H18" s="17">
        <f t="shared" si="0"/>
        <v>5.0265644266106448E-2</v>
      </c>
      <c r="I18" s="17">
        <f t="shared" si="1"/>
        <v>0.11612152633534788</v>
      </c>
      <c r="J18" s="17">
        <f t="shared" si="2"/>
        <v>5.2694462660670641E-2</v>
      </c>
      <c r="K18" s="17">
        <f t="shared" si="3"/>
        <v>2.2124195918779161</v>
      </c>
      <c r="L18" s="34"/>
      <c r="M18" s="16">
        <f t="shared" si="4"/>
        <v>5.8667402068662305E-2</v>
      </c>
      <c r="N18" s="16">
        <f t="shared" si="5"/>
        <v>2.3178591815148821</v>
      </c>
      <c r="O18" s="16">
        <f t="shared" si="6"/>
        <v>5.354618446010754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2" sqref="A2:N14"/>
    </sheetView>
  </sheetViews>
  <sheetFormatPr defaultRowHeight="15" x14ac:dyDescent="0.25"/>
  <cols>
    <col min="10" max="10" width="9" bestFit="1" customWidth="1"/>
    <col min="11" max="11" width="8.85546875" bestFit="1" customWidth="1"/>
  </cols>
  <sheetData>
    <row r="1" spans="1:14" ht="60" x14ac:dyDescent="0.25">
      <c r="A1" s="8" t="s">
        <v>10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1</v>
      </c>
      <c r="I1" s="8" t="s">
        <v>2</v>
      </c>
      <c r="J1" s="8" t="s">
        <v>0</v>
      </c>
      <c r="K1" s="8" t="s">
        <v>9</v>
      </c>
      <c r="L1" s="33" t="s">
        <v>20</v>
      </c>
      <c r="M1" s="33" t="s">
        <v>21</v>
      </c>
      <c r="N1" s="33" t="s">
        <v>22</v>
      </c>
    </row>
    <row r="2" spans="1:14" x14ac:dyDescent="0.25">
      <c r="A2" s="12">
        <v>41275</v>
      </c>
      <c r="B2" s="13">
        <v>13.956240113724199</v>
      </c>
      <c r="C2" s="13">
        <v>206.548070500579</v>
      </c>
      <c r="D2" s="13">
        <v>27.032724633711499</v>
      </c>
      <c r="E2" s="13">
        <v>45.850885730442002</v>
      </c>
      <c r="F2" s="13">
        <v>1.0782439293881501</v>
      </c>
      <c r="G2" s="13">
        <v>0.43868725255020902</v>
      </c>
      <c r="H2" s="14">
        <f t="shared" ref="H2:H14" si="0">G2/E2</f>
        <v>9.5676941799828583E-3</v>
      </c>
      <c r="I2" s="14">
        <f t="shared" ref="I2:I14" si="1">F2/D2</f>
        <v>3.9886616831938296E-2</v>
      </c>
      <c r="J2" s="14">
        <f t="shared" ref="J2:J14" si="2">(E2+G2)/C2</f>
        <v>0.22411041105737395</v>
      </c>
      <c r="K2" s="14">
        <f t="shared" ref="K2:K14" si="3">(D2+F2)/B2</f>
        <v>2.0142221926560335</v>
      </c>
      <c r="L2" s="10">
        <f t="shared" ref="L2:L14" si="4">B2/C2</f>
        <v>6.7568968714646391E-2</v>
      </c>
      <c r="M2" s="10">
        <f t="shared" ref="M2:M14" si="5">D2/E2</f>
        <v>0.58957911506087946</v>
      </c>
      <c r="N2" s="10">
        <f t="shared" ref="N2:N14" si="6">F2/G2</f>
        <v>2.4578875340462325</v>
      </c>
    </row>
    <row r="3" spans="1:14" x14ac:dyDescent="0.25">
      <c r="A3" s="9">
        <v>41306</v>
      </c>
      <c r="B3" s="10">
        <v>14.971902164046099</v>
      </c>
      <c r="C3" s="10">
        <v>139.50422366793401</v>
      </c>
      <c r="D3" s="10">
        <v>41.258465974764498</v>
      </c>
      <c r="E3" s="10">
        <v>42.121085181768997</v>
      </c>
      <c r="F3" s="10">
        <v>0.85108910853724495</v>
      </c>
      <c r="G3" s="10">
        <v>0.12113036491859</v>
      </c>
      <c r="H3" s="11">
        <f t="shared" si="0"/>
        <v>2.8757655315826973E-3</v>
      </c>
      <c r="I3" s="11">
        <f t="shared" si="1"/>
        <v>2.0628229587057567E-2</v>
      </c>
      <c r="J3" s="11">
        <f t="shared" si="2"/>
        <v>0.30280241297380339</v>
      </c>
      <c r="K3" s="11">
        <f t="shared" si="3"/>
        <v>2.8125721516150888</v>
      </c>
      <c r="L3" s="10">
        <f t="shared" si="4"/>
        <v>0.10732221412653538</v>
      </c>
      <c r="M3" s="10">
        <f t="shared" si="5"/>
        <v>0.97952048948212134</v>
      </c>
      <c r="N3" s="10">
        <f t="shared" si="6"/>
        <v>7.0262242593692328</v>
      </c>
    </row>
    <row r="4" spans="1:14" x14ac:dyDescent="0.25">
      <c r="A4" s="9">
        <v>41334</v>
      </c>
      <c r="B4" s="10">
        <v>47.211309867977498</v>
      </c>
      <c r="C4" s="10">
        <v>458.03362368285201</v>
      </c>
      <c r="D4" s="10">
        <v>100.058002628628</v>
      </c>
      <c r="E4" s="10">
        <v>154.46226841803099</v>
      </c>
      <c r="F4" s="10">
        <v>1.6347786682663199</v>
      </c>
      <c r="G4" s="10">
        <v>1.25931673903663</v>
      </c>
      <c r="H4" s="11">
        <f t="shared" si="0"/>
        <v>8.1529084865467703E-3</v>
      </c>
      <c r="I4" s="11">
        <f t="shared" si="1"/>
        <v>1.633831003337045E-2</v>
      </c>
      <c r="J4" s="11">
        <f t="shared" si="2"/>
        <v>0.33997850180730643</v>
      </c>
      <c r="K4" s="11">
        <f t="shared" si="3"/>
        <v>2.1539919477190894</v>
      </c>
      <c r="L4" s="10">
        <f t="shared" si="4"/>
        <v>0.1030738955109269</v>
      </c>
      <c r="M4" s="10">
        <f t="shared" si="5"/>
        <v>0.64778281229066714</v>
      </c>
      <c r="N4" s="10">
        <f t="shared" si="6"/>
        <v>1.2981473346545971</v>
      </c>
    </row>
    <row r="5" spans="1:14" x14ac:dyDescent="0.25">
      <c r="A5" s="9">
        <v>41365</v>
      </c>
      <c r="B5" s="10">
        <v>37.460309529172598</v>
      </c>
      <c r="C5" s="10">
        <v>291.56136568593502</v>
      </c>
      <c r="D5" s="10">
        <v>92.538790545497804</v>
      </c>
      <c r="E5" s="10">
        <v>65.007046969346703</v>
      </c>
      <c r="F5" s="10">
        <v>1.6190029292522401</v>
      </c>
      <c r="G5" s="10">
        <v>5.3733009347618896</v>
      </c>
      <c r="H5" s="11">
        <f t="shared" si="0"/>
        <v>8.265720695320318E-2</v>
      </c>
      <c r="I5" s="11">
        <f t="shared" si="1"/>
        <v>1.7495397548514945E-2</v>
      </c>
      <c r="J5" s="11">
        <f t="shared" si="2"/>
        <v>0.24139119988867494</v>
      </c>
      <c r="K5" s="11">
        <f t="shared" si="3"/>
        <v>2.5135348495031442</v>
      </c>
      <c r="L5" s="10">
        <f t="shared" si="4"/>
        <v>0.12848173296569138</v>
      </c>
      <c r="M5" s="10">
        <f t="shared" si="5"/>
        <v>1.4235193699712796</v>
      </c>
      <c r="N5" s="10">
        <f t="shared" si="6"/>
        <v>0.30130509139704159</v>
      </c>
    </row>
    <row r="6" spans="1:14" x14ac:dyDescent="0.25">
      <c r="A6" s="9">
        <v>41395</v>
      </c>
      <c r="B6" s="10">
        <v>12.5662494231611</v>
      </c>
      <c r="C6" s="10">
        <v>127.6775981272</v>
      </c>
      <c r="D6" s="10">
        <v>42.693298984851303</v>
      </c>
      <c r="E6" s="10">
        <v>44.712718747766601</v>
      </c>
      <c r="F6" s="10">
        <v>4.0147131859647702</v>
      </c>
      <c r="G6" s="10">
        <v>0.974024002806676</v>
      </c>
      <c r="H6" s="11">
        <f t="shared" si="0"/>
        <v>2.178404780754533E-2</v>
      </c>
      <c r="I6" s="11">
        <f t="shared" si="1"/>
        <v>9.4036143409514814E-2</v>
      </c>
      <c r="J6" s="11">
        <f t="shared" si="2"/>
        <v>0.35782896467912434</v>
      </c>
      <c r="K6" s="11">
        <f t="shared" si="3"/>
        <v>3.716941356004571</v>
      </c>
      <c r="L6" s="10">
        <f t="shared" si="4"/>
        <v>9.8421724777762939E-2</v>
      </c>
      <c r="M6" s="10">
        <f t="shared" si="5"/>
        <v>0.95483567496069188</v>
      </c>
      <c r="N6" s="10">
        <f t="shared" si="6"/>
        <v>4.1217805458554073</v>
      </c>
    </row>
    <row r="7" spans="1:14" x14ac:dyDescent="0.25">
      <c r="A7" s="9">
        <v>41426</v>
      </c>
      <c r="B7" s="10">
        <v>15.130509183282101</v>
      </c>
      <c r="C7" s="10">
        <v>182.40904514943</v>
      </c>
      <c r="D7" s="10">
        <v>80.288433489506701</v>
      </c>
      <c r="E7" s="10">
        <v>42.757034438813598</v>
      </c>
      <c r="F7" s="10">
        <v>14.8276481088132</v>
      </c>
      <c r="G7" s="10">
        <v>0.85946588104629795</v>
      </c>
      <c r="H7" s="11">
        <f t="shared" si="0"/>
        <v>2.0101157442904874E-2</v>
      </c>
      <c r="I7" s="11">
        <f t="shared" si="1"/>
        <v>0.18467975353823662</v>
      </c>
      <c r="J7" s="11">
        <f t="shared" si="2"/>
        <v>0.23911369243849248</v>
      </c>
      <c r="K7" s="11">
        <f t="shared" si="3"/>
        <v>6.2863767799311683</v>
      </c>
      <c r="L7" s="10">
        <f t="shared" si="4"/>
        <v>8.2948239605591625E-2</v>
      </c>
      <c r="M7" s="10">
        <f t="shared" si="5"/>
        <v>1.8777830254902614</v>
      </c>
      <c r="N7" s="10">
        <f t="shared" si="6"/>
        <v>17.252166067095409</v>
      </c>
    </row>
    <row r="8" spans="1:14" x14ac:dyDescent="0.25">
      <c r="A8" s="9">
        <v>41456</v>
      </c>
      <c r="B8" s="10">
        <v>19.724109314679001</v>
      </c>
      <c r="C8" s="10">
        <v>143.71071757477401</v>
      </c>
      <c r="D8" s="10">
        <v>165.353423227185</v>
      </c>
      <c r="E8" s="10">
        <v>29.2497161999678</v>
      </c>
      <c r="F8" s="10">
        <v>25.680648958335102</v>
      </c>
      <c r="G8" s="10">
        <v>0.45402158507901402</v>
      </c>
      <c r="H8" s="11">
        <f t="shared" si="0"/>
        <v>1.5522256078488511E-2</v>
      </c>
      <c r="I8" s="11">
        <f t="shared" si="1"/>
        <v>0.15530763413982387</v>
      </c>
      <c r="J8" s="11">
        <f t="shared" si="2"/>
        <v>0.20669117993646985</v>
      </c>
      <c r="K8" s="11">
        <f t="shared" si="3"/>
        <v>9.6853079212732531</v>
      </c>
      <c r="L8" s="10">
        <f t="shared" si="4"/>
        <v>0.13724870105402101</v>
      </c>
      <c r="M8" s="10">
        <f t="shared" si="5"/>
        <v>5.653163336585366</v>
      </c>
      <c r="N8" s="10">
        <f t="shared" si="6"/>
        <v>56.562616849738241</v>
      </c>
    </row>
    <row r="9" spans="1:14" x14ac:dyDescent="0.25">
      <c r="A9" s="9">
        <v>41487</v>
      </c>
      <c r="B9" s="10">
        <v>26.827773187865802</v>
      </c>
      <c r="C9" s="10">
        <v>131.336600089119</v>
      </c>
      <c r="D9" s="10">
        <v>139.58591478674401</v>
      </c>
      <c r="E9" s="10">
        <v>51.338879249726602</v>
      </c>
      <c r="F9" s="10">
        <v>13.234470994150399</v>
      </c>
      <c r="G9" s="10">
        <v>0.40697606233875899</v>
      </c>
      <c r="H9" s="11">
        <f t="shared" si="0"/>
        <v>7.9272486716960473E-3</v>
      </c>
      <c r="I9" s="11">
        <f t="shared" si="1"/>
        <v>9.4812367095703773E-2</v>
      </c>
      <c r="J9" s="11">
        <f t="shared" si="2"/>
        <v>0.39399417433489975</v>
      </c>
      <c r="K9" s="11">
        <f t="shared" si="3"/>
        <v>5.6963499993363245</v>
      </c>
      <c r="L9" s="10">
        <f t="shared" si="4"/>
        <v>0.20426730378022351</v>
      </c>
      <c r="M9" s="10">
        <f t="shared" si="5"/>
        <v>2.7189123881680248</v>
      </c>
      <c r="N9" s="10">
        <f t="shared" si="6"/>
        <v>32.519040353617363</v>
      </c>
    </row>
    <row r="10" spans="1:14" x14ac:dyDescent="0.25">
      <c r="A10" s="9">
        <v>41518</v>
      </c>
      <c r="B10" s="10">
        <v>42.487958046342001</v>
      </c>
      <c r="C10" s="10">
        <v>214.48591041609001</v>
      </c>
      <c r="D10" s="10">
        <v>127.928390748186</v>
      </c>
      <c r="E10" s="10">
        <v>151.19983470640599</v>
      </c>
      <c r="F10" s="10">
        <v>3.9712620183872702</v>
      </c>
      <c r="G10" s="10">
        <v>0.85755908894694899</v>
      </c>
      <c r="H10" s="11">
        <f t="shared" si="0"/>
        <v>5.671693296570887E-3</v>
      </c>
      <c r="I10" s="11">
        <f t="shared" si="1"/>
        <v>3.1042851357399582E-2</v>
      </c>
      <c r="J10" s="11">
        <f t="shared" si="2"/>
        <v>0.70893884591472967</v>
      </c>
      <c r="K10" s="11">
        <f t="shared" si="3"/>
        <v>3.1044008427684173</v>
      </c>
      <c r="L10" s="10">
        <f t="shared" si="4"/>
        <v>0.19809207030857118</v>
      </c>
      <c r="M10" s="10">
        <f t="shared" si="5"/>
        <v>0.84608816535145304</v>
      </c>
      <c r="N10" s="10">
        <f t="shared" si="6"/>
        <v>4.6308902436843553</v>
      </c>
    </row>
    <row r="11" spans="1:14" x14ac:dyDescent="0.25">
      <c r="A11" s="9">
        <v>41548</v>
      </c>
      <c r="B11" s="10">
        <v>16.473009790235999</v>
      </c>
      <c r="C11" s="10">
        <v>21.448591041608999</v>
      </c>
      <c r="D11" s="10">
        <v>40.244121487245799</v>
      </c>
      <c r="E11" s="10">
        <v>17.557281258241002</v>
      </c>
      <c r="F11" s="10">
        <v>4.9766775744983098</v>
      </c>
      <c r="G11" s="10">
        <v>0.13053665978651799</v>
      </c>
      <c r="H11" s="11">
        <f t="shared" si="0"/>
        <v>7.4349016722191517E-3</v>
      </c>
      <c r="I11" s="11">
        <f t="shared" si="1"/>
        <v>0.1236622242101998</v>
      </c>
      <c r="J11" s="11">
        <f t="shared" si="2"/>
        <v>0.8246610643894603</v>
      </c>
      <c r="K11" s="11">
        <f t="shared" si="3"/>
        <v>2.7451449150808922</v>
      </c>
      <c r="L11" s="10">
        <f t="shared" si="4"/>
        <v>0.76802293252173692</v>
      </c>
      <c r="M11" s="10">
        <f t="shared" si="5"/>
        <v>2.2921613486345498</v>
      </c>
      <c r="N11" s="10">
        <f t="shared" si="6"/>
        <v>38.124750415992395</v>
      </c>
    </row>
    <row r="12" spans="1:14" x14ac:dyDescent="0.25">
      <c r="A12" s="9">
        <v>41579</v>
      </c>
      <c r="B12" s="10">
        <v>8.1133013597121</v>
      </c>
      <c r="C12" s="10">
        <v>22.1362948605226</v>
      </c>
      <c r="D12" s="10">
        <v>25.962771563809799</v>
      </c>
      <c r="E12" s="10">
        <v>13.489284418387101</v>
      </c>
      <c r="F12" s="10">
        <v>2.64639719567589</v>
      </c>
      <c r="G12" s="10">
        <v>0.21619371982637001</v>
      </c>
      <c r="H12" s="11">
        <f t="shared" si="0"/>
        <v>1.6027071052907644E-2</v>
      </c>
      <c r="I12" s="11">
        <f t="shared" si="1"/>
        <v>0.10193045797024128</v>
      </c>
      <c r="J12" s="11">
        <f t="shared" si="2"/>
        <v>0.61914056641229198</v>
      </c>
      <c r="K12" s="11">
        <f t="shared" si="3"/>
        <v>3.5262056086748004</v>
      </c>
      <c r="L12" s="10">
        <f t="shared" si="4"/>
        <v>0.36651577921385525</v>
      </c>
      <c r="M12" s="10">
        <f t="shared" si="5"/>
        <v>1.9246959852384919</v>
      </c>
      <c r="N12" s="10">
        <f t="shared" si="6"/>
        <v>12.240860640176184</v>
      </c>
    </row>
    <row r="13" spans="1:14" x14ac:dyDescent="0.25">
      <c r="A13" s="9">
        <v>41609</v>
      </c>
      <c r="B13" s="10">
        <v>4.4453515630936504</v>
      </c>
      <c r="C13" s="10">
        <v>40.366184745658899</v>
      </c>
      <c r="D13" s="10">
        <v>24.1025607251654</v>
      </c>
      <c r="E13" s="10">
        <v>22.5345963587333</v>
      </c>
      <c r="F13" s="10">
        <v>0.94855790475811896</v>
      </c>
      <c r="G13" s="10">
        <v>0.35632249201656402</v>
      </c>
      <c r="H13" s="11">
        <f t="shared" si="0"/>
        <v>1.5812242045261705E-2</v>
      </c>
      <c r="I13" s="11">
        <f t="shared" si="1"/>
        <v>3.9355067520594728E-2</v>
      </c>
      <c r="J13" s="11">
        <f t="shared" si="2"/>
        <v>0.5670815558859974</v>
      </c>
      <c r="K13" s="11">
        <f t="shared" si="3"/>
        <v>5.6353515069322686</v>
      </c>
      <c r="L13" s="10">
        <f t="shared" si="4"/>
        <v>0.11012563092358429</v>
      </c>
      <c r="M13" s="10">
        <f t="shared" si="5"/>
        <v>1.069580317369405</v>
      </c>
      <c r="N13" s="10">
        <f t="shared" si="6"/>
        <v>2.6620769836612621</v>
      </c>
    </row>
    <row r="14" spans="1:14" ht="15.75" thickBot="1" x14ac:dyDescent="0.3">
      <c r="A14" s="15" t="s">
        <v>13</v>
      </c>
      <c r="B14" s="16">
        <f>SUM(B2:B13)</f>
        <v>259.36802354329211</v>
      </c>
      <c r="C14" s="16">
        <f t="shared" ref="C14:G14" si="7">SUM(C2:C13)</f>
        <v>1979.218225541704</v>
      </c>
      <c r="D14" s="16">
        <f t="shared" si="7"/>
        <v>907.04689879529576</v>
      </c>
      <c r="E14" s="16">
        <f t="shared" si="7"/>
        <v>680.28063167763071</v>
      </c>
      <c r="F14" s="16">
        <f t="shared" si="7"/>
        <v>75.483490576027009</v>
      </c>
      <c r="G14" s="16">
        <f t="shared" si="7"/>
        <v>11.447534783114467</v>
      </c>
      <c r="H14" s="17">
        <f t="shared" si="0"/>
        <v>1.6827665304660899E-2</v>
      </c>
      <c r="I14" s="17">
        <f t="shared" si="1"/>
        <v>8.3218950063421449E-2</v>
      </c>
      <c r="J14" s="17">
        <f t="shared" si="2"/>
        <v>0.34949565314932468</v>
      </c>
      <c r="K14" s="17">
        <f t="shared" si="3"/>
        <v>3.7881708621931374</v>
      </c>
      <c r="L14" s="16">
        <f t="shared" si="4"/>
        <v>0.13104569278726408</v>
      </c>
      <c r="M14" s="16">
        <f t="shared" si="5"/>
        <v>1.3333422363627196</v>
      </c>
      <c r="N14" s="16">
        <f t="shared" si="6"/>
        <v>6.5938642691322435</v>
      </c>
    </row>
    <row r="15" spans="1:14" x14ac:dyDescent="0.25">
      <c r="A15" s="4"/>
      <c r="B15" s="2"/>
      <c r="C15" s="2"/>
      <c r="D15" s="2"/>
      <c r="E15" s="2"/>
      <c r="F15" s="2"/>
      <c r="G15" s="2"/>
      <c r="H15" s="1"/>
      <c r="I15" s="1"/>
      <c r="J15" s="1"/>
      <c r="K15" s="1"/>
    </row>
    <row r="16" spans="1:14" x14ac:dyDescent="0.25">
      <c r="A16" s="4"/>
      <c r="B16" s="2"/>
      <c r="C16" s="2"/>
      <c r="D16" s="2"/>
      <c r="E16" s="2"/>
      <c r="F16" s="2"/>
      <c r="G16" s="2"/>
      <c r="H16" s="1"/>
      <c r="I16" s="1"/>
      <c r="J16" s="1"/>
      <c r="K16" s="1"/>
    </row>
    <row r="17" spans="1:11" x14ac:dyDescent="0.25">
      <c r="A17" s="4"/>
      <c r="B17" s="2"/>
      <c r="C17" s="2"/>
      <c r="D17" s="2"/>
      <c r="E17" s="2"/>
      <c r="F17" s="2"/>
      <c r="G17" s="2"/>
      <c r="H17" s="1"/>
      <c r="I17" s="1"/>
      <c r="J17" s="1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7"/>
      <c r="I18" s="7"/>
      <c r="J18" s="7"/>
      <c r="K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4" sqref="A2:N14"/>
    </sheetView>
  </sheetViews>
  <sheetFormatPr defaultRowHeight="15" x14ac:dyDescent="0.25"/>
  <sheetData>
    <row r="1" spans="1:14" ht="60" x14ac:dyDescent="0.25">
      <c r="A1" s="8" t="s">
        <v>10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1</v>
      </c>
      <c r="I1" s="8" t="s">
        <v>2</v>
      </c>
      <c r="J1" s="8" t="s">
        <v>0</v>
      </c>
      <c r="K1" s="8" t="s">
        <v>9</v>
      </c>
      <c r="L1" s="33" t="s">
        <v>20</v>
      </c>
      <c r="M1" s="33" t="s">
        <v>21</v>
      </c>
      <c r="N1" s="33" t="s">
        <v>22</v>
      </c>
    </row>
    <row r="2" spans="1:14" x14ac:dyDescent="0.25">
      <c r="A2" s="12">
        <v>41640</v>
      </c>
      <c r="B2" s="13">
        <v>10.2871177306957</v>
      </c>
      <c r="C2" s="13">
        <v>100.577720153578</v>
      </c>
      <c r="D2" s="13">
        <v>34.387697999114103</v>
      </c>
      <c r="E2" s="13">
        <v>42.951190493461397</v>
      </c>
      <c r="F2" s="13">
        <v>1.1156975767177699</v>
      </c>
      <c r="G2" s="13">
        <v>0.74948664947542698</v>
      </c>
      <c r="H2" s="14">
        <f t="shared" ref="H2:H14" si="0">G2/E2</f>
        <v>1.7449729352426769E-2</v>
      </c>
      <c r="I2" s="14">
        <f t="shared" ref="I2:I14" si="1">F2/D2</f>
        <v>3.2444671834285406E-2</v>
      </c>
      <c r="J2" s="14">
        <f t="shared" ref="J2:J14" si="2">(E2+G2)/C2</f>
        <v>0.43449659702176296</v>
      </c>
      <c r="K2" s="14">
        <f t="shared" ref="K2:K14" si="3">(D2+F2)/B2</f>
        <v>3.4512481051804627</v>
      </c>
      <c r="L2" s="2">
        <f t="shared" ref="L2:L14" si="4">B2/C2</f>
        <v>0.10228028349606352</v>
      </c>
      <c r="M2" s="2">
        <f t="shared" ref="M2:M14" si="5">D2/E2</f>
        <v>0.80062269762578653</v>
      </c>
      <c r="N2" s="2">
        <f t="shared" ref="N2:N14" si="6">F2/G2</f>
        <v>1.4886156778091477</v>
      </c>
    </row>
    <row r="3" spans="1:14" x14ac:dyDescent="0.25">
      <c r="A3" s="9">
        <v>41671</v>
      </c>
      <c r="B3" s="10">
        <v>26.667341143259598</v>
      </c>
      <c r="C3" s="10">
        <v>270.16202193597201</v>
      </c>
      <c r="D3" s="10">
        <v>61.310788782034898</v>
      </c>
      <c r="E3" s="10">
        <v>99.186496146200994</v>
      </c>
      <c r="F3" s="10">
        <v>1.5414210293963</v>
      </c>
      <c r="G3" s="10">
        <v>1.8467743809825601</v>
      </c>
      <c r="H3" s="11">
        <f t="shared" si="0"/>
        <v>1.8619211815491626E-2</v>
      </c>
      <c r="I3" s="11">
        <f t="shared" si="1"/>
        <v>2.5141105831735157E-2</v>
      </c>
      <c r="J3" s="11">
        <f t="shared" si="2"/>
        <v>0.37397288413516649</v>
      </c>
      <c r="K3" s="11">
        <f t="shared" si="3"/>
        <v>2.3568982552022302</v>
      </c>
      <c r="L3" s="2">
        <f t="shared" si="4"/>
        <v>9.8708696922544192E-2</v>
      </c>
      <c r="M3" s="2">
        <f t="shared" si="5"/>
        <v>0.61813645167647346</v>
      </c>
      <c r="N3" s="2">
        <f t="shared" si="6"/>
        <v>0.83465584386989411</v>
      </c>
    </row>
    <row r="4" spans="1:14" x14ac:dyDescent="0.25">
      <c r="A4" s="9">
        <v>41699</v>
      </c>
      <c r="B4" s="10">
        <v>10.881755662966199</v>
      </c>
      <c r="C4" s="10">
        <v>180.709026749374</v>
      </c>
      <c r="D4" s="10">
        <v>43.114067403306599</v>
      </c>
      <c r="E4" s="10">
        <v>59.287195067889897</v>
      </c>
      <c r="F4" s="10">
        <v>2.1567663405170201</v>
      </c>
      <c r="G4" s="10">
        <v>1.4511554167025</v>
      </c>
      <c r="H4" s="11">
        <f t="shared" si="0"/>
        <v>2.4476708925776955E-2</v>
      </c>
      <c r="I4" s="11">
        <f t="shared" si="1"/>
        <v>5.0024654838100674E-2</v>
      </c>
      <c r="J4" s="11">
        <f t="shared" si="2"/>
        <v>0.33611132535637323</v>
      </c>
      <c r="K4" s="11">
        <f t="shared" si="3"/>
        <v>4.1602508957165361</v>
      </c>
      <c r="L4" s="2">
        <f t="shared" si="4"/>
        <v>6.0217001102319839E-2</v>
      </c>
      <c r="M4" s="2">
        <f t="shared" si="5"/>
        <v>0.72720706982235517</v>
      </c>
      <c r="N4" s="2">
        <f t="shared" si="6"/>
        <v>1.4862407676621563</v>
      </c>
    </row>
    <row r="5" spans="1:14" x14ac:dyDescent="0.25">
      <c r="A5" s="9">
        <v>41730</v>
      </c>
      <c r="B5" s="10">
        <v>34.529127656115598</v>
      </c>
      <c r="C5" s="10">
        <v>723.54163735296595</v>
      </c>
      <c r="D5" s="10">
        <v>180.09610024961799</v>
      </c>
      <c r="E5" s="10">
        <v>252.299515017852</v>
      </c>
      <c r="F5" s="10">
        <v>2.3580890592545201</v>
      </c>
      <c r="G5" s="10">
        <v>6.2247566774104097</v>
      </c>
      <c r="H5" s="11">
        <f t="shared" si="0"/>
        <v>2.4672091331487355E-2</v>
      </c>
      <c r="I5" s="11">
        <f t="shared" si="1"/>
        <v>1.3093504279027396E-2</v>
      </c>
      <c r="J5" s="11">
        <f t="shared" si="2"/>
        <v>0.3573039315899747</v>
      </c>
      <c r="K5" s="11">
        <f t="shared" si="3"/>
        <v>5.284065995700221</v>
      </c>
      <c r="L5" s="2">
        <f t="shared" si="4"/>
        <v>4.7722378192965313E-2</v>
      </c>
      <c r="M5" s="2">
        <f t="shared" si="5"/>
        <v>0.71381865413762247</v>
      </c>
      <c r="N5" s="2">
        <f t="shared" si="6"/>
        <v>0.37882429490167957</v>
      </c>
    </row>
    <row r="6" spans="1:14" x14ac:dyDescent="0.25">
      <c r="A6" s="9">
        <v>41760</v>
      </c>
      <c r="B6" s="10">
        <v>49.333025331879803</v>
      </c>
      <c r="C6" s="10">
        <v>355.40169447310097</v>
      </c>
      <c r="D6" s="10">
        <v>155.35724927917599</v>
      </c>
      <c r="E6" s="10">
        <v>102.692736125656</v>
      </c>
      <c r="F6" s="10">
        <v>15.413348506419499</v>
      </c>
      <c r="G6" s="10">
        <v>2.7451329252612702</v>
      </c>
      <c r="H6" s="11">
        <f t="shared" si="0"/>
        <v>2.6731519957772811E-2</v>
      </c>
      <c r="I6" s="11">
        <f t="shared" si="1"/>
        <v>9.9212290240295195E-2</v>
      </c>
      <c r="J6" s="11">
        <f t="shared" si="2"/>
        <v>0.29667238702177168</v>
      </c>
      <c r="K6" s="11">
        <f t="shared" si="3"/>
        <v>3.4615877829661659</v>
      </c>
      <c r="L6" s="2">
        <f t="shared" si="4"/>
        <v>0.13880920124767057</v>
      </c>
      <c r="M6" s="2">
        <f t="shared" si="5"/>
        <v>1.5128358162458453</v>
      </c>
      <c r="N6" s="2">
        <f t="shared" si="6"/>
        <v>5.6147913146874382</v>
      </c>
    </row>
    <row r="7" spans="1:14" x14ac:dyDescent="0.25">
      <c r="A7" s="9">
        <v>41791</v>
      </c>
      <c r="B7" s="10">
        <v>22.381076758286</v>
      </c>
      <c r="C7" s="10">
        <v>132.357719952125</v>
      </c>
      <c r="D7" s="10">
        <v>162.48227076743501</v>
      </c>
      <c r="E7" s="10">
        <v>15.296019467715601</v>
      </c>
      <c r="F7" s="10">
        <v>26.5975509714625</v>
      </c>
      <c r="G7" s="10">
        <v>0.37981150544026698</v>
      </c>
      <c r="H7" s="11">
        <f t="shared" si="0"/>
        <v>2.4830741503821471E-2</v>
      </c>
      <c r="I7" s="11">
        <f t="shared" si="1"/>
        <v>0.16369509636858934</v>
      </c>
      <c r="J7" s="11">
        <f t="shared" si="2"/>
        <v>0.11843533553483666</v>
      </c>
      <c r="K7" s="11">
        <f t="shared" si="3"/>
        <v>8.4482004052327699</v>
      </c>
      <c r="L7" s="2">
        <f t="shared" si="4"/>
        <v>0.16909536343162637</v>
      </c>
      <c r="M7" s="2">
        <f t="shared" si="5"/>
        <v>10.622519872596703</v>
      </c>
      <c r="N7" s="2">
        <f t="shared" si="6"/>
        <v>70.028291903983671</v>
      </c>
    </row>
    <row r="8" spans="1:14" x14ac:dyDescent="0.25">
      <c r="A8" s="9">
        <v>41821</v>
      </c>
      <c r="B8" s="10">
        <v>27.387218347885799</v>
      </c>
      <c r="C8" s="10">
        <v>94.230513797639603</v>
      </c>
      <c r="D8" s="10">
        <v>88.1332118586365</v>
      </c>
      <c r="E8" s="10">
        <v>17.182961411818098</v>
      </c>
      <c r="F8" s="10">
        <v>5.5356425944512004</v>
      </c>
      <c r="G8" s="10">
        <v>0.55262603811859401</v>
      </c>
      <c r="H8" s="11">
        <f t="shared" si="0"/>
        <v>3.2161280286558104E-2</v>
      </c>
      <c r="I8" s="11">
        <f t="shared" si="1"/>
        <v>6.2809949594600442E-2</v>
      </c>
      <c r="J8" s="11">
        <f t="shared" si="2"/>
        <v>0.18821490762561197</v>
      </c>
      <c r="K8" s="11">
        <f t="shared" si="3"/>
        <v>3.4201667823018842</v>
      </c>
      <c r="L8" s="2">
        <f t="shared" si="4"/>
        <v>0.29064065602677236</v>
      </c>
      <c r="M8" s="2">
        <f t="shared" si="5"/>
        <v>5.1291049165727758</v>
      </c>
      <c r="N8" s="2">
        <f t="shared" si="6"/>
        <v>10.016977508510461</v>
      </c>
    </row>
    <row r="9" spans="1:14" x14ac:dyDescent="0.25">
      <c r="A9" s="9">
        <v>41852</v>
      </c>
      <c r="B9" s="10">
        <v>39.482022024616697</v>
      </c>
      <c r="C9" s="10">
        <v>134.637238684203</v>
      </c>
      <c r="D9" s="10">
        <v>27.850373166890201</v>
      </c>
      <c r="E9" s="10">
        <v>29.3855903685538</v>
      </c>
      <c r="F9" s="10">
        <v>6.5253881227645003</v>
      </c>
      <c r="G9" s="10">
        <v>1.1236311933863601</v>
      </c>
      <c r="H9" s="11">
        <f t="shared" si="0"/>
        <v>3.8237489167098168E-2</v>
      </c>
      <c r="I9" s="11">
        <f t="shared" si="1"/>
        <v>0.23430164054398311</v>
      </c>
      <c r="J9" s="11">
        <f t="shared" si="2"/>
        <v>0.22660314382635813</v>
      </c>
      <c r="K9" s="11">
        <f t="shared" si="3"/>
        <v>0.8706687126667858</v>
      </c>
      <c r="L9" s="2">
        <f t="shared" si="4"/>
        <v>0.29324741364625989</v>
      </c>
      <c r="M9" s="2">
        <f t="shared" si="5"/>
        <v>0.94775612188120373</v>
      </c>
      <c r="N9" s="2">
        <f t="shared" si="6"/>
        <v>5.8074109736118267</v>
      </c>
    </row>
    <row r="10" spans="1:14" x14ac:dyDescent="0.25">
      <c r="A10" s="9">
        <v>41883</v>
      </c>
      <c r="B10" s="10">
        <v>15.2168700739611</v>
      </c>
      <c r="C10" s="10">
        <v>113.22634502736901</v>
      </c>
      <c r="D10" s="10">
        <v>41.976960681005103</v>
      </c>
      <c r="E10" s="10">
        <v>21.623256022337198</v>
      </c>
      <c r="F10" s="10">
        <v>6.6054076285127197</v>
      </c>
      <c r="G10" s="10">
        <v>0.94812101820429795</v>
      </c>
      <c r="H10" s="11">
        <f t="shared" si="0"/>
        <v>4.384728263055631E-2</v>
      </c>
      <c r="I10" s="11">
        <f t="shared" si="1"/>
        <v>0.15735792971551935</v>
      </c>
      <c r="J10" s="11">
        <f t="shared" si="2"/>
        <v>0.19934739600651735</v>
      </c>
      <c r="K10" s="11">
        <f t="shared" si="3"/>
        <v>3.1926649878315847</v>
      </c>
      <c r="L10" s="2">
        <f t="shared" si="4"/>
        <v>0.13439336993773743</v>
      </c>
      <c r="M10" s="2">
        <f t="shared" si="5"/>
        <v>1.9412876875546483</v>
      </c>
      <c r="N10" s="2">
        <f t="shared" si="6"/>
        <v>6.9668402046640514</v>
      </c>
    </row>
    <row r="11" spans="1:14" x14ac:dyDescent="0.25">
      <c r="A11" s="9">
        <v>41913</v>
      </c>
      <c r="B11" s="10">
        <v>11.378894443082601</v>
      </c>
      <c r="C11" s="10">
        <v>82.573656123948993</v>
      </c>
      <c r="D11" s="10">
        <v>3.6812404099218199</v>
      </c>
      <c r="E11" s="10">
        <v>3.4557378643657701</v>
      </c>
      <c r="F11" s="10">
        <v>5.3170410229394696</v>
      </c>
      <c r="G11" s="10">
        <v>0.491051903716619</v>
      </c>
      <c r="H11" s="11">
        <f t="shared" si="0"/>
        <v>0.14209755571455693</v>
      </c>
      <c r="I11" s="11">
        <f t="shared" si="1"/>
        <v>1.4443612562246078</v>
      </c>
      <c r="J11" s="11">
        <f t="shared" si="2"/>
        <v>4.7797202562497344E-2</v>
      </c>
      <c r="K11" s="11">
        <f t="shared" si="3"/>
        <v>0.79078696773845891</v>
      </c>
      <c r="L11" s="2">
        <f t="shared" si="4"/>
        <v>0.13780296255747793</v>
      </c>
      <c r="M11" s="2">
        <f t="shared" si="5"/>
        <v>1.0652545286728328</v>
      </c>
      <c r="N11" s="2">
        <f t="shared" si="6"/>
        <v>10.827859504660182</v>
      </c>
    </row>
    <row r="12" spans="1:14" x14ac:dyDescent="0.25">
      <c r="A12" s="9">
        <v>41944</v>
      </c>
      <c r="B12" s="10">
        <v>26.954985302762601</v>
      </c>
      <c r="C12" s="10">
        <v>347.79951661579503</v>
      </c>
      <c r="D12" s="10">
        <v>67.354407554039298</v>
      </c>
      <c r="E12" s="10">
        <v>103.579587476971</v>
      </c>
      <c r="F12" s="10">
        <v>2.8058586859802301</v>
      </c>
      <c r="G12" s="10">
        <v>1.15391656365106</v>
      </c>
      <c r="H12" s="11">
        <f t="shared" si="0"/>
        <v>1.114038578216593E-2</v>
      </c>
      <c r="I12" s="11">
        <f t="shared" si="1"/>
        <v>4.1658130297249726E-2</v>
      </c>
      <c r="J12" s="11">
        <f t="shared" si="2"/>
        <v>0.30113182749566159</v>
      </c>
      <c r="K12" s="11">
        <f t="shared" si="3"/>
        <v>2.602867909292788</v>
      </c>
      <c r="L12" s="2">
        <f t="shared" si="4"/>
        <v>7.7501503064304325E-2</v>
      </c>
      <c r="M12" s="2">
        <f t="shared" si="5"/>
        <v>0.65026719254905607</v>
      </c>
      <c r="N12" s="2">
        <f t="shared" si="6"/>
        <v>2.4315958140875695</v>
      </c>
    </row>
    <row r="13" spans="1:14" x14ac:dyDescent="0.25">
      <c r="A13" s="9">
        <v>41974</v>
      </c>
      <c r="B13" s="10">
        <v>7.7089236718440697</v>
      </c>
      <c r="C13" s="10">
        <v>102.92851594298</v>
      </c>
      <c r="D13" s="10">
        <v>40.158108142965403</v>
      </c>
      <c r="E13" s="10">
        <v>21.84272108879</v>
      </c>
      <c r="F13" s="10">
        <v>2.59451357974313</v>
      </c>
      <c r="G13" s="10">
        <v>0.32541900450551098</v>
      </c>
      <c r="H13" s="11">
        <f t="shared" si="0"/>
        <v>1.4898281362596381E-2</v>
      </c>
      <c r="I13" s="11">
        <f t="shared" si="1"/>
        <v>6.4607465334435024E-2</v>
      </c>
      <c r="J13" s="11">
        <f t="shared" si="2"/>
        <v>0.21537413505093328</v>
      </c>
      <c r="K13" s="11">
        <f t="shared" si="3"/>
        <v>5.5458613345540595</v>
      </c>
      <c r="L13" s="2">
        <f t="shared" si="4"/>
        <v>7.4895898393353241E-2</v>
      </c>
      <c r="M13" s="2">
        <f t="shared" si="5"/>
        <v>1.8385121514725162</v>
      </c>
      <c r="N13" s="2">
        <f t="shared" si="6"/>
        <v>7.9728397660290673</v>
      </c>
    </row>
    <row r="14" spans="1:14" ht="15.75" thickBot="1" x14ac:dyDescent="0.3">
      <c r="A14" s="15" t="s">
        <v>14</v>
      </c>
      <c r="B14" s="16">
        <f>SUM(B2:B13)</f>
        <v>282.2083581473558</v>
      </c>
      <c r="C14" s="16">
        <f t="shared" ref="C14:G14" si="7">SUM(C2:C13)</f>
        <v>2638.145606809052</v>
      </c>
      <c r="D14" s="16">
        <f t="shared" si="7"/>
        <v>905.90247629414296</v>
      </c>
      <c r="E14" s="16">
        <f t="shared" si="7"/>
        <v>768.78300655161172</v>
      </c>
      <c r="F14" s="16">
        <f t="shared" si="7"/>
        <v>78.566725118158857</v>
      </c>
      <c r="G14" s="16">
        <f t="shared" si="7"/>
        <v>17.991883276854878</v>
      </c>
      <c r="H14" s="17">
        <f t="shared" si="0"/>
        <v>2.3403070988207392E-2</v>
      </c>
      <c r="I14" s="17">
        <f t="shared" si="1"/>
        <v>8.6727575179569943E-2</v>
      </c>
      <c r="J14" s="17">
        <f t="shared" si="2"/>
        <v>0.29823027500749055</v>
      </c>
      <c r="K14" s="17">
        <f t="shared" si="3"/>
        <v>3.488448066794176</v>
      </c>
      <c r="L14" s="16">
        <f t="shared" si="4"/>
        <v>0.1069722449810868</v>
      </c>
      <c r="M14" s="16">
        <f t="shared" si="5"/>
        <v>1.1783591319969242</v>
      </c>
      <c r="N14" s="16">
        <f t="shared" si="6"/>
        <v>4.3667871733710433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2" sqref="N2"/>
    </sheetView>
  </sheetViews>
  <sheetFormatPr defaultRowHeight="15" x14ac:dyDescent="0.25"/>
  <cols>
    <col min="12" max="14" width="9.5703125" bestFit="1" customWidth="1"/>
  </cols>
  <sheetData>
    <row r="1" spans="1:14" ht="45" x14ac:dyDescent="0.25">
      <c r="A1" s="8" t="s">
        <v>10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1</v>
      </c>
      <c r="I1" s="8" t="s">
        <v>2</v>
      </c>
      <c r="J1" s="8" t="s">
        <v>0</v>
      </c>
      <c r="K1" s="8" t="s">
        <v>9</v>
      </c>
      <c r="L1" s="33" t="s">
        <v>20</v>
      </c>
      <c r="M1" s="33" t="s">
        <v>21</v>
      </c>
      <c r="N1" s="33" t="s">
        <v>22</v>
      </c>
    </row>
    <row r="2" spans="1:14" x14ac:dyDescent="0.25">
      <c r="A2" s="12">
        <v>42005</v>
      </c>
      <c r="B2" s="13">
        <v>0.76789731969208996</v>
      </c>
      <c r="C2" s="13">
        <v>9.53697211500082</v>
      </c>
      <c r="D2" s="13">
        <v>18.0770677437526</v>
      </c>
      <c r="E2" s="13">
        <v>6.7787769795235597</v>
      </c>
      <c r="F2" s="13">
        <v>1.53327182405003</v>
      </c>
      <c r="G2" s="13">
        <v>0.24185491149959801</v>
      </c>
      <c r="H2" s="14">
        <f t="shared" ref="H2:H14" si="0">G2/E2</f>
        <v>3.5678251730387592E-2</v>
      </c>
      <c r="I2" s="14">
        <f t="shared" ref="I2:I14" si="1">F2/D2</f>
        <v>8.4818613603963824E-2</v>
      </c>
      <c r="J2" s="14">
        <f t="shared" ref="J2:J14" si="2">(E2+G2)/C2</f>
        <v>0.73614893766757683</v>
      </c>
      <c r="K2" s="14">
        <f t="shared" ref="K2:K12" si="3">(D2+F2)/B2</f>
        <v>25.53771066119354</v>
      </c>
      <c r="L2" s="2">
        <f t="shared" ref="L2:L14" si="4">B2/C2</f>
        <v>8.0517936975432164E-2</v>
      </c>
      <c r="M2" s="2">
        <f t="shared" ref="M2:M14" si="5">D2/E2</f>
        <v>2.6667152199220352</v>
      </c>
      <c r="N2" s="2">
        <f t="shared" ref="N2:N14" si="6">F2/G2</f>
        <v>6.3396348436470706</v>
      </c>
    </row>
    <row r="3" spans="1:14" x14ac:dyDescent="0.25">
      <c r="A3" s="9">
        <v>42036</v>
      </c>
      <c r="B3" s="10">
        <v>11.6146004139891</v>
      </c>
      <c r="C3" s="10">
        <v>111.87443887339199</v>
      </c>
      <c r="D3" s="10">
        <v>31.4966569789499</v>
      </c>
      <c r="E3" s="10">
        <v>32.532076065597501</v>
      </c>
      <c r="F3" s="10">
        <v>2.10448681306364</v>
      </c>
      <c r="G3" s="10">
        <v>0.44908252085470601</v>
      </c>
      <c r="H3" s="11">
        <f t="shared" si="0"/>
        <v>1.3804299484274489E-2</v>
      </c>
      <c r="I3" s="11">
        <f t="shared" si="1"/>
        <v>6.6816196222669835E-2</v>
      </c>
      <c r="J3" s="11">
        <f t="shared" si="2"/>
        <v>0.29480513081077347</v>
      </c>
      <c r="K3" s="11">
        <f t="shared" si="3"/>
        <v>2.8930090226386906</v>
      </c>
      <c r="L3" s="2">
        <f t="shared" si="4"/>
        <v>0.10381817804810009</v>
      </c>
      <c r="M3" s="2">
        <f t="shared" si="5"/>
        <v>0.96817236365242143</v>
      </c>
      <c r="N3" s="2">
        <f t="shared" si="6"/>
        <v>4.6861917695178246</v>
      </c>
    </row>
    <row r="4" spans="1:14" x14ac:dyDescent="0.25">
      <c r="A4" s="9">
        <v>42064</v>
      </c>
      <c r="B4" s="10">
        <v>22.413221601941999</v>
      </c>
      <c r="C4" s="10">
        <v>159.54878051271999</v>
      </c>
      <c r="D4" s="10">
        <v>58.616718022119599</v>
      </c>
      <c r="E4" s="10">
        <v>38.470989743670202</v>
      </c>
      <c r="F4" s="10">
        <v>2.2285175345581001</v>
      </c>
      <c r="G4" s="10">
        <v>1.14184832611594</v>
      </c>
      <c r="H4" s="11">
        <f t="shared" si="0"/>
        <v>2.9680762926142634E-2</v>
      </c>
      <c r="I4" s="11">
        <f t="shared" si="1"/>
        <v>3.8018463157851089E-2</v>
      </c>
      <c r="J4" s="11">
        <f t="shared" si="2"/>
        <v>0.2482804189570601</v>
      </c>
      <c r="K4" s="11">
        <f t="shared" si="3"/>
        <v>2.714702805214122</v>
      </c>
      <c r="L4" s="2">
        <f t="shared" si="4"/>
        <v>0.14047880234443477</v>
      </c>
      <c r="M4" s="2">
        <f t="shared" si="5"/>
        <v>1.5236602544587265</v>
      </c>
      <c r="N4" s="2">
        <f t="shared" si="6"/>
        <v>1.9516756153932679</v>
      </c>
    </row>
    <row r="5" spans="1:14" x14ac:dyDescent="0.25">
      <c r="A5" s="9">
        <v>42095</v>
      </c>
      <c r="B5" s="10">
        <v>19.3107818266847</v>
      </c>
      <c r="C5" s="10">
        <v>138.24619339097899</v>
      </c>
      <c r="D5" s="10">
        <v>72.224154193168104</v>
      </c>
      <c r="E5" s="10">
        <v>40.692877164482901</v>
      </c>
      <c r="F5" s="10">
        <v>2.5089892936544498</v>
      </c>
      <c r="G5" s="10">
        <v>1.3145723191090199</v>
      </c>
      <c r="H5" s="11">
        <f t="shared" si="0"/>
        <v>3.2304727773252419E-2</v>
      </c>
      <c r="I5" s="11">
        <f t="shared" si="1"/>
        <v>3.4738922479368856E-2</v>
      </c>
      <c r="J5" s="11">
        <f t="shared" si="2"/>
        <v>0.30385971905055753</v>
      </c>
      <c r="K5" s="11">
        <f t="shared" si="3"/>
        <v>3.8700216364907707</v>
      </c>
      <c r="L5" s="2">
        <f t="shared" si="4"/>
        <v>0.13968400397160441</v>
      </c>
      <c r="M5" s="2">
        <f t="shared" si="5"/>
        <v>1.7748598581819124</v>
      </c>
      <c r="N5" s="2">
        <f t="shared" si="6"/>
        <v>1.9085973872894053</v>
      </c>
    </row>
    <row r="6" spans="1:14" x14ac:dyDescent="0.25">
      <c r="A6" s="9">
        <v>42125</v>
      </c>
      <c r="B6" s="10">
        <v>67.896902091310295</v>
      </c>
      <c r="C6" s="10">
        <v>197.639043708435</v>
      </c>
      <c r="D6" s="10">
        <v>28.558701758246201</v>
      </c>
      <c r="E6" s="10">
        <v>40.4204130428813</v>
      </c>
      <c r="F6" s="10">
        <v>3.2927415465031702</v>
      </c>
      <c r="G6" s="10">
        <v>1.7368182756127</v>
      </c>
      <c r="H6" s="11">
        <f t="shared" si="0"/>
        <v>4.2968840367121938E-2</v>
      </c>
      <c r="I6" s="11">
        <f t="shared" si="1"/>
        <v>0.11529731198486308</v>
      </c>
      <c r="J6" s="11">
        <f t="shared" si="2"/>
        <v>0.21330416565203597</v>
      </c>
      <c r="K6" s="11">
        <f t="shared" si="3"/>
        <v>0.46911482444242236</v>
      </c>
      <c r="L6" s="2">
        <f t="shared" si="4"/>
        <v>0.34353992418357637</v>
      </c>
      <c r="M6" s="2">
        <f t="shared" si="5"/>
        <v>0.7065415617586287</v>
      </c>
      <c r="N6" s="2">
        <f t="shared" si="6"/>
        <v>1.8958469016233634</v>
      </c>
    </row>
    <row r="7" spans="1:14" x14ac:dyDescent="0.25">
      <c r="A7" s="9">
        <v>42156</v>
      </c>
      <c r="B7" s="10">
        <v>65.079190973010199</v>
      </c>
      <c r="C7" s="10">
        <v>27.563776029098999</v>
      </c>
      <c r="D7" s="10">
        <v>6.1161483162588004</v>
      </c>
      <c r="E7" s="10">
        <v>1.4439940505572799</v>
      </c>
      <c r="F7" s="10">
        <v>2.34518114774102</v>
      </c>
      <c r="G7" s="10">
        <v>0.11127981646979999</v>
      </c>
      <c r="H7" s="11">
        <f t="shared" si="0"/>
        <v>7.7063902324842559E-2</v>
      </c>
      <c r="I7" s="11">
        <f t="shared" si="1"/>
        <v>0.38344085631585023</v>
      </c>
      <c r="J7" s="11">
        <f t="shared" si="2"/>
        <v>5.6424557556453141E-2</v>
      </c>
      <c r="K7" s="11">
        <f t="shared" si="3"/>
        <v>0.13001589813107733</v>
      </c>
      <c r="L7" s="2">
        <f t="shared" si="4"/>
        <v>2.3610404795158066</v>
      </c>
      <c r="M7" s="2">
        <f t="shared" si="5"/>
        <v>4.2355772268579628</v>
      </c>
      <c r="N7" s="2">
        <f t="shared" si="6"/>
        <v>21.074631699967568</v>
      </c>
    </row>
    <row r="8" spans="1:14" x14ac:dyDescent="0.25">
      <c r="A8" s="9">
        <v>42186</v>
      </c>
      <c r="B8" s="10">
        <v>17.955331234677001</v>
      </c>
      <c r="C8" s="10">
        <v>109.98004152559</v>
      </c>
      <c r="D8" s="10">
        <v>3.82675063951136</v>
      </c>
      <c r="E8" s="10">
        <v>2.2283594350885698</v>
      </c>
      <c r="F8" s="10">
        <v>2.06936440728466</v>
      </c>
      <c r="G8" s="10">
        <v>0.552303104440659</v>
      </c>
      <c r="H8" s="11">
        <f t="shared" si="0"/>
        <v>0.24785189307608574</v>
      </c>
      <c r="I8" s="11">
        <f t="shared" si="1"/>
        <v>0.5407628043276157</v>
      </c>
      <c r="J8" s="11">
        <f t="shared" si="2"/>
        <v>2.5283337785267413E-2</v>
      </c>
      <c r="K8" s="11">
        <f t="shared" si="3"/>
        <v>0.3283768463936157</v>
      </c>
      <c r="L8" s="2">
        <f t="shared" si="4"/>
        <v>0.16325990593938064</v>
      </c>
      <c r="M8" s="2">
        <f t="shared" si="5"/>
        <v>1.7172950553909447</v>
      </c>
      <c r="N8" s="2">
        <f t="shared" si="6"/>
        <v>3.7467911924565298</v>
      </c>
    </row>
    <row r="9" spans="1:14" x14ac:dyDescent="0.25">
      <c r="A9" s="9">
        <v>42217</v>
      </c>
      <c r="B9" s="10">
        <v>45.894011581217903</v>
      </c>
      <c r="C9" s="10">
        <v>252.95409550885699</v>
      </c>
      <c r="D9" s="10">
        <v>13.530004528127501</v>
      </c>
      <c r="E9" s="10">
        <v>8.6938499798930309</v>
      </c>
      <c r="F9" s="10">
        <v>6.1581594302581202</v>
      </c>
      <c r="G9" s="10">
        <v>1.6804141819395699</v>
      </c>
      <c r="H9" s="11">
        <f t="shared" si="0"/>
        <v>0.19328769024379297</v>
      </c>
      <c r="I9" s="11">
        <f t="shared" si="1"/>
        <v>0.45514836432285993</v>
      </c>
      <c r="J9" s="11">
        <f t="shared" si="2"/>
        <v>4.1012438011581248E-2</v>
      </c>
      <c r="K9" s="11">
        <f t="shared" si="3"/>
        <v>0.42899200309704444</v>
      </c>
      <c r="L9" s="2">
        <f t="shared" si="4"/>
        <v>0.18143217443819154</v>
      </c>
      <c r="M9" s="2">
        <f t="shared" si="5"/>
        <v>1.5562730619253191</v>
      </c>
      <c r="N9" s="2">
        <f t="shared" si="6"/>
        <v>3.6646676137606988</v>
      </c>
    </row>
    <row r="10" spans="1:14" x14ac:dyDescent="0.25">
      <c r="A10" s="9">
        <v>42248</v>
      </c>
      <c r="B10" s="10">
        <v>14.8942879808197</v>
      </c>
      <c r="C10" s="10">
        <v>24.296945408715001</v>
      </c>
      <c r="D10" s="10">
        <v>18.969400469673701</v>
      </c>
      <c r="E10" s="10">
        <v>61.604482820638502</v>
      </c>
      <c r="F10" s="10">
        <v>4.8239265809943603</v>
      </c>
      <c r="G10" s="10">
        <v>1.5110590902508301</v>
      </c>
      <c r="H10" s="11">
        <f t="shared" si="0"/>
        <v>2.4528395030119474E-2</v>
      </c>
      <c r="I10" s="11">
        <f t="shared" si="1"/>
        <v>0.25430042392253521</v>
      </c>
      <c r="J10" s="11">
        <f t="shared" si="2"/>
        <v>2.5976739400439448</v>
      </c>
      <c r="K10" s="11">
        <f t="shared" si="3"/>
        <v>1.5974799924177785</v>
      </c>
      <c r="L10" s="2">
        <f t="shared" si="4"/>
        <v>0.6130107192600972</v>
      </c>
      <c r="M10" s="2">
        <f t="shared" si="5"/>
        <v>0.3079224043630579</v>
      </c>
      <c r="N10" s="2">
        <f t="shared" si="6"/>
        <v>3.1924142557480044</v>
      </c>
    </row>
    <row r="11" spans="1:14" x14ac:dyDescent="0.25">
      <c r="A11" s="9">
        <v>42278</v>
      </c>
      <c r="B11" s="10">
        <v>18.106626046075402</v>
      </c>
      <c r="C11" s="10">
        <v>231.99524308367199</v>
      </c>
      <c r="D11" s="10">
        <v>29.816073849981901</v>
      </c>
      <c r="E11" s="10">
        <v>172.64461716069701</v>
      </c>
      <c r="F11" s="10">
        <v>4.7853914764823697</v>
      </c>
      <c r="G11" s="10">
        <v>1.4862038182411801</v>
      </c>
      <c r="H11" s="11">
        <f t="shared" si="0"/>
        <v>8.6084573193372527E-3</v>
      </c>
      <c r="I11" s="11">
        <f t="shared" si="1"/>
        <v>0.16049703594644385</v>
      </c>
      <c r="J11" s="11">
        <f t="shared" si="2"/>
        <v>0.75057927336956531</v>
      </c>
      <c r="K11" s="11">
        <f t="shared" si="3"/>
        <v>1.9109835945368803</v>
      </c>
      <c r="L11" s="2">
        <f t="shared" si="4"/>
        <v>7.8047402202746974E-2</v>
      </c>
      <c r="M11" s="2">
        <f t="shared" si="5"/>
        <v>0.17270201840251528</v>
      </c>
      <c r="N11" s="2">
        <f t="shared" si="6"/>
        <v>3.2198756440725278</v>
      </c>
    </row>
    <row r="12" spans="1:14" x14ac:dyDescent="0.25">
      <c r="A12" s="9">
        <v>42309</v>
      </c>
      <c r="B12" s="10">
        <v>24.561967905159101</v>
      </c>
      <c r="C12" s="10">
        <v>270.21667557987797</v>
      </c>
      <c r="D12" s="10">
        <v>54.267338166078602</v>
      </c>
      <c r="E12" s="10">
        <v>29.232323230703301</v>
      </c>
      <c r="F12" s="10">
        <v>5.8144746858966396</v>
      </c>
      <c r="G12" s="10">
        <v>1.1050880880329901</v>
      </c>
      <c r="H12" s="11">
        <f t="shared" si="0"/>
        <v>3.7803635356367903E-2</v>
      </c>
      <c r="I12" s="11">
        <f t="shared" si="1"/>
        <v>0.10714501360103836</v>
      </c>
      <c r="J12" s="11">
        <f t="shared" si="2"/>
        <v>0.11227068519599315</v>
      </c>
      <c r="K12" s="11">
        <f t="shared" si="3"/>
        <v>2.4461318850333407</v>
      </c>
      <c r="L12" s="2">
        <f t="shared" si="4"/>
        <v>9.0897306217130214E-2</v>
      </c>
      <c r="M12" s="2">
        <f t="shared" si="5"/>
        <v>1.8564155075119215</v>
      </c>
      <c r="N12" s="2">
        <f t="shared" si="6"/>
        <v>5.2615486031038108</v>
      </c>
    </row>
    <row r="13" spans="1:14" x14ac:dyDescent="0.25">
      <c r="A13" s="9">
        <v>42339</v>
      </c>
      <c r="B13" s="10">
        <v>0.35891937292506099</v>
      </c>
      <c r="C13" s="10">
        <v>20.046086610249599</v>
      </c>
      <c r="D13" s="10">
        <v>50.6984077026083</v>
      </c>
      <c r="E13" s="10">
        <v>17.208867357214899</v>
      </c>
      <c r="F13" s="10">
        <v>1.96111590089009</v>
      </c>
      <c r="G13" s="10">
        <v>0.186313173485775</v>
      </c>
      <c r="H13" s="11">
        <f t="shared" si="0"/>
        <v>1.0826579670722043E-2</v>
      </c>
      <c r="I13" s="11">
        <f t="shared" si="1"/>
        <v>3.8682001856819574E-2</v>
      </c>
      <c r="J13" s="11">
        <f t="shared" si="2"/>
        <v>0.8677594220213779</v>
      </c>
      <c r="K13" s="11">
        <f>(D13+F13)/B13</f>
        <v>146.71686059836401</v>
      </c>
      <c r="L13" s="2">
        <f t="shared" si="4"/>
        <v>1.7904710276046842E-2</v>
      </c>
      <c r="M13" s="2">
        <f t="shared" si="5"/>
        <v>2.946063017991289</v>
      </c>
      <c r="N13" s="2">
        <f t="shared" si="6"/>
        <v>10.525911100107052</v>
      </c>
    </row>
    <row r="14" spans="1:14" ht="15.75" thickBot="1" x14ac:dyDescent="0.3">
      <c r="A14" s="15" t="s">
        <v>15</v>
      </c>
      <c r="B14" s="16">
        <f>SUM(B2:B13)</f>
        <v>308.8537383475026</v>
      </c>
      <c r="C14" s="16">
        <f t="shared" ref="C14:G14" si="7">SUM(C2:C13)</f>
        <v>1553.8982923465874</v>
      </c>
      <c r="D14" s="16">
        <f t="shared" si="7"/>
        <v>386.19742236847657</v>
      </c>
      <c r="E14" s="16">
        <f t="shared" si="7"/>
        <v>451.95162703094809</v>
      </c>
      <c r="F14" s="16">
        <f t="shared" si="7"/>
        <v>39.625620641376649</v>
      </c>
      <c r="G14" s="16">
        <f t="shared" si="7"/>
        <v>11.516837626052766</v>
      </c>
      <c r="H14" s="17">
        <f t="shared" si="0"/>
        <v>2.5482456389661658E-2</v>
      </c>
      <c r="I14" s="17">
        <f t="shared" si="1"/>
        <v>0.10260457047683055</v>
      </c>
      <c r="J14" s="17">
        <f t="shared" si="2"/>
        <v>0.29826177616625316</v>
      </c>
      <c r="K14" s="17">
        <f t="shared" ref="K14" si="8">(D14+F14)/B14</f>
        <v>1.3787207021944614</v>
      </c>
      <c r="L14" s="16">
        <f t="shared" si="4"/>
        <v>0.19876058804408203</v>
      </c>
      <c r="M14" s="16">
        <f t="shared" si="5"/>
        <v>0.85451052561877627</v>
      </c>
      <c r="N14" s="16">
        <f t="shared" si="6"/>
        <v>3.4406685175223553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B1" sqref="B1"/>
    </sheetView>
  </sheetViews>
  <sheetFormatPr defaultRowHeight="15" x14ac:dyDescent="0.25"/>
  <cols>
    <col min="1" max="1" width="9.140625" style="23"/>
    <col min="2" max="2" width="10.28515625" style="21" customWidth="1"/>
    <col min="3" max="3" width="10.28515625" customWidth="1"/>
  </cols>
  <sheetData>
    <row r="1" spans="1:4" x14ac:dyDescent="0.25">
      <c r="A1" s="25" t="s">
        <v>16</v>
      </c>
      <c r="B1" s="25" t="s">
        <v>17</v>
      </c>
      <c r="C1" s="25" t="s">
        <v>18</v>
      </c>
      <c r="D1" s="27" t="s">
        <v>19</v>
      </c>
    </row>
    <row r="2" spans="1:4" x14ac:dyDescent="0.25">
      <c r="A2" s="24">
        <v>40817</v>
      </c>
      <c r="B2" s="22">
        <v>93.508319999999998</v>
      </c>
      <c r="C2" s="22">
        <v>39.364285144444402</v>
      </c>
      <c r="D2" s="26">
        <f>C2/B2</f>
        <v>0.42097093760688248</v>
      </c>
    </row>
    <row r="3" spans="1:4" x14ac:dyDescent="0.25">
      <c r="A3" s="24">
        <v>40848</v>
      </c>
      <c r="B3" s="22">
        <v>131.36515800000001</v>
      </c>
      <c r="C3" s="22">
        <v>88.5632304444444</v>
      </c>
      <c r="D3" s="26">
        <f t="shared" ref="D3:D55" si="0">C3/B3</f>
        <v>0.67417595192512458</v>
      </c>
    </row>
    <row r="4" spans="1:4" x14ac:dyDescent="0.25">
      <c r="A4" s="24">
        <v>40878</v>
      </c>
      <c r="B4" s="22">
        <v>130.74624900000001</v>
      </c>
      <c r="C4" s="22">
        <v>87.3721996078431</v>
      </c>
      <c r="D4" s="26">
        <f t="shared" si="0"/>
        <v>0.66825779153207754</v>
      </c>
    </row>
    <row r="5" spans="1:4" x14ac:dyDescent="0.25">
      <c r="A5" s="24">
        <v>40909</v>
      </c>
      <c r="B5" s="22">
        <v>51.886236500000003</v>
      </c>
      <c r="C5" s="22">
        <v>25.341132272549</v>
      </c>
      <c r="D5" s="26">
        <f t="shared" si="0"/>
        <v>0.48839796412193048</v>
      </c>
    </row>
    <row r="6" spans="1:4" x14ac:dyDescent="0.25">
      <c r="A6" s="24">
        <v>40940</v>
      </c>
      <c r="B6" s="22">
        <v>37.626909849999997</v>
      </c>
      <c r="C6" s="22">
        <v>5.6039642666666696</v>
      </c>
      <c r="D6" s="26">
        <f t="shared" si="0"/>
        <v>0.14893501191054279</v>
      </c>
    </row>
    <row r="7" spans="1:4" x14ac:dyDescent="0.25">
      <c r="A7" s="24">
        <v>40969</v>
      </c>
      <c r="B7" s="22">
        <v>58.043446750000001</v>
      </c>
      <c r="C7" s="22">
        <v>11.1273257777778</v>
      </c>
      <c r="D7" s="26">
        <f t="shared" si="0"/>
        <v>0.19170684032091531</v>
      </c>
    </row>
    <row r="8" spans="1:4" x14ac:dyDescent="0.25">
      <c r="A8" s="24">
        <v>41000</v>
      </c>
      <c r="B8" s="22">
        <v>85.010401999999999</v>
      </c>
      <c r="C8" s="22">
        <v>21.373237855555601</v>
      </c>
      <c r="D8" s="26">
        <f t="shared" si="0"/>
        <v>0.25141908934339119</v>
      </c>
    </row>
    <row r="9" spans="1:4" x14ac:dyDescent="0.25">
      <c r="A9" s="24">
        <v>41030</v>
      </c>
      <c r="B9" s="22">
        <v>109.37588100000001</v>
      </c>
      <c r="C9" s="22">
        <v>24.6084460019608</v>
      </c>
      <c r="D9" s="26">
        <f t="shared" si="0"/>
        <v>0.22498969404379746</v>
      </c>
    </row>
    <row r="10" spans="1:4" x14ac:dyDescent="0.25">
      <c r="A10" s="24">
        <v>41061</v>
      </c>
      <c r="B10" s="22">
        <v>119.66973900000001</v>
      </c>
      <c r="C10" s="22">
        <v>30.790617423529401</v>
      </c>
      <c r="D10" s="26">
        <f t="shared" si="0"/>
        <v>0.25729660381000247</v>
      </c>
    </row>
    <row r="11" spans="1:4" x14ac:dyDescent="0.25">
      <c r="A11" s="24">
        <v>41091</v>
      </c>
      <c r="B11" s="22">
        <v>148.3361965</v>
      </c>
      <c r="C11" s="22">
        <v>48.408822211111101</v>
      </c>
      <c r="D11" s="26">
        <f t="shared" si="0"/>
        <v>0.32634531121411825</v>
      </c>
    </row>
    <row r="12" spans="1:4" x14ac:dyDescent="0.25">
      <c r="A12" s="24">
        <v>41122</v>
      </c>
      <c r="B12" s="22">
        <v>110.3276195</v>
      </c>
      <c r="C12" s="22">
        <v>29.164183188888899</v>
      </c>
      <c r="D12" s="26">
        <f t="shared" si="0"/>
        <v>0.26434163377275532</v>
      </c>
    </row>
    <row r="13" spans="1:4" x14ac:dyDescent="0.25">
      <c r="A13" s="24">
        <v>41153</v>
      </c>
      <c r="B13" s="22">
        <v>96.066650999999993</v>
      </c>
      <c r="C13" s="22">
        <v>25.618176066666699</v>
      </c>
      <c r="D13" s="26">
        <f t="shared" si="0"/>
        <v>0.26667085611911984</v>
      </c>
    </row>
    <row r="14" spans="1:4" x14ac:dyDescent="0.25">
      <c r="A14" s="24">
        <v>41183</v>
      </c>
      <c r="B14" s="22">
        <v>132.80429799999999</v>
      </c>
      <c r="C14" s="22">
        <v>39.4170615111111</v>
      </c>
      <c r="D14" s="26">
        <f t="shared" si="0"/>
        <v>0.2968056162693703</v>
      </c>
    </row>
    <row r="15" spans="1:4" x14ac:dyDescent="0.25">
      <c r="A15" s="24">
        <v>41214</v>
      </c>
      <c r="B15" s="22">
        <v>97.337370000000007</v>
      </c>
      <c r="C15" s="22">
        <v>26.8163254166667</v>
      </c>
      <c r="D15" s="26">
        <f t="shared" si="0"/>
        <v>0.27549876698606812</v>
      </c>
    </row>
    <row r="16" spans="1:4" x14ac:dyDescent="0.25">
      <c r="A16" s="24">
        <v>41244</v>
      </c>
      <c r="B16" s="22">
        <v>114.9096085</v>
      </c>
      <c r="C16" s="22">
        <v>50.323578166666699</v>
      </c>
      <c r="D16" s="26">
        <f t="shared" si="0"/>
        <v>0.43794055887560263</v>
      </c>
    </row>
    <row r="17" spans="1:4" x14ac:dyDescent="0.25">
      <c r="A17" s="30" t="s">
        <v>12</v>
      </c>
      <c r="B17" s="31">
        <f>SUM(B5:B16)</f>
        <v>1161.3943586</v>
      </c>
      <c r="C17" s="31">
        <f>SUM(C5:C16)</f>
        <v>338.59287015915049</v>
      </c>
      <c r="D17" s="32">
        <f>C17/B17</f>
        <v>0.29153996457095455</v>
      </c>
    </row>
    <row r="18" spans="1:4" x14ac:dyDescent="0.25">
      <c r="A18" s="24">
        <v>41275</v>
      </c>
      <c r="B18" s="22">
        <v>102.15952350000001</v>
      </c>
      <c r="C18" s="22">
        <v>51.090018490277799</v>
      </c>
      <c r="D18" s="26">
        <f t="shared" si="0"/>
        <v>0.50010039925722438</v>
      </c>
    </row>
    <row r="19" spans="1:4" x14ac:dyDescent="0.25">
      <c r="A19" s="24">
        <v>41306</v>
      </c>
      <c r="B19" s="22">
        <v>78.193145999999999</v>
      </c>
      <c r="C19" s="22">
        <v>32.291324008333298</v>
      </c>
      <c r="D19" s="26">
        <f t="shared" si="0"/>
        <v>0.41296872757023101</v>
      </c>
    </row>
    <row r="20" spans="1:4" x14ac:dyDescent="0.25">
      <c r="A20" s="24">
        <v>41334</v>
      </c>
      <c r="B20" s="22">
        <v>57.120718500000002</v>
      </c>
      <c r="C20" s="22">
        <v>15.4762393</v>
      </c>
      <c r="D20" s="26">
        <f t="shared" si="0"/>
        <v>0.27093915669145513</v>
      </c>
    </row>
    <row r="21" spans="1:4" x14ac:dyDescent="0.25">
      <c r="A21" s="24">
        <v>41365</v>
      </c>
      <c r="B21" s="22">
        <v>98.017474199999995</v>
      </c>
      <c r="C21" s="22">
        <v>32.014357258823502</v>
      </c>
      <c r="D21" s="26">
        <f t="shared" si="0"/>
        <v>0.32661887607407358</v>
      </c>
    </row>
    <row r="22" spans="1:4" x14ac:dyDescent="0.25">
      <c r="A22" s="24">
        <v>41395</v>
      </c>
      <c r="B22" s="22">
        <v>34.946447599999999</v>
      </c>
      <c r="C22" s="22">
        <v>16.591298262745099</v>
      </c>
      <c r="D22" s="26">
        <f t="shared" si="0"/>
        <v>0.47476351395284877</v>
      </c>
    </row>
    <row r="23" spans="1:4" x14ac:dyDescent="0.25">
      <c r="A23" s="24">
        <v>41426</v>
      </c>
      <c r="B23" s="22">
        <v>41.303147000000003</v>
      </c>
      <c r="C23" s="22">
        <v>16.762156000000001</v>
      </c>
      <c r="D23" s="26">
        <f t="shared" si="0"/>
        <v>0.40583241756372707</v>
      </c>
    </row>
    <row r="24" spans="1:4" x14ac:dyDescent="0.25">
      <c r="A24" s="24">
        <v>41456</v>
      </c>
      <c r="B24" s="22">
        <v>54.785521000000003</v>
      </c>
      <c r="C24" s="22">
        <v>16.425200400000001</v>
      </c>
      <c r="D24" s="26">
        <f t="shared" si="0"/>
        <v>0.29980914847921225</v>
      </c>
    </row>
    <row r="25" spans="1:4" x14ac:dyDescent="0.25">
      <c r="A25" s="24">
        <v>41487</v>
      </c>
      <c r="B25" s="22">
        <v>58.986809000000001</v>
      </c>
      <c r="C25" s="22">
        <v>23.1740744777778</v>
      </c>
      <c r="D25" s="26">
        <f t="shared" si="0"/>
        <v>0.3928687594844773</v>
      </c>
    </row>
    <row r="26" spans="1:4" x14ac:dyDescent="0.25">
      <c r="A26" s="24">
        <v>41518</v>
      </c>
      <c r="B26" s="22">
        <v>50.982329999999997</v>
      </c>
      <c r="C26" s="22">
        <v>45.826511666666697</v>
      </c>
      <c r="D26" s="26">
        <f t="shared" si="0"/>
        <v>0.89887048447308504</v>
      </c>
    </row>
    <row r="27" spans="1:4" x14ac:dyDescent="0.25">
      <c r="A27" s="24">
        <v>41548</v>
      </c>
      <c r="B27" s="22">
        <v>107.21267899999999</v>
      </c>
      <c r="C27" s="22">
        <v>47.354062055555602</v>
      </c>
      <c r="D27" s="26">
        <f t="shared" si="0"/>
        <v>0.44168341372717312</v>
      </c>
    </row>
    <row r="28" spans="1:4" x14ac:dyDescent="0.25">
      <c r="A28" s="24">
        <v>41579</v>
      </c>
      <c r="B28" s="22">
        <v>93.666921500000001</v>
      </c>
      <c r="C28" s="22">
        <v>36.302582966666698</v>
      </c>
      <c r="D28" s="26">
        <f t="shared" si="0"/>
        <v>0.38757100570094744</v>
      </c>
    </row>
    <row r="29" spans="1:4" x14ac:dyDescent="0.25">
      <c r="A29" s="24">
        <v>41609</v>
      </c>
      <c r="B29" s="22">
        <v>84.350348999999994</v>
      </c>
      <c r="C29" s="22">
        <v>29.986897955555602</v>
      </c>
      <c r="D29" s="26">
        <f t="shared" si="0"/>
        <v>0.35550413615426302</v>
      </c>
    </row>
    <row r="30" spans="1:4" x14ac:dyDescent="0.25">
      <c r="A30" s="30" t="s">
        <v>13</v>
      </c>
      <c r="B30" s="31">
        <f>SUM(B18:B29)</f>
        <v>861.72506630000021</v>
      </c>
      <c r="C30" s="31">
        <f>SUM(C18:C29)</f>
        <v>363.29472284240211</v>
      </c>
      <c r="D30" s="32">
        <f>C30/B30</f>
        <v>0.42159006050768055</v>
      </c>
    </row>
    <row r="31" spans="1:4" x14ac:dyDescent="0.25">
      <c r="A31" s="24">
        <v>41640</v>
      </c>
      <c r="B31" s="22">
        <v>96.906683000000001</v>
      </c>
      <c r="C31" s="22">
        <v>37.570298877777802</v>
      </c>
      <c r="D31" s="26">
        <f t="shared" si="0"/>
        <v>0.38769564404322665</v>
      </c>
    </row>
    <row r="32" spans="1:4" x14ac:dyDescent="0.25">
      <c r="A32" s="24">
        <v>41671</v>
      </c>
      <c r="B32" s="22">
        <v>124.7991945</v>
      </c>
      <c r="C32" s="22">
        <v>56.575515644444401</v>
      </c>
      <c r="D32" s="26">
        <f t="shared" si="0"/>
        <v>0.45333237823457589</v>
      </c>
    </row>
    <row r="33" spans="1:4" x14ac:dyDescent="0.25">
      <c r="A33" s="24">
        <v>41699</v>
      </c>
      <c r="B33" s="22">
        <v>85.7231965</v>
      </c>
      <c r="C33" s="22">
        <v>34.730049477777797</v>
      </c>
      <c r="D33" s="26">
        <f t="shared" si="0"/>
        <v>0.4051417923709576</v>
      </c>
    </row>
    <row r="34" spans="1:4" x14ac:dyDescent="0.25">
      <c r="A34" s="24">
        <v>41730</v>
      </c>
      <c r="B34" s="22">
        <v>63.119070000000001</v>
      </c>
      <c r="C34" s="22">
        <v>17.774821020000001</v>
      </c>
      <c r="D34" s="26">
        <f t="shared" si="0"/>
        <v>0.28160777749101817</v>
      </c>
    </row>
    <row r="35" spans="1:4" x14ac:dyDescent="0.25">
      <c r="A35" s="24">
        <v>41760</v>
      </c>
      <c r="B35" s="22">
        <v>93.171801000000002</v>
      </c>
      <c r="C35" s="22">
        <v>25.348225769999999</v>
      </c>
      <c r="D35" s="26">
        <f t="shared" si="0"/>
        <v>0.27205898670993811</v>
      </c>
    </row>
    <row r="36" spans="1:4" x14ac:dyDescent="0.25">
      <c r="A36" s="24">
        <v>41791</v>
      </c>
      <c r="B36" s="22">
        <v>64.874583999999999</v>
      </c>
      <c r="C36" s="22">
        <v>17.668625055555601</v>
      </c>
      <c r="D36" s="26">
        <f t="shared" si="0"/>
        <v>0.27235049484950224</v>
      </c>
    </row>
    <row r="37" spans="1:4" x14ac:dyDescent="0.25">
      <c r="A37" s="24">
        <v>41821</v>
      </c>
      <c r="B37" s="22">
        <v>58.004775100000003</v>
      </c>
      <c r="C37" s="22">
        <v>15.5522749222222</v>
      </c>
      <c r="D37" s="26">
        <f t="shared" si="0"/>
        <v>0.26812059688896545</v>
      </c>
    </row>
    <row r="38" spans="1:4" x14ac:dyDescent="0.25">
      <c r="A38" s="24">
        <v>41852</v>
      </c>
      <c r="B38" s="22">
        <v>120.9938685</v>
      </c>
      <c r="C38" s="22">
        <v>36.863440122222201</v>
      </c>
      <c r="D38" s="26">
        <f t="shared" si="0"/>
        <v>0.30467196874709562</v>
      </c>
    </row>
    <row r="39" spans="1:4" x14ac:dyDescent="0.25">
      <c r="A39" s="24">
        <v>41883</v>
      </c>
      <c r="B39" s="22">
        <v>57.022638200000003</v>
      </c>
      <c r="C39" s="22">
        <v>22.210408661111099</v>
      </c>
      <c r="D39" s="26">
        <f t="shared" si="0"/>
        <v>0.38950159729914247</v>
      </c>
    </row>
    <row r="40" spans="1:4" x14ac:dyDescent="0.25">
      <c r="A40" s="24">
        <v>41913</v>
      </c>
      <c r="B40" s="22">
        <v>63.840302600000001</v>
      </c>
      <c r="C40" s="22">
        <v>37.434077383333303</v>
      </c>
      <c r="D40" s="26">
        <f t="shared" si="0"/>
        <v>0.58637061321406236</v>
      </c>
    </row>
    <row r="41" spans="1:4" x14ac:dyDescent="0.25">
      <c r="A41" s="24">
        <v>41944</v>
      </c>
      <c r="B41" s="22">
        <v>168.4975455</v>
      </c>
      <c r="C41" s="22">
        <v>70.412745659803903</v>
      </c>
      <c r="D41" s="26">
        <f t="shared" si="0"/>
        <v>0.41788588344631944</v>
      </c>
    </row>
    <row r="42" spans="1:4" x14ac:dyDescent="0.25">
      <c r="A42" s="24">
        <v>41974</v>
      </c>
      <c r="B42" s="22">
        <v>121.11377299999999</v>
      </c>
      <c r="C42" s="22">
        <v>36.667752769607802</v>
      </c>
      <c r="D42" s="26">
        <f t="shared" si="0"/>
        <v>0.30275460718747327</v>
      </c>
    </row>
    <row r="43" spans="1:4" x14ac:dyDescent="0.25">
      <c r="A43" s="30" t="s">
        <v>14</v>
      </c>
      <c r="B43" s="31">
        <f>SUM(B31:B42)</f>
        <v>1118.0674319</v>
      </c>
      <c r="C43" s="31">
        <f>SUM(C31:C42)</f>
        <v>408.80823536385606</v>
      </c>
      <c r="D43" s="32">
        <f>C43/B43</f>
        <v>0.36563826447313946</v>
      </c>
    </row>
    <row r="44" spans="1:4" x14ac:dyDescent="0.25">
      <c r="A44" s="24">
        <v>42005</v>
      </c>
      <c r="B44" s="22">
        <v>85.962705499999998</v>
      </c>
      <c r="C44" s="22">
        <v>30.670722558823499</v>
      </c>
      <c r="D44" s="26">
        <f t="shared" si="0"/>
        <v>0.35679103374455218</v>
      </c>
    </row>
    <row r="45" spans="1:4" x14ac:dyDescent="0.25">
      <c r="A45" s="24">
        <v>42036</v>
      </c>
      <c r="B45" s="22">
        <v>47.1329572</v>
      </c>
      <c r="C45" s="22">
        <v>11.7213399117108</v>
      </c>
      <c r="D45" s="26">
        <f t="shared" si="0"/>
        <v>0.24868670688269057</v>
      </c>
    </row>
    <row r="46" spans="1:4" x14ac:dyDescent="0.25">
      <c r="A46" s="24">
        <v>42064</v>
      </c>
      <c r="B46" s="22">
        <v>90.755269499999997</v>
      </c>
      <c r="C46" s="22">
        <v>27.9749600666667</v>
      </c>
      <c r="D46" s="26">
        <f t="shared" si="0"/>
        <v>0.30824612411807889</v>
      </c>
    </row>
    <row r="47" spans="1:4" x14ac:dyDescent="0.25">
      <c r="A47" s="24">
        <v>42095</v>
      </c>
      <c r="B47" s="22">
        <v>84.758557499999995</v>
      </c>
      <c r="C47" s="22">
        <v>22.607027066666699</v>
      </c>
      <c r="D47" s="26">
        <f t="shared" si="0"/>
        <v>0.26672265000105388</v>
      </c>
    </row>
    <row r="48" spans="1:4" x14ac:dyDescent="0.25">
      <c r="A48" s="24">
        <v>42125</v>
      </c>
      <c r="B48" s="22">
        <v>105.0848695</v>
      </c>
      <c r="C48" s="22">
        <v>30.142092105555601</v>
      </c>
      <c r="D48" s="26">
        <f t="shared" si="0"/>
        <v>0.28683570002963749</v>
      </c>
    </row>
    <row r="49" spans="1:4" x14ac:dyDescent="0.25">
      <c r="A49" s="24">
        <v>42156</v>
      </c>
      <c r="B49" s="22">
        <v>82.125930499999996</v>
      </c>
      <c r="C49" s="22">
        <v>25.927442694444402</v>
      </c>
      <c r="D49" s="26">
        <f t="shared" si="0"/>
        <v>0.31570348776071894</v>
      </c>
    </row>
    <row r="50" spans="1:4" x14ac:dyDescent="0.25">
      <c r="A50" s="24">
        <v>42186</v>
      </c>
      <c r="B50" s="22">
        <v>133.13327799999999</v>
      </c>
      <c r="C50" s="22">
        <v>37.502463316666699</v>
      </c>
      <c r="D50" s="26">
        <f t="shared" si="0"/>
        <v>0.28169112846952288</v>
      </c>
    </row>
    <row r="51" spans="1:4" x14ac:dyDescent="0.25">
      <c r="A51" s="24">
        <v>42217</v>
      </c>
      <c r="B51" s="22">
        <v>103.53803550000001</v>
      </c>
      <c r="C51" s="22">
        <v>29.326321844444401</v>
      </c>
      <c r="D51" s="26">
        <f t="shared" si="0"/>
        <v>0.28324201538906346</v>
      </c>
    </row>
    <row r="52" spans="1:4" x14ac:dyDescent="0.25">
      <c r="A52" s="24">
        <v>42248</v>
      </c>
      <c r="B52" s="22">
        <v>53.420445000000001</v>
      </c>
      <c r="C52" s="22">
        <v>16.091988033333301</v>
      </c>
      <c r="D52" s="26">
        <f t="shared" si="0"/>
        <v>0.3012327589808228</v>
      </c>
    </row>
    <row r="53" spans="1:4" x14ac:dyDescent="0.25">
      <c r="A53" s="24">
        <v>42278</v>
      </c>
      <c r="B53" s="22">
        <v>96.907844499999996</v>
      </c>
      <c r="C53" s="22">
        <v>35.622969016666701</v>
      </c>
      <c r="D53" s="26">
        <f t="shared" si="0"/>
        <v>0.36759634063129637</v>
      </c>
    </row>
    <row r="54" spans="1:4" x14ac:dyDescent="0.25">
      <c r="A54" s="24">
        <v>42309</v>
      </c>
      <c r="B54" s="22">
        <v>151.82653999999999</v>
      </c>
      <c r="C54" s="22">
        <v>59.002715555555604</v>
      </c>
      <c r="D54" s="26">
        <f t="shared" si="0"/>
        <v>0.38861924638179601</v>
      </c>
    </row>
    <row r="55" spans="1:4" x14ac:dyDescent="0.25">
      <c r="A55" s="28">
        <v>42339</v>
      </c>
      <c r="B55" s="29">
        <v>95.824783999999994</v>
      </c>
      <c r="C55" s="29">
        <v>36.467733222222201</v>
      </c>
      <c r="D55" s="26">
        <f t="shared" si="0"/>
        <v>0.38056681893717814</v>
      </c>
    </row>
    <row r="56" spans="1:4" x14ac:dyDescent="0.25">
      <c r="A56" s="30" t="s">
        <v>15</v>
      </c>
      <c r="B56" s="31">
        <f>SUM(B44:B55)</f>
        <v>1130.4712166999998</v>
      </c>
      <c r="C56" s="31">
        <f>SUM(C44:C55)</f>
        <v>363.05777539275658</v>
      </c>
      <c r="D56" s="32">
        <f>C56/B56</f>
        <v>0.32115614270354614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RF_TF_SF_20160126</vt:lpstr>
      <vt:lpstr>2012</vt:lpstr>
      <vt:lpstr>2013</vt:lpstr>
      <vt:lpstr>2014</vt:lpstr>
      <vt:lpstr>2015</vt:lpstr>
      <vt:lpstr>RF_TF_depth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Ferraretto</dc:creator>
  <cp:lastModifiedBy>FERRARETTO Daniele</cp:lastModifiedBy>
  <dcterms:created xsi:type="dcterms:W3CDTF">2016-01-26T17:08:53Z</dcterms:created>
  <dcterms:modified xsi:type="dcterms:W3CDTF">2016-05-02T16:22:17Z</dcterms:modified>
</cp:coreProperties>
</file>