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e Ferraretto\Documents\PhD-local_repo\"/>
    </mc:Choice>
  </mc:AlternateContent>
  <bookViews>
    <workbookView xWindow="0" yWindow="0" windowWidth="20490" windowHeight="7755"/>
  </bookViews>
  <sheets>
    <sheet name="table_m_NX" sheetId="1" r:id="rId1"/>
  </sheets>
  <calcPr calcId="152511"/>
</workbook>
</file>

<file path=xl/calcChain.xml><?xml version="1.0" encoding="utf-8"?>
<calcChain xmlns="http://schemas.openxmlformats.org/spreadsheetml/2006/main">
  <c r="J6" i="1" l="1"/>
  <c r="K6" i="1"/>
  <c r="L6" i="1"/>
  <c r="M6" i="1"/>
  <c r="I6" i="1"/>
  <c r="D6" i="1"/>
  <c r="E6" i="1"/>
  <c r="F6" i="1"/>
  <c r="G6" i="1"/>
  <c r="H6" i="1"/>
  <c r="C6" i="1"/>
  <c r="I53" i="1"/>
  <c r="J53" i="1"/>
  <c r="K53" i="1"/>
  <c r="L53" i="1"/>
  <c r="M53" i="1"/>
  <c r="I54" i="1"/>
  <c r="J54" i="1"/>
  <c r="K54" i="1"/>
  <c r="L54" i="1"/>
  <c r="M54" i="1"/>
  <c r="M55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4" i="1"/>
  <c r="M5" i="1"/>
  <c r="M3" i="1"/>
  <c r="H58" i="1" l="1"/>
  <c r="G58" i="1"/>
  <c r="F58" i="1"/>
  <c r="E58" i="1"/>
  <c r="D58" i="1"/>
  <c r="C58" i="1"/>
  <c r="J19" i="1"/>
  <c r="H19" i="1"/>
  <c r="G19" i="1"/>
  <c r="I19" i="1" s="1"/>
  <c r="F19" i="1"/>
  <c r="E19" i="1"/>
  <c r="D19" i="1"/>
  <c r="C19" i="1"/>
  <c r="K19" i="1" s="1"/>
  <c r="H32" i="1"/>
  <c r="G32" i="1"/>
  <c r="I32" i="1" s="1"/>
  <c r="F32" i="1"/>
  <c r="L32" i="1" s="1"/>
  <c r="E32" i="1"/>
  <c r="K32" i="1" s="1"/>
  <c r="D32" i="1"/>
  <c r="C32" i="1"/>
  <c r="D45" i="1"/>
  <c r="E45" i="1"/>
  <c r="F45" i="1"/>
  <c r="L45" i="1" s="1"/>
  <c r="G45" i="1"/>
  <c r="H45" i="1"/>
  <c r="J45" i="1" s="1"/>
  <c r="C45" i="1"/>
  <c r="K4" i="1"/>
  <c r="L4" i="1"/>
  <c r="K5" i="1"/>
  <c r="L5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5" i="1"/>
  <c r="L55" i="1"/>
  <c r="L3" i="1"/>
  <c r="K3" i="1"/>
  <c r="I4" i="1"/>
  <c r="J4" i="1"/>
  <c r="I5" i="1"/>
  <c r="J5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5" i="1"/>
  <c r="J55" i="1"/>
  <c r="J3" i="1"/>
  <c r="I3" i="1"/>
  <c r="J32" i="1" l="1"/>
  <c r="L19" i="1"/>
  <c r="K45" i="1"/>
  <c r="I45" i="1"/>
  <c r="M58" i="1"/>
  <c r="L58" i="1"/>
  <c r="K58" i="1"/>
  <c r="I58" i="1"/>
  <c r="J58" i="1"/>
</calcChain>
</file>

<file path=xl/sharedStrings.xml><?xml version="1.0" encoding="utf-8"?>
<sst xmlns="http://schemas.openxmlformats.org/spreadsheetml/2006/main" count="29" uniqueCount="19">
  <si>
    <t>RF.NH4</t>
  </si>
  <si>
    <t>RF.NO3</t>
  </si>
  <si>
    <t>TF.NH4</t>
  </si>
  <si>
    <t>TF.NO3</t>
  </si>
  <si>
    <t>SF.NH4</t>
  </si>
  <si>
    <t>SF.NO3</t>
  </si>
  <si>
    <t>Ym</t>
  </si>
  <si>
    <t>g/ha</t>
  </si>
  <si>
    <t>NO3 %</t>
  </si>
  <si>
    <t>NH4 %</t>
  </si>
  <si>
    <t>SF/TF</t>
  </si>
  <si>
    <t>TF/RF</t>
  </si>
  <si>
    <t>NO3+NH4 (%)</t>
  </si>
  <si>
    <t>Tot. 2014</t>
  </si>
  <si>
    <t>Tot. 2013</t>
  </si>
  <si>
    <t>Tot. 2012</t>
  </si>
  <si>
    <t>Tot. 2015</t>
  </si>
  <si>
    <t>Tot. 2011</t>
  </si>
  <si>
    <t>yyyy.mm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</si>
</sst>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 indent="1"/>
    </xf>
    <xf numFmtId="9" fontId="0" fillId="0" borderId="0" xfId="1" applyFont="1" applyAlignment="1">
      <alignment horizontal="right" indent="2"/>
    </xf>
    <xf numFmtId="9" fontId="0" fillId="0" borderId="0" xfId="1" applyFont="1"/>
    <xf numFmtId="0" fontId="16" fillId="0" borderId="0" xfId="0" applyFont="1"/>
    <xf numFmtId="2" fontId="16" fillId="0" borderId="0" xfId="0" applyNumberFormat="1" applyFont="1" applyAlignment="1">
      <alignment horizontal="right" indent="1"/>
    </xf>
    <xf numFmtId="9" fontId="16" fillId="0" borderId="0" xfId="1" applyFont="1" applyAlignment="1">
      <alignment horizontal="right" indent="2"/>
    </xf>
    <xf numFmtId="9" fontId="16" fillId="0" borderId="0" xfId="1" applyFont="1"/>
    <xf numFmtId="0" fontId="0" fillId="33" borderId="0" xfId="0" applyFill="1"/>
    <xf numFmtId="2" fontId="0" fillId="33" borderId="0" xfId="0" applyNumberFormat="1" applyFill="1" applyAlignment="1">
      <alignment horizontal="right" indent="1"/>
    </xf>
    <xf numFmtId="9" fontId="0" fillId="33" borderId="0" xfId="1" applyFont="1" applyFill="1" applyAlignment="1">
      <alignment horizontal="right" indent="2"/>
    </xf>
    <xf numFmtId="9" fontId="0" fillId="33" borderId="0" xfId="1" applyFont="1" applyFill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9" fontId="18" fillId="0" borderId="0" xfId="1" applyFont="1" applyAlignment="1">
      <alignment horizontal="right" indent="3"/>
    </xf>
    <xf numFmtId="9" fontId="19" fillId="0" borderId="0" xfId="1" applyFont="1" applyAlignment="1">
      <alignment horizontal="right" indent="3"/>
    </xf>
    <xf numFmtId="0" fontId="18" fillId="0" borderId="0" xfId="0" applyFon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" sqref="I1"/>
    </sheetView>
  </sheetViews>
  <sheetFormatPr defaultRowHeight="15" x14ac:dyDescent="0.25"/>
  <cols>
    <col min="3" max="3" width="9.5703125" bestFit="1" customWidth="1"/>
    <col min="4" max="4" width="12.5703125" bestFit="1" customWidth="1"/>
    <col min="5" max="6" width="11.5703125" bestFit="1" customWidth="1"/>
    <col min="7" max="8" width="9.5703125" bestFit="1" customWidth="1"/>
    <col min="9" max="9" width="10.5703125" bestFit="1" customWidth="1"/>
    <col min="10" max="10" width="11.5703125" bestFit="1" customWidth="1"/>
    <col min="13" max="13" width="13.140625" style="17" bestFit="1" customWidth="1"/>
  </cols>
  <sheetData>
    <row r="1" spans="1:13" x14ac:dyDescent="0.25"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10</v>
      </c>
      <c r="J1" s="1" t="s">
        <v>10</v>
      </c>
      <c r="K1" s="1" t="s">
        <v>11</v>
      </c>
      <c r="L1" s="1" t="s">
        <v>11</v>
      </c>
      <c r="M1" s="14" t="s">
        <v>11</v>
      </c>
    </row>
    <row r="2" spans="1:13" x14ac:dyDescent="0.25">
      <c r="B2" t="s">
        <v>18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I2" s="1" t="s">
        <v>9</v>
      </c>
      <c r="J2" s="13" t="s">
        <v>8</v>
      </c>
      <c r="K2" s="1" t="s">
        <v>9</v>
      </c>
      <c r="L2" s="13" t="s">
        <v>8</v>
      </c>
      <c r="M2" s="14" t="s">
        <v>12</v>
      </c>
    </row>
    <row r="3" spans="1:13" x14ac:dyDescent="0.25">
      <c r="A3">
        <v>1</v>
      </c>
      <c r="B3">
        <v>201110</v>
      </c>
      <c r="C3" s="2">
        <v>40.150115447323003</v>
      </c>
      <c r="D3" s="2">
        <v>543.46904056164703</v>
      </c>
      <c r="E3" s="2">
        <v>89.410530908907305</v>
      </c>
      <c r="F3" s="2">
        <v>178.359405283554</v>
      </c>
      <c r="G3" s="2">
        <v>2.81959272038412</v>
      </c>
      <c r="H3" s="2">
        <v>4.2454094567106102</v>
      </c>
      <c r="I3" s="3">
        <f>G3/E3</f>
        <v>3.1535353741012462E-2</v>
      </c>
      <c r="J3" s="3">
        <f>H3/F3</f>
        <v>2.3802554454368699E-2</v>
      </c>
      <c r="K3" s="4">
        <f>E3/C3</f>
        <v>2.2269059481588296</v>
      </c>
      <c r="L3" s="4">
        <f>F3/D3</f>
        <v>0.3281868735323521</v>
      </c>
      <c r="M3" s="15">
        <f>(E3+F3+G3+H3)/(C3+D3)</f>
        <v>0.47091486895151163</v>
      </c>
    </row>
    <row r="4" spans="1:13" x14ac:dyDescent="0.25">
      <c r="A4">
        <v>2</v>
      </c>
      <c r="B4">
        <v>201111</v>
      </c>
      <c r="C4" s="2">
        <v>56.2468563999672</v>
      </c>
      <c r="D4" s="2">
        <v>645.62381957705202</v>
      </c>
      <c r="E4" s="2">
        <v>354.85469334885198</v>
      </c>
      <c r="F4" s="2">
        <v>452.11612492653899</v>
      </c>
      <c r="G4" s="2">
        <v>6.8874364694771302</v>
      </c>
      <c r="H4" s="2">
        <v>3.5903263941871599</v>
      </c>
      <c r="I4" s="3">
        <f t="shared" ref="I4:I55" si="0">G4/E4</f>
        <v>1.940917394801427E-2</v>
      </c>
      <c r="J4" s="3">
        <f t="shared" ref="J4:J55" si="1">H4/F4</f>
        <v>7.9411597955514768E-3</v>
      </c>
      <c r="K4" s="4">
        <f t="shared" ref="K4:K55" si="2">E4/C4</f>
        <v>6.3088804612564786</v>
      </c>
      <c r="L4" s="4">
        <f t="shared" ref="L4:L55" si="3">F4/D4</f>
        <v>0.70027795012693328</v>
      </c>
      <c r="M4" s="15">
        <f t="shared" ref="M4:M5" si="4">(E4+F4+G4+H4)/(C4+D4)</f>
        <v>1.1646712266489108</v>
      </c>
    </row>
    <row r="5" spans="1:13" x14ac:dyDescent="0.25">
      <c r="A5">
        <v>3</v>
      </c>
      <c r="B5">
        <v>201112</v>
      </c>
      <c r="C5" s="2">
        <v>5.9034756539817996</v>
      </c>
      <c r="D5" s="2">
        <v>77.331790565655496</v>
      </c>
      <c r="E5" s="2">
        <v>151.32464988407199</v>
      </c>
      <c r="F5" s="2">
        <v>49.297571582405901</v>
      </c>
      <c r="G5" s="2">
        <v>4.3530304298154903</v>
      </c>
      <c r="H5" s="2">
        <v>0.26867546319154301</v>
      </c>
      <c r="I5" s="3">
        <f t="shared" si="0"/>
        <v>2.8766168850549431E-2</v>
      </c>
      <c r="J5" s="3">
        <f t="shared" si="1"/>
        <v>5.4500750152048499E-3</v>
      </c>
      <c r="K5" s="4">
        <f t="shared" si="2"/>
        <v>25.633145413584611</v>
      </c>
      <c r="L5" s="4">
        <f t="shared" si="3"/>
        <v>0.63748131553415599</v>
      </c>
      <c r="M5" s="15">
        <f t="shared" si="4"/>
        <v>2.4658289290250717</v>
      </c>
    </row>
    <row r="6" spans="1:13" s="5" customFormat="1" x14ac:dyDescent="0.25">
      <c r="B6" s="5" t="s">
        <v>17</v>
      </c>
      <c r="C6" s="6">
        <f>SUM(C3:C5)</f>
        <v>102.300447501272</v>
      </c>
      <c r="D6" s="6">
        <f t="shared" ref="D6:I6" si="5">SUM(D3:D5)</f>
        <v>1266.4246507043545</v>
      </c>
      <c r="E6" s="6">
        <f t="shared" si="5"/>
        <v>595.58987414183127</v>
      </c>
      <c r="F6" s="6">
        <f t="shared" si="5"/>
        <v>679.77310179249889</v>
      </c>
      <c r="G6" s="6">
        <f t="shared" si="5"/>
        <v>14.060059619676741</v>
      </c>
      <c r="H6" s="6">
        <f t="shared" si="5"/>
        <v>8.1044113140893135</v>
      </c>
      <c r="I6" s="7">
        <f t="shared" si="0"/>
        <v>2.3606948724464945E-2</v>
      </c>
      <c r="J6" s="7">
        <f t="shared" ref="J6" si="6">H6/F6</f>
        <v>1.1922230068707821E-2</v>
      </c>
      <c r="K6" s="8">
        <f t="shared" ref="K6" si="7">E6/C6</f>
        <v>5.8219674369892243</v>
      </c>
      <c r="L6" s="8">
        <f t="shared" ref="L6" si="8">F6/D6</f>
        <v>0.5367655323310595</v>
      </c>
      <c r="M6" s="16">
        <f t="shared" ref="M6" si="9">(E6+F6+G6+H6)/(C6+D6)</f>
        <v>0.94798250471853784</v>
      </c>
    </row>
    <row r="7" spans="1:13" x14ac:dyDescent="0.25">
      <c r="A7">
        <v>4</v>
      </c>
      <c r="B7">
        <v>201201</v>
      </c>
      <c r="C7" s="2">
        <v>6.6161917131878498</v>
      </c>
      <c r="D7" s="2">
        <v>93.664395875694495</v>
      </c>
      <c r="E7" s="2">
        <v>61.531051650280801</v>
      </c>
      <c r="F7" s="2">
        <v>30.817809027728</v>
      </c>
      <c r="G7" s="2">
        <v>3.8369020201104198</v>
      </c>
      <c r="H7" s="2">
        <v>0.39172549667129702</v>
      </c>
      <c r="I7" s="3">
        <f t="shared" si="0"/>
        <v>6.2357166295774008E-2</v>
      </c>
      <c r="J7" s="3">
        <f t="shared" si="1"/>
        <v>1.2711010582187919E-2</v>
      </c>
      <c r="K7" s="4">
        <f t="shared" si="2"/>
        <v>9.3000708440223789</v>
      </c>
      <c r="L7" s="4">
        <f t="shared" si="3"/>
        <v>0.32902373137203023</v>
      </c>
      <c r="M7" s="15">
        <f t="shared" ref="M7:M55" si="10">(E7+F7+G7+H7)/(C7+D7)</f>
        <v>0.96307261970508873</v>
      </c>
    </row>
    <row r="8" spans="1:13" x14ac:dyDescent="0.25">
      <c r="A8">
        <v>5</v>
      </c>
      <c r="B8">
        <v>201202</v>
      </c>
      <c r="C8" s="2">
        <v>9.5792597247297397</v>
      </c>
      <c r="D8" s="2">
        <v>102.271781663357</v>
      </c>
      <c r="E8" s="2">
        <v>24.935934252444898</v>
      </c>
      <c r="F8" s="2">
        <v>22.151364553476601</v>
      </c>
      <c r="G8" s="2">
        <v>1.5544738820864901</v>
      </c>
      <c r="H8" s="2">
        <v>0.29969904340409498</v>
      </c>
      <c r="I8" s="3">
        <f t="shared" si="0"/>
        <v>6.2338706316330546E-2</v>
      </c>
      <c r="J8" s="3">
        <f t="shared" si="1"/>
        <v>1.3529597360947138E-2</v>
      </c>
      <c r="K8" s="4">
        <f t="shared" si="2"/>
        <v>2.6031170433838944</v>
      </c>
      <c r="L8" s="4">
        <f t="shared" si="3"/>
        <v>0.21659312268941552</v>
      </c>
      <c r="M8" s="15">
        <f t="shared" si="10"/>
        <v>0.43755937471874845</v>
      </c>
    </row>
    <row r="9" spans="1:13" x14ac:dyDescent="0.25">
      <c r="A9">
        <v>6</v>
      </c>
      <c r="B9">
        <v>201203</v>
      </c>
      <c r="C9" s="2">
        <v>14.960028771824099</v>
      </c>
      <c r="D9" s="2">
        <v>169.628290068225</v>
      </c>
      <c r="E9" s="2">
        <v>11.963567320082699</v>
      </c>
      <c r="F9" s="2">
        <v>41.019628043100496</v>
      </c>
      <c r="G9" s="2">
        <v>0.78352339401502502</v>
      </c>
      <c r="H9" s="2">
        <v>2.2106696632478302</v>
      </c>
      <c r="I9" s="3">
        <f t="shared" si="0"/>
        <v>6.5492454972001513E-2</v>
      </c>
      <c r="J9" s="3">
        <f t="shared" si="1"/>
        <v>5.3892971943212561E-2</v>
      </c>
      <c r="K9" s="4">
        <f t="shared" si="2"/>
        <v>0.79970215983909254</v>
      </c>
      <c r="L9" s="4">
        <f t="shared" si="3"/>
        <v>0.24182067759217687</v>
      </c>
      <c r="M9" s="15">
        <f t="shared" si="10"/>
        <v>0.30325531307835363</v>
      </c>
    </row>
    <row r="10" spans="1:13" x14ac:dyDescent="0.25">
      <c r="A10">
        <v>7</v>
      </c>
      <c r="B10">
        <v>201204</v>
      </c>
      <c r="C10" s="2">
        <v>20.094042207929199</v>
      </c>
      <c r="D10" s="2">
        <v>309.18102192905599</v>
      </c>
      <c r="E10" s="2">
        <v>31.518509312476901</v>
      </c>
      <c r="F10" s="2">
        <v>75.170601909135002</v>
      </c>
      <c r="G10" s="2">
        <v>2.8381984369314499</v>
      </c>
      <c r="H10" s="2">
        <v>3.6727257116492802</v>
      </c>
      <c r="I10" s="3">
        <f t="shared" si="0"/>
        <v>9.0048625358304046E-2</v>
      </c>
      <c r="J10" s="3">
        <f t="shared" si="1"/>
        <v>4.8858538023798338E-2</v>
      </c>
      <c r="K10" s="4">
        <f t="shared" si="2"/>
        <v>1.5685499705001891</v>
      </c>
      <c r="L10" s="4">
        <f t="shared" si="3"/>
        <v>0.2431281242300295</v>
      </c>
      <c r="M10" s="15">
        <f t="shared" si="10"/>
        <v>0.34378563000780132</v>
      </c>
    </row>
    <row r="11" spans="1:13" x14ac:dyDescent="0.25">
      <c r="A11">
        <v>8</v>
      </c>
      <c r="B11">
        <v>201205</v>
      </c>
      <c r="C11" s="2">
        <v>47.2041164951236</v>
      </c>
      <c r="D11" s="2">
        <v>869.77486210604104</v>
      </c>
      <c r="E11" s="2">
        <v>110.219673806749</v>
      </c>
      <c r="F11" s="2">
        <v>55.237778738450302</v>
      </c>
      <c r="G11" s="2">
        <v>10.0852976660252</v>
      </c>
      <c r="H11" s="2">
        <v>0.79676474786562201</v>
      </c>
      <c r="I11" s="3">
        <f t="shared" si="0"/>
        <v>9.1501791991400849E-2</v>
      </c>
      <c r="J11" s="3">
        <f t="shared" si="1"/>
        <v>1.4424272048271274E-2</v>
      </c>
      <c r="K11" s="4">
        <f t="shared" si="2"/>
        <v>2.3349589398232928</v>
      </c>
      <c r="L11" s="4">
        <f t="shared" si="3"/>
        <v>6.3508134282818388E-2</v>
      </c>
      <c r="M11" s="15">
        <f t="shared" si="10"/>
        <v>0.19230486093377297</v>
      </c>
    </row>
    <row r="12" spans="1:13" x14ac:dyDescent="0.25">
      <c r="A12">
        <v>9</v>
      </c>
      <c r="B12">
        <v>201206</v>
      </c>
      <c r="C12" s="2">
        <v>55.5490303248624</v>
      </c>
      <c r="D12" s="2">
        <v>1019.256693894</v>
      </c>
      <c r="E12" s="2">
        <v>138.614345889058</v>
      </c>
      <c r="F12" s="2">
        <v>9.5974360016401903</v>
      </c>
      <c r="G12" s="2">
        <v>3.1173305712985502</v>
      </c>
      <c r="H12" s="2">
        <v>1.03101121187491</v>
      </c>
      <c r="I12" s="3">
        <f t="shared" si="0"/>
        <v>2.2489234799647297E-2</v>
      </c>
      <c r="J12" s="3">
        <f t="shared" si="1"/>
        <v>0.10742569283074264</v>
      </c>
      <c r="K12" s="4">
        <f t="shared" si="2"/>
        <v>2.4953513153769236</v>
      </c>
      <c r="L12" s="4">
        <f t="shared" si="3"/>
        <v>9.4161127997833861E-3</v>
      </c>
      <c r="M12" s="15">
        <f t="shared" si="10"/>
        <v>0.14175596597664433</v>
      </c>
    </row>
    <row r="13" spans="1:13" x14ac:dyDescent="0.25">
      <c r="A13">
        <v>10</v>
      </c>
      <c r="B13">
        <v>201207</v>
      </c>
      <c r="C13" s="2">
        <v>47.964401897785301</v>
      </c>
      <c r="D13" s="2">
        <v>811.66184136361403</v>
      </c>
      <c r="E13" s="2">
        <v>55.900235683830097</v>
      </c>
      <c r="F13" s="2">
        <v>17.4448321319611</v>
      </c>
      <c r="G13" s="2">
        <v>6.7252021389288199</v>
      </c>
      <c r="H13" s="2">
        <v>0.35320414717065501</v>
      </c>
      <c r="I13" s="3">
        <f t="shared" si="0"/>
        <v>0.12030722333562854</v>
      </c>
      <c r="J13" s="3">
        <f t="shared" si="1"/>
        <v>2.0246921523741183E-2</v>
      </c>
      <c r="K13" s="4">
        <f t="shared" si="2"/>
        <v>1.1654525746606095</v>
      </c>
      <c r="L13" s="4">
        <f t="shared" si="3"/>
        <v>2.149273409558506E-2</v>
      </c>
      <c r="M13" s="15">
        <f t="shared" si="10"/>
        <v>9.3556327220497754E-2</v>
      </c>
    </row>
    <row r="14" spans="1:13" x14ac:dyDescent="0.25">
      <c r="A14">
        <v>11</v>
      </c>
      <c r="B14">
        <v>201208</v>
      </c>
      <c r="C14" s="2">
        <v>44.040236354255903</v>
      </c>
      <c r="D14" s="2">
        <v>801.13695565165995</v>
      </c>
      <c r="E14" s="2">
        <v>81.748759076517999</v>
      </c>
      <c r="F14" s="2">
        <v>24.893861696503599</v>
      </c>
      <c r="G14" s="2">
        <v>8.9697819616790699</v>
      </c>
      <c r="H14" s="2">
        <v>0.94463170556901399</v>
      </c>
      <c r="I14" s="3">
        <f t="shared" si="0"/>
        <v>0.109723769057867</v>
      </c>
      <c r="J14" s="3">
        <f t="shared" si="1"/>
        <v>3.7946370759410528E-2</v>
      </c>
      <c r="K14" s="4">
        <f t="shared" si="2"/>
        <v>1.8562288907565789</v>
      </c>
      <c r="L14" s="4">
        <f t="shared" si="3"/>
        <v>3.1073166105855723E-2</v>
      </c>
      <c r="M14" s="15">
        <f t="shared" si="10"/>
        <v>0.13790840020615919</v>
      </c>
    </row>
    <row r="15" spans="1:13" x14ac:dyDescent="0.25">
      <c r="A15">
        <v>12</v>
      </c>
      <c r="B15">
        <v>201209</v>
      </c>
      <c r="C15" s="2">
        <v>8.8159969339348407</v>
      </c>
      <c r="D15" s="2">
        <v>107.259550189481</v>
      </c>
      <c r="E15" s="2">
        <v>166.964493319582</v>
      </c>
      <c r="F15" s="2">
        <v>6.9854668092879901</v>
      </c>
      <c r="G15" s="2">
        <v>13.697658994317299</v>
      </c>
      <c r="H15" s="2">
        <v>0.71363069858480099</v>
      </c>
      <c r="I15" s="3">
        <f t="shared" si="0"/>
        <v>8.2039352930559903E-2</v>
      </c>
      <c r="J15" s="3">
        <f t="shared" si="1"/>
        <v>0.10215934282816233</v>
      </c>
      <c r="K15" s="4">
        <f t="shared" si="2"/>
        <v>18.938810275318552</v>
      </c>
      <c r="L15" s="4">
        <f t="shared" si="3"/>
        <v>6.5126758381400127E-2</v>
      </c>
      <c r="M15" s="15">
        <f t="shared" si="10"/>
        <v>1.6227470340630781</v>
      </c>
    </row>
    <row r="16" spans="1:13" x14ac:dyDescent="0.25">
      <c r="A16">
        <v>13</v>
      </c>
      <c r="B16">
        <v>201210</v>
      </c>
      <c r="C16" s="2">
        <v>4.5599608846784196</v>
      </c>
      <c r="D16" s="2">
        <v>213.256739859541</v>
      </c>
      <c r="E16" s="2">
        <v>190.47225421170299</v>
      </c>
      <c r="F16" s="2">
        <v>19.964640056642299</v>
      </c>
      <c r="G16" s="2">
        <v>3.4711924622954</v>
      </c>
      <c r="H16" s="2">
        <v>0.30964973318941202</v>
      </c>
      <c r="I16" s="3">
        <f t="shared" si="0"/>
        <v>1.8224137035923856E-2</v>
      </c>
      <c r="J16" s="3">
        <f t="shared" si="1"/>
        <v>1.5509908133124122E-2</v>
      </c>
      <c r="K16" s="4">
        <f t="shared" si="2"/>
        <v>41.77058949161043</v>
      </c>
      <c r="L16" s="4">
        <f t="shared" si="3"/>
        <v>9.3617862065188517E-2</v>
      </c>
      <c r="M16" s="15">
        <f t="shared" si="10"/>
        <v>0.98347709671438122</v>
      </c>
    </row>
    <row r="17" spans="1:13" x14ac:dyDescent="0.25">
      <c r="A17">
        <v>14</v>
      </c>
      <c r="B17">
        <v>201211</v>
      </c>
      <c r="C17" s="2">
        <v>8.0711859425348997</v>
      </c>
      <c r="D17" s="2">
        <v>96.970012427403006</v>
      </c>
      <c r="E17" s="2">
        <v>72.3979999339182</v>
      </c>
      <c r="F17" s="2">
        <v>16.868343677424299</v>
      </c>
      <c r="G17" s="2">
        <v>33.177823483504199</v>
      </c>
      <c r="H17" s="2">
        <v>1.43755231532365</v>
      </c>
      <c r="I17" s="3">
        <f t="shared" si="0"/>
        <v>0.45826989024265169</v>
      </c>
      <c r="J17" s="3">
        <f t="shared" si="1"/>
        <v>8.5221901024437524E-2</v>
      </c>
      <c r="K17" s="4">
        <f t="shared" si="2"/>
        <v>8.9699333467691513</v>
      </c>
      <c r="L17" s="4">
        <f t="shared" si="3"/>
        <v>0.17395422827291945</v>
      </c>
      <c r="M17" s="15">
        <f t="shared" si="10"/>
        <v>1.1793631578143198</v>
      </c>
    </row>
    <row r="18" spans="1:13" x14ac:dyDescent="0.25">
      <c r="A18">
        <v>15</v>
      </c>
      <c r="B18">
        <v>201212</v>
      </c>
      <c r="C18" s="2">
        <v>18.9350524168234</v>
      </c>
      <c r="D18" s="2">
        <v>282.27652633665798</v>
      </c>
      <c r="E18" s="2">
        <v>64.096068160253196</v>
      </c>
      <c r="F18" s="2">
        <v>129.75887585443999</v>
      </c>
      <c r="G18" s="2">
        <v>25.254055306666199</v>
      </c>
      <c r="H18" s="2">
        <v>4.8449551513523801</v>
      </c>
      <c r="I18" s="3">
        <f t="shared" si="0"/>
        <v>0.39400318976705295</v>
      </c>
      <c r="J18" s="3">
        <f t="shared" si="1"/>
        <v>3.7338140604634397E-2</v>
      </c>
      <c r="K18" s="4">
        <f t="shared" si="2"/>
        <v>3.3850483615933999</v>
      </c>
      <c r="L18" s="4">
        <f t="shared" si="3"/>
        <v>0.45968709314384387</v>
      </c>
      <c r="M18" s="15">
        <f t="shared" si="10"/>
        <v>0.74351044338836969</v>
      </c>
    </row>
    <row r="19" spans="1:13" s="5" customFormat="1" x14ac:dyDescent="0.25">
      <c r="B19" s="5" t="s">
        <v>15</v>
      </c>
      <c r="C19" s="6">
        <f>SUM(C7:C18)</f>
        <v>286.38950366766971</v>
      </c>
      <c r="D19" s="6">
        <f t="shared" ref="D19" si="11">SUM(D7:D18)</f>
        <v>4876.3386713647315</v>
      </c>
      <c r="E19" s="6">
        <f t="shared" ref="E19" si="12">SUM(E7:E18)</f>
        <v>1010.3628926168967</v>
      </c>
      <c r="F19" s="6">
        <f t="shared" ref="F19" si="13">SUM(F7:F18)</f>
        <v>449.91063849978991</v>
      </c>
      <c r="G19" s="6">
        <f t="shared" ref="G19" si="14">SUM(G7:G18)</f>
        <v>113.51144031785813</v>
      </c>
      <c r="H19" s="6">
        <f t="shared" ref="H19" si="15">SUM(H7:H18)</f>
        <v>17.006219625902947</v>
      </c>
      <c r="I19" s="7">
        <f t="shared" si="0"/>
        <v>0.11234719836538842</v>
      </c>
      <c r="J19" s="7">
        <f t="shared" si="1"/>
        <v>3.7799105357031668E-2</v>
      </c>
      <c r="K19" s="8">
        <f t="shared" si="2"/>
        <v>3.5279326919373957</v>
      </c>
      <c r="L19" s="8">
        <f t="shared" si="3"/>
        <v>9.2264026110777553E-2</v>
      </c>
      <c r="M19" s="15">
        <f t="shared" si="10"/>
        <v>0.30812995322002673</v>
      </c>
    </row>
    <row r="20" spans="1:13" x14ac:dyDescent="0.25">
      <c r="A20">
        <v>16</v>
      </c>
      <c r="B20">
        <v>201301</v>
      </c>
      <c r="C20" s="2">
        <v>13.956240113724199</v>
      </c>
      <c r="D20" s="2">
        <v>206.548070500579</v>
      </c>
      <c r="E20" s="2">
        <v>54.752517631380996</v>
      </c>
      <c r="F20" s="2">
        <v>98.301915439822196</v>
      </c>
      <c r="G20" s="2">
        <v>1.1967083363819799</v>
      </c>
      <c r="H20" s="2">
        <v>0.50515480912821797</v>
      </c>
      <c r="I20" s="3">
        <f t="shared" si="0"/>
        <v>2.1856681448673611E-2</v>
      </c>
      <c r="J20" s="3">
        <f t="shared" si="1"/>
        <v>5.138809420630875E-3</v>
      </c>
      <c r="K20" s="4">
        <f t="shared" si="2"/>
        <v>3.9231567517628774</v>
      </c>
      <c r="L20" s="4">
        <f t="shared" si="3"/>
        <v>0.47592754171744556</v>
      </c>
      <c r="M20" s="15">
        <f t="shared" si="10"/>
        <v>0.70182889298434881</v>
      </c>
    </row>
    <row r="21" spans="1:13" x14ac:dyDescent="0.25">
      <c r="A21">
        <v>17</v>
      </c>
      <c r="B21">
        <v>201302</v>
      </c>
      <c r="C21" s="2">
        <v>14.971902164046099</v>
      </c>
      <c r="D21" s="2">
        <v>139.50422366793401</v>
      </c>
      <c r="E21" s="2">
        <v>76.731008089735397</v>
      </c>
      <c r="F21" s="2">
        <v>78.310530247495294</v>
      </c>
      <c r="G21" s="2">
        <v>0.85108910853724495</v>
      </c>
      <c r="H21" s="2">
        <v>0.12113036491859</v>
      </c>
      <c r="I21" s="3">
        <f t="shared" si="0"/>
        <v>1.1091853602938634E-2</v>
      </c>
      <c r="J21" s="3">
        <f t="shared" si="1"/>
        <v>1.5467953611827865E-3</v>
      </c>
      <c r="K21" s="4">
        <f t="shared" si="2"/>
        <v>5.1250006344550636</v>
      </c>
      <c r="L21" s="4">
        <f t="shared" si="3"/>
        <v>0.5613488121614163</v>
      </c>
      <c r="M21" s="15">
        <f t="shared" si="10"/>
        <v>1.0099538486638309</v>
      </c>
    </row>
    <row r="22" spans="1:13" x14ac:dyDescent="0.25">
      <c r="A22">
        <v>18</v>
      </c>
      <c r="B22">
        <v>201303</v>
      </c>
      <c r="C22" s="2">
        <v>47.211309867977498</v>
      </c>
      <c r="D22" s="2">
        <v>458.03362368285201</v>
      </c>
      <c r="E22" s="2">
        <v>186.09962716469701</v>
      </c>
      <c r="F22" s="2">
        <v>287.21209753710701</v>
      </c>
      <c r="G22" s="2">
        <v>1.6347786682663199</v>
      </c>
      <c r="H22" s="2">
        <v>1.25931673903663</v>
      </c>
      <c r="I22" s="3">
        <f t="shared" si="0"/>
        <v>8.7844274229499173E-3</v>
      </c>
      <c r="J22" s="3">
        <f t="shared" si="1"/>
        <v>4.3846228965823061E-3</v>
      </c>
      <c r="K22" s="4">
        <f t="shared" si="2"/>
        <v>3.9418441827839374</v>
      </c>
      <c r="L22" s="4">
        <f t="shared" si="3"/>
        <v>0.62705461495983128</v>
      </c>
      <c r="M22" s="15">
        <f t="shared" si="10"/>
        <v>0.94252468156852665</v>
      </c>
    </row>
    <row r="23" spans="1:13" x14ac:dyDescent="0.25">
      <c r="A23">
        <v>19</v>
      </c>
      <c r="B23">
        <v>201304</v>
      </c>
      <c r="C23" s="2">
        <v>37.460309529172598</v>
      </c>
      <c r="D23" s="2">
        <v>291.56136568593502</v>
      </c>
      <c r="E23" s="2">
        <v>172.41760433274899</v>
      </c>
      <c r="F23" s="2">
        <v>121.084576439307</v>
      </c>
      <c r="G23" s="2">
        <v>1.6190029292522401</v>
      </c>
      <c r="H23" s="2">
        <v>5.3733009347618896</v>
      </c>
      <c r="I23" s="3">
        <f t="shared" si="0"/>
        <v>9.3900094222845367E-3</v>
      </c>
      <c r="J23" s="3">
        <f t="shared" si="1"/>
        <v>4.4376427558098022E-2</v>
      </c>
      <c r="K23" s="4">
        <f t="shared" si="2"/>
        <v>4.6026743104852628</v>
      </c>
      <c r="L23" s="4">
        <f t="shared" si="3"/>
        <v>0.41529705471930484</v>
      </c>
      <c r="M23" s="15">
        <f t="shared" si="10"/>
        <v>0.91329692622716441</v>
      </c>
    </row>
    <row r="24" spans="1:13" x14ac:dyDescent="0.25">
      <c r="A24">
        <v>20</v>
      </c>
      <c r="B24">
        <v>201305</v>
      </c>
      <c r="C24" s="2">
        <v>12.5662494231611</v>
      </c>
      <c r="D24" s="2">
        <v>127.6775981272</v>
      </c>
      <c r="E24" s="2">
        <v>79.443270275393999</v>
      </c>
      <c r="F24" s="2">
        <v>83.282647236109298</v>
      </c>
      <c r="G24" s="2">
        <v>4.0147131859647702</v>
      </c>
      <c r="H24" s="2">
        <v>0.974024002806676</v>
      </c>
      <c r="I24" s="3">
        <f t="shared" si="0"/>
        <v>5.053559819538609E-2</v>
      </c>
      <c r="J24" s="3">
        <f t="shared" si="1"/>
        <v>1.1695401564809568E-2</v>
      </c>
      <c r="K24" s="4">
        <f t="shared" si="2"/>
        <v>6.3219555493599033</v>
      </c>
      <c r="L24" s="4">
        <f t="shared" si="3"/>
        <v>0.65228864309569945</v>
      </c>
      <c r="M24" s="15">
        <f t="shared" si="10"/>
        <v>1.1958788754711609</v>
      </c>
    </row>
    <row r="25" spans="1:13" s="9" customFormat="1" x14ac:dyDescent="0.25">
      <c r="A25" s="9">
        <v>21</v>
      </c>
      <c r="B25" s="9">
        <v>201306</v>
      </c>
      <c r="C25" s="10">
        <v>15.130509183282101</v>
      </c>
      <c r="D25" s="10">
        <v>182.40904514943</v>
      </c>
      <c r="E25" s="10">
        <v>1962.9515888282999</v>
      </c>
      <c r="F25" s="10">
        <v>420.19560416976998</v>
      </c>
      <c r="G25" s="10">
        <v>15.304601208083801</v>
      </c>
      <c r="H25" s="10">
        <v>0.86806919252118897</v>
      </c>
      <c r="I25" s="11">
        <f t="shared" si="0"/>
        <v>7.7967288114421758E-3</v>
      </c>
      <c r="J25" s="11">
        <f t="shared" si="1"/>
        <v>2.0658692854160997E-3</v>
      </c>
      <c r="K25" s="12">
        <f t="shared" si="2"/>
        <v>129.7346682157393</v>
      </c>
      <c r="L25" s="12">
        <f t="shared" si="3"/>
        <v>2.3035897360547257</v>
      </c>
      <c r="M25" s="15">
        <f t="shared" si="10"/>
        <v>12.146022458659324</v>
      </c>
    </row>
    <row r="26" spans="1:13" s="9" customFormat="1" x14ac:dyDescent="0.25">
      <c r="A26" s="9">
        <v>22</v>
      </c>
      <c r="B26" s="9">
        <v>201307</v>
      </c>
      <c r="C26" s="10">
        <v>19.724109314679001</v>
      </c>
      <c r="D26" s="10">
        <v>143.71071757477401</v>
      </c>
      <c r="E26" s="10">
        <v>5385.7606296269996</v>
      </c>
      <c r="F26" s="10">
        <v>1008.06392938281</v>
      </c>
      <c r="G26" s="10">
        <v>26.350299272799301</v>
      </c>
      <c r="H26" s="10">
        <v>0.45671428295133498</v>
      </c>
      <c r="I26" s="11">
        <f t="shared" si="0"/>
        <v>4.8925864116289618E-3</v>
      </c>
      <c r="J26" s="11">
        <f t="shared" si="1"/>
        <v>4.5306083239280234E-4</v>
      </c>
      <c r="K26" s="12">
        <f t="shared" si="2"/>
        <v>273.05469381164045</v>
      </c>
      <c r="L26" s="12">
        <f t="shared" si="3"/>
        <v>7.0145354946008469</v>
      </c>
      <c r="M26" s="15">
        <f t="shared" si="10"/>
        <v>39.285577589337564</v>
      </c>
    </row>
    <row r="27" spans="1:13" x14ac:dyDescent="0.25">
      <c r="A27">
        <v>23</v>
      </c>
      <c r="B27">
        <v>201308</v>
      </c>
      <c r="C27" s="2">
        <v>26.827773187865802</v>
      </c>
      <c r="D27" s="2">
        <v>131.336600089119</v>
      </c>
      <c r="E27" s="2">
        <v>260.61616383521101</v>
      </c>
      <c r="F27" s="2">
        <v>95.690102524235101</v>
      </c>
      <c r="G27" s="2">
        <v>13.234470994150399</v>
      </c>
      <c r="H27" s="2">
        <v>0.40697606233875899</v>
      </c>
      <c r="I27" s="3">
        <f t="shared" si="0"/>
        <v>5.0781466503814494E-2</v>
      </c>
      <c r="J27" s="3">
        <f t="shared" si="1"/>
        <v>4.2530632908004832E-3</v>
      </c>
      <c r="K27" s="4">
        <f t="shared" si="2"/>
        <v>9.7144165492306929</v>
      </c>
      <c r="L27" s="4">
        <f t="shared" si="3"/>
        <v>0.72858671885296389</v>
      </c>
      <c r="M27" s="15">
        <f t="shared" si="10"/>
        <v>2.3390078672651877</v>
      </c>
    </row>
    <row r="28" spans="1:13" x14ac:dyDescent="0.25">
      <c r="A28">
        <v>24</v>
      </c>
      <c r="B28">
        <v>201309</v>
      </c>
      <c r="C28" s="2">
        <v>42.487958046342001</v>
      </c>
      <c r="D28" s="2">
        <v>214.48591041609001</v>
      </c>
      <c r="E28" s="2">
        <v>238.23363298484901</v>
      </c>
      <c r="F28" s="2">
        <v>281.798966265177</v>
      </c>
      <c r="G28" s="2">
        <v>3.9712620183872702</v>
      </c>
      <c r="H28" s="2">
        <v>0.85755908894694899</v>
      </c>
      <c r="I28" s="3">
        <f t="shared" si="0"/>
        <v>1.6669611123463123E-2</v>
      </c>
      <c r="J28" s="3">
        <f t="shared" si="1"/>
        <v>3.0431591013714834E-3</v>
      </c>
      <c r="K28" s="4">
        <f t="shared" si="2"/>
        <v>5.6070859589205355</v>
      </c>
      <c r="L28" s="4">
        <f t="shared" si="3"/>
        <v>1.3138343946159616</v>
      </c>
      <c r="M28" s="15">
        <f t="shared" si="10"/>
        <v>2.0424700126039927</v>
      </c>
    </row>
    <row r="29" spans="1:13" x14ac:dyDescent="0.25">
      <c r="A29">
        <v>25</v>
      </c>
      <c r="B29">
        <v>201310</v>
      </c>
      <c r="C29" s="2">
        <v>25.581933938634201</v>
      </c>
      <c r="D29" s="2">
        <v>41.608047841609</v>
      </c>
      <c r="E29" s="2">
        <v>129.36393372515201</v>
      </c>
      <c r="F29" s="2">
        <v>96.878572344295506</v>
      </c>
      <c r="G29" s="2">
        <v>8.0012481819087302</v>
      </c>
      <c r="H29" s="2">
        <v>1.01326955236136</v>
      </c>
      <c r="I29" s="3">
        <f t="shared" si="0"/>
        <v>6.1850687061729796E-2</v>
      </c>
      <c r="J29" s="3">
        <f t="shared" si="1"/>
        <v>1.0459170979113053E-2</v>
      </c>
      <c r="K29" s="4">
        <f t="shared" si="2"/>
        <v>5.0568473062071648</v>
      </c>
      <c r="L29" s="4">
        <f t="shared" si="3"/>
        <v>2.3283613956868874</v>
      </c>
      <c r="M29" s="15">
        <f t="shared" si="10"/>
        <v>3.5013705551099505</v>
      </c>
    </row>
    <row r="30" spans="1:13" x14ac:dyDescent="0.25">
      <c r="A30">
        <v>26</v>
      </c>
      <c r="B30">
        <v>201311</v>
      </c>
      <c r="C30" s="2">
        <v>13.699245619999999</v>
      </c>
      <c r="D30" s="2">
        <v>140.46540955</v>
      </c>
      <c r="E30" s="2">
        <v>86.002373543888893</v>
      </c>
      <c r="F30" s="2">
        <v>155.76004184999999</v>
      </c>
      <c r="G30" s="2">
        <v>4.4016006953233298</v>
      </c>
      <c r="H30" s="2">
        <v>1.9039980329208299</v>
      </c>
      <c r="I30" s="3">
        <f t="shared" si="0"/>
        <v>5.1179990899636006E-2</v>
      </c>
      <c r="J30" s="3">
        <f t="shared" si="1"/>
        <v>1.2223918344567587E-2</v>
      </c>
      <c r="K30" s="4">
        <f t="shared" si="2"/>
        <v>6.2778912014199584</v>
      </c>
      <c r="L30" s="4">
        <f t="shared" si="3"/>
        <v>1.1088853999642931</v>
      </c>
      <c r="M30" s="15">
        <f t="shared" si="10"/>
        <v>1.6091108162800625</v>
      </c>
    </row>
    <row r="31" spans="1:13" x14ac:dyDescent="0.25">
      <c r="A31">
        <v>27</v>
      </c>
      <c r="B31">
        <v>201312</v>
      </c>
      <c r="C31" s="2">
        <v>6.9195179204999997</v>
      </c>
      <c r="D31" s="2">
        <v>239.07503025</v>
      </c>
      <c r="E31" s="2">
        <v>67.473130996111095</v>
      </c>
      <c r="F31" s="2">
        <v>225.87006304944401</v>
      </c>
      <c r="G31" s="2">
        <v>1.58850471758917</v>
      </c>
      <c r="H31" s="2">
        <v>2.6867275089458298</v>
      </c>
      <c r="I31" s="3">
        <f t="shared" si="0"/>
        <v>2.3542774644335469E-2</v>
      </c>
      <c r="J31" s="3">
        <f t="shared" si="1"/>
        <v>1.1895013764430095E-2</v>
      </c>
      <c r="K31" s="4">
        <f t="shared" si="2"/>
        <v>9.7511317654388758</v>
      </c>
      <c r="L31" s="4">
        <f t="shared" si="3"/>
        <v>0.94476643091188739</v>
      </c>
      <c r="M31" s="15">
        <f t="shared" si="10"/>
        <v>1.2098578138642704</v>
      </c>
    </row>
    <row r="32" spans="1:13" s="5" customFormat="1" x14ac:dyDescent="0.25">
      <c r="B32" s="5" t="s">
        <v>14</v>
      </c>
      <c r="C32" s="6">
        <f>SUM(C20:C31)</f>
        <v>276.53705830938458</v>
      </c>
      <c r="D32" s="6">
        <f t="shared" ref="D32" si="16">SUM(D20:D31)</f>
        <v>2316.4156425355222</v>
      </c>
      <c r="E32" s="6">
        <f t="shared" ref="E32" si="17">SUM(E20:E31)</f>
        <v>8699.8454810344683</v>
      </c>
      <c r="F32" s="6">
        <f t="shared" ref="F32" si="18">SUM(F20:F31)</f>
        <v>2952.4490464855726</v>
      </c>
      <c r="G32" s="6">
        <f t="shared" ref="G32" si="19">SUM(G20:G31)</f>
        <v>82.168279316644558</v>
      </c>
      <c r="H32" s="6">
        <f t="shared" ref="H32" si="20">SUM(H20:H31)</f>
        <v>16.426240571638253</v>
      </c>
      <c r="I32" s="7">
        <f t="shared" ref="I32" si="21">G32/E32</f>
        <v>9.4447975536772651E-3</v>
      </c>
      <c r="J32" s="7">
        <f t="shared" ref="J32" si="22">H32/F32</f>
        <v>5.5635983256649649E-3</v>
      </c>
      <c r="K32" s="8">
        <f t="shared" ref="K32" si="23">E32/C32</f>
        <v>31.45996248828698</v>
      </c>
      <c r="L32" s="8">
        <f t="shared" ref="L32" si="24">F32/D32</f>
        <v>1.2745765450167033</v>
      </c>
      <c r="M32" s="15">
        <f t="shared" si="10"/>
        <v>4.5318563055852605</v>
      </c>
    </row>
    <row r="33" spans="1:13" x14ac:dyDescent="0.25">
      <c r="A33">
        <v>28</v>
      </c>
      <c r="B33">
        <v>201401</v>
      </c>
      <c r="C33" s="2">
        <v>14.190077923500001</v>
      </c>
      <c r="D33" s="2">
        <v>500.00843770500001</v>
      </c>
      <c r="E33" s="2">
        <v>90.167209854999996</v>
      </c>
      <c r="F33" s="2">
        <v>391.97424281388902</v>
      </c>
      <c r="G33" s="2">
        <v>1.7299292754222899</v>
      </c>
      <c r="H33" s="2">
        <v>4.4204531729979202</v>
      </c>
      <c r="I33" s="3">
        <f t="shared" si="0"/>
        <v>1.9185791355906763E-2</v>
      </c>
      <c r="J33" s="3">
        <f t="shared" si="1"/>
        <v>1.1277407263458302E-2</v>
      </c>
      <c r="K33" s="4">
        <f t="shared" si="2"/>
        <v>6.3542434608956775</v>
      </c>
      <c r="L33" s="4">
        <f t="shared" si="3"/>
        <v>0.78393525639891282</v>
      </c>
      <c r="M33" s="15">
        <f t="shared" si="10"/>
        <v>0.94961735648045331</v>
      </c>
    </row>
    <row r="34" spans="1:13" x14ac:dyDescent="0.25">
      <c r="A34">
        <v>29</v>
      </c>
      <c r="B34">
        <v>201402</v>
      </c>
      <c r="C34" s="2">
        <v>34.469406274500002</v>
      </c>
      <c r="D34" s="2">
        <v>1227.5301647900001</v>
      </c>
      <c r="E34" s="2">
        <v>148.317300860556</v>
      </c>
      <c r="F34" s="2">
        <v>844.58104434444397</v>
      </c>
      <c r="G34" s="2">
        <v>2.03969763786312</v>
      </c>
      <c r="H34" s="2">
        <v>9.1554787953574994</v>
      </c>
      <c r="I34" s="3">
        <f t="shared" si="0"/>
        <v>1.3752256992465024E-2</v>
      </c>
      <c r="J34" s="3">
        <f t="shared" si="1"/>
        <v>1.0840260809386148E-2</v>
      </c>
      <c r="K34" s="4">
        <f t="shared" si="2"/>
        <v>4.3028678730181413</v>
      </c>
      <c r="L34" s="4">
        <f t="shared" si="3"/>
        <v>0.68803282279334521</v>
      </c>
      <c r="M34" s="15">
        <f t="shared" si="10"/>
        <v>0.79563697536859301</v>
      </c>
    </row>
    <row r="35" spans="1:13" x14ac:dyDescent="0.25">
      <c r="A35">
        <v>30</v>
      </c>
      <c r="B35">
        <v>201403</v>
      </c>
      <c r="C35" s="2">
        <v>15.831670503</v>
      </c>
      <c r="D35" s="2">
        <v>827.28695607500003</v>
      </c>
      <c r="E35" s="2">
        <v>116.947088604667</v>
      </c>
      <c r="F35" s="2">
        <v>507.78376248966703</v>
      </c>
      <c r="G35" s="2">
        <v>3.3464981939816698</v>
      </c>
      <c r="H35" s="2">
        <v>7.6880793267070802</v>
      </c>
      <c r="I35" s="3">
        <f t="shared" si="0"/>
        <v>2.861548956805857E-2</v>
      </c>
      <c r="J35" s="3">
        <f t="shared" si="1"/>
        <v>1.5140459176977969E-2</v>
      </c>
      <c r="K35" s="4">
        <f t="shared" si="2"/>
        <v>7.3869076912955132</v>
      </c>
      <c r="L35" s="4">
        <f t="shared" si="3"/>
        <v>0.61379399102194043</v>
      </c>
      <c r="M35" s="15">
        <f t="shared" si="10"/>
        <v>0.75406402915735582</v>
      </c>
    </row>
    <row r="36" spans="1:13" x14ac:dyDescent="0.25">
      <c r="A36">
        <v>31</v>
      </c>
      <c r="B36">
        <v>201404</v>
      </c>
      <c r="C36" s="2">
        <v>45.682418124000002</v>
      </c>
      <c r="D36" s="2">
        <v>3307.1881596600001</v>
      </c>
      <c r="E36" s="2">
        <v>438.46416999479999</v>
      </c>
      <c r="F36" s="2">
        <v>2135.76080839</v>
      </c>
      <c r="G36" s="2">
        <v>3.2701944880074998</v>
      </c>
      <c r="H36" s="2">
        <v>29.413249760821301</v>
      </c>
      <c r="I36" s="3">
        <f t="shared" si="0"/>
        <v>7.4582935432244849E-3</v>
      </c>
      <c r="J36" s="3">
        <f t="shared" si="1"/>
        <v>1.3771790195454464E-2</v>
      </c>
      <c r="K36" s="4">
        <f t="shared" si="2"/>
        <v>9.598094584324242</v>
      </c>
      <c r="L36" s="4">
        <f t="shared" si="3"/>
        <v>0.6457935579358054</v>
      </c>
      <c r="M36" s="15">
        <f t="shared" si="10"/>
        <v>0.77751537440988927</v>
      </c>
    </row>
    <row r="37" spans="1:13" x14ac:dyDescent="0.25">
      <c r="A37">
        <v>32</v>
      </c>
      <c r="B37">
        <v>201405</v>
      </c>
      <c r="C37" s="2">
        <v>66.253389322000004</v>
      </c>
      <c r="D37" s="2">
        <v>1733.40362693</v>
      </c>
      <c r="E37" s="2">
        <v>386.917166737689</v>
      </c>
      <c r="F37" s="2">
        <v>927.80828234199998</v>
      </c>
      <c r="G37" s="2">
        <v>20.208563862940402</v>
      </c>
      <c r="H37" s="2">
        <v>14.897383826893501</v>
      </c>
      <c r="I37" s="3">
        <f t="shared" si="0"/>
        <v>5.2229690487320311E-2</v>
      </c>
      <c r="J37" s="3">
        <f t="shared" si="1"/>
        <v>1.6056532486742953E-2</v>
      </c>
      <c r="K37" s="4">
        <f t="shared" si="2"/>
        <v>5.8399603506655602</v>
      </c>
      <c r="L37" s="4">
        <f t="shared" si="3"/>
        <v>0.53525230242261845</v>
      </c>
      <c r="M37" s="15">
        <f t="shared" si="10"/>
        <v>0.75004925081819618</v>
      </c>
    </row>
    <row r="38" spans="1:13" x14ac:dyDescent="0.25">
      <c r="A38">
        <v>33</v>
      </c>
      <c r="B38">
        <v>201406</v>
      </c>
      <c r="C38" s="2">
        <v>34.213998208</v>
      </c>
      <c r="D38" s="2">
        <v>620.56891186999997</v>
      </c>
      <c r="E38" s="2">
        <v>417.04507518307202</v>
      </c>
      <c r="F38" s="2">
        <v>143.318250607647</v>
      </c>
      <c r="G38" s="2">
        <v>34.844268502779101</v>
      </c>
      <c r="H38" s="2">
        <v>2.0429420972890502</v>
      </c>
      <c r="I38" s="3">
        <f t="shared" si="0"/>
        <v>8.3550365598930448E-2</v>
      </c>
      <c r="J38" s="3">
        <f t="shared" si="1"/>
        <v>1.4254584385640312E-2</v>
      </c>
      <c r="K38" s="4">
        <f t="shared" si="2"/>
        <v>12.189311306082828</v>
      </c>
      <c r="L38" s="4">
        <f t="shared" si="3"/>
        <v>0.23094655221412391</v>
      </c>
      <c r="M38" s="15">
        <f t="shared" si="10"/>
        <v>0.91213519350961769</v>
      </c>
    </row>
    <row r="39" spans="1:13" x14ac:dyDescent="0.25">
      <c r="A39">
        <v>34</v>
      </c>
      <c r="B39">
        <v>201407</v>
      </c>
      <c r="C39" s="2">
        <v>37.961601058699998</v>
      </c>
      <c r="D39" s="2">
        <v>484.67510130800002</v>
      </c>
      <c r="E39" s="2">
        <v>224.02545953581699</v>
      </c>
      <c r="F39" s="2">
        <v>176.38092222902</v>
      </c>
      <c r="G39" s="2">
        <v>7.4564863648869704</v>
      </c>
      <c r="H39" s="2">
        <v>3.4019290238068001</v>
      </c>
      <c r="I39" s="3">
        <f t="shared" si="0"/>
        <v>3.3284102531635849E-2</v>
      </c>
      <c r="J39" s="3">
        <f t="shared" si="1"/>
        <v>1.9287397870556545E-2</v>
      </c>
      <c r="K39" s="4">
        <f t="shared" si="2"/>
        <v>5.9013701553158038</v>
      </c>
      <c r="L39" s="4">
        <f t="shared" si="3"/>
        <v>0.36391578967646188</v>
      </c>
      <c r="M39" s="15">
        <f t="shared" si="10"/>
        <v>0.7869037809460484</v>
      </c>
    </row>
    <row r="40" spans="1:13" x14ac:dyDescent="0.25">
      <c r="A40">
        <v>35</v>
      </c>
      <c r="B40">
        <v>201408</v>
      </c>
      <c r="C40" s="2">
        <v>55.241119366500001</v>
      </c>
      <c r="D40" s="2">
        <v>739.29607239999996</v>
      </c>
      <c r="E40" s="2">
        <v>91.371755544999999</v>
      </c>
      <c r="F40" s="2">
        <v>323.066047920556</v>
      </c>
      <c r="G40" s="2">
        <v>9.1740915285816698</v>
      </c>
      <c r="H40" s="2">
        <v>7.4824024468820802</v>
      </c>
      <c r="I40" s="3">
        <f t="shared" si="0"/>
        <v>0.10040401953384259</v>
      </c>
      <c r="J40" s="3">
        <f t="shared" si="1"/>
        <v>2.3160596710930299E-2</v>
      </c>
      <c r="K40" s="4">
        <f t="shared" si="2"/>
        <v>1.6540532956761695</v>
      </c>
      <c r="L40" s="4">
        <f t="shared" si="3"/>
        <v>0.43699143006640978</v>
      </c>
      <c r="M40" s="15">
        <f t="shared" si="10"/>
        <v>0.54257283599596495</v>
      </c>
    </row>
    <row r="41" spans="1:13" x14ac:dyDescent="0.25">
      <c r="A41">
        <v>36</v>
      </c>
      <c r="B41">
        <v>201409</v>
      </c>
      <c r="C41" s="2">
        <v>20.920912698599999</v>
      </c>
      <c r="D41" s="2">
        <v>532.551429912</v>
      </c>
      <c r="E41" s="2">
        <v>110.613185789944</v>
      </c>
      <c r="F41" s="2">
        <v>202.13115696950001</v>
      </c>
      <c r="G41" s="2">
        <v>8.8311033158955397</v>
      </c>
      <c r="H41" s="2">
        <v>4.9988859750067496</v>
      </c>
      <c r="I41" s="3">
        <f t="shared" si="0"/>
        <v>7.9837708794193218E-2</v>
      </c>
      <c r="J41" s="3">
        <f t="shared" si="1"/>
        <v>2.4730902696812058E-2</v>
      </c>
      <c r="K41" s="4">
        <f t="shared" si="2"/>
        <v>5.287206508793763</v>
      </c>
      <c r="L41" s="4">
        <f t="shared" si="3"/>
        <v>0.37955236924798158</v>
      </c>
      <c r="M41" s="15">
        <f t="shared" si="10"/>
        <v>0.59004634361668606</v>
      </c>
    </row>
    <row r="42" spans="1:13" x14ac:dyDescent="0.25">
      <c r="A42">
        <v>37</v>
      </c>
      <c r="B42">
        <v>201410</v>
      </c>
      <c r="C42" s="2">
        <v>16.768659121799999</v>
      </c>
      <c r="D42" s="2">
        <v>434.63088490600001</v>
      </c>
      <c r="E42" s="2">
        <v>30.8309890677778</v>
      </c>
      <c r="F42" s="2">
        <v>92.2155474455556</v>
      </c>
      <c r="G42" s="2">
        <v>7.6656240046483299</v>
      </c>
      <c r="H42" s="2">
        <v>4.5260080606458297</v>
      </c>
      <c r="I42" s="3">
        <f t="shared" si="0"/>
        <v>0.24863373626439561</v>
      </c>
      <c r="J42" s="3">
        <f t="shared" si="1"/>
        <v>4.9080748160368524E-2</v>
      </c>
      <c r="K42" s="4">
        <f t="shared" si="2"/>
        <v>1.838607896065831</v>
      </c>
      <c r="L42" s="4">
        <f t="shared" si="3"/>
        <v>0.21216979889843668</v>
      </c>
      <c r="M42" s="15">
        <f t="shared" si="10"/>
        <v>0.2995974860140726</v>
      </c>
    </row>
    <row r="43" spans="1:13" x14ac:dyDescent="0.25">
      <c r="A43">
        <v>38</v>
      </c>
      <c r="B43">
        <v>201411</v>
      </c>
      <c r="C43" s="2">
        <v>39.190149295499999</v>
      </c>
      <c r="D43" s="2">
        <v>1781.3151434250001</v>
      </c>
      <c r="E43" s="2">
        <v>197.21295075107801</v>
      </c>
      <c r="F43" s="2">
        <v>1049.2463925936299</v>
      </c>
      <c r="G43" s="2">
        <v>4.7420329890356197</v>
      </c>
      <c r="H43" s="2">
        <v>9.4942782068350002</v>
      </c>
      <c r="I43" s="3">
        <f t="shared" si="0"/>
        <v>2.4045241303757018E-2</v>
      </c>
      <c r="J43" s="3">
        <f t="shared" si="1"/>
        <v>9.0486641401416826E-3</v>
      </c>
      <c r="K43" s="4">
        <f t="shared" si="2"/>
        <v>5.0322071820666157</v>
      </c>
      <c r="L43" s="4">
        <f t="shared" si="3"/>
        <v>0.5890290645462124</v>
      </c>
      <c r="M43" s="15">
        <f t="shared" si="10"/>
        <v>0.69249765962319099</v>
      </c>
    </row>
    <row r="44" spans="1:13" x14ac:dyDescent="0.25">
      <c r="A44">
        <v>39</v>
      </c>
      <c r="B44">
        <v>201412</v>
      </c>
      <c r="C44" s="2">
        <v>12.4299878575</v>
      </c>
      <c r="D44" s="2">
        <v>481.877611285</v>
      </c>
      <c r="E44" s="2">
        <v>111.528537153627</v>
      </c>
      <c r="F44" s="2">
        <v>195.91346436990199</v>
      </c>
      <c r="G44" s="2">
        <v>3.9918674234671201</v>
      </c>
      <c r="H44" s="2">
        <v>2.06445690385417</v>
      </c>
      <c r="I44" s="3">
        <f t="shared" si="0"/>
        <v>3.5792340914222252E-2</v>
      </c>
      <c r="J44" s="3">
        <f t="shared" si="1"/>
        <v>1.0537595823206375E-2</v>
      </c>
      <c r="K44" s="4">
        <f t="shared" si="2"/>
        <v>8.9725379004560306</v>
      </c>
      <c r="L44" s="4">
        <f t="shared" si="3"/>
        <v>0.40656270343722528</v>
      </c>
      <c r="M44" s="15">
        <f t="shared" si="10"/>
        <v>0.63421708748700489</v>
      </c>
    </row>
    <row r="45" spans="1:13" s="5" customFormat="1" x14ac:dyDescent="0.25">
      <c r="B45" s="5" t="s">
        <v>13</v>
      </c>
      <c r="C45" s="6">
        <f>SUM(C33:C44)</f>
        <v>393.15338975360004</v>
      </c>
      <c r="D45" s="6">
        <f t="shared" ref="D45:H45" si="25">SUM(D33:D44)</f>
        <v>12670.332500265999</v>
      </c>
      <c r="E45" s="6">
        <f t="shared" si="25"/>
        <v>2363.4408890790278</v>
      </c>
      <c r="F45" s="6">
        <f t="shared" si="25"/>
        <v>6990.1799225158111</v>
      </c>
      <c r="G45" s="6">
        <f t="shared" si="25"/>
        <v>107.30035758750932</v>
      </c>
      <c r="H45" s="6">
        <f t="shared" si="25"/>
        <v>99.585547597096991</v>
      </c>
      <c r="I45" s="7">
        <f t="shared" si="0"/>
        <v>4.5400059753269953E-2</v>
      </c>
      <c r="J45" s="7">
        <f t="shared" si="1"/>
        <v>1.4246492751399095E-2</v>
      </c>
      <c r="K45" s="8">
        <f t="shared" si="2"/>
        <v>6.0114981853781311</v>
      </c>
      <c r="L45" s="8">
        <f t="shared" si="3"/>
        <v>0.55169664429635612</v>
      </c>
      <c r="M45" s="15">
        <f t="shared" si="10"/>
        <v>0.73184958419740009</v>
      </c>
    </row>
    <row r="46" spans="1:13" x14ac:dyDescent="0.25">
      <c r="A46">
        <v>40</v>
      </c>
      <c r="B46">
        <v>201501</v>
      </c>
      <c r="C46" s="2">
        <v>3.4877981425</v>
      </c>
      <c r="D46" s="2">
        <v>71.892285534999999</v>
      </c>
      <c r="E46" s="2">
        <v>60.943286715882401</v>
      </c>
      <c r="F46" s="2">
        <v>75.577814054705897</v>
      </c>
      <c r="G46" s="2">
        <v>2.5711552879677502</v>
      </c>
      <c r="H46" s="2">
        <v>1.7245012236041699</v>
      </c>
      <c r="I46" s="3">
        <f t="shared" si="0"/>
        <v>4.218931118622591E-2</v>
      </c>
      <c r="J46" s="3">
        <f t="shared" si="1"/>
        <v>2.2817558898381406E-2</v>
      </c>
      <c r="K46" s="4">
        <f t="shared" si="2"/>
        <v>17.473283781325485</v>
      </c>
      <c r="L46" s="4">
        <f t="shared" si="3"/>
        <v>1.0512645896883002</v>
      </c>
      <c r="M46" s="15">
        <f t="shared" si="10"/>
        <v>1.8680896917628687</v>
      </c>
    </row>
    <row r="47" spans="1:13" x14ac:dyDescent="0.25">
      <c r="A47">
        <v>41</v>
      </c>
      <c r="B47">
        <v>201502</v>
      </c>
      <c r="C47" s="2">
        <v>15.4457059826</v>
      </c>
      <c r="D47" s="2">
        <v>458.94991445300002</v>
      </c>
      <c r="E47" s="2">
        <v>80.083094098269697</v>
      </c>
      <c r="F47" s="2">
        <v>266.72182434684697</v>
      </c>
      <c r="G47" s="2">
        <v>2.8697938362787498</v>
      </c>
      <c r="H47" s="2">
        <v>1.871605252375</v>
      </c>
      <c r="I47" s="3">
        <f t="shared" si="0"/>
        <v>3.5835201781255301E-2</v>
      </c>
      <c r="J47" s="3">
        <f t="shared" si="1"/>
        <v>7.0170682768769272E-3</v>
      </c>
      <c r="K47" s="4">
        <f t="shared" si="2"/>
        <v>5.1848128009483956</v>
      </c>
      <c r="L47" s="4">
        <f t="shared" si="3"/>
        <v>0.58115671437642535</v>
      </c>
      <c r="M47" s="15">
        <f t="shared" si="10"/>
        <v>0.7410403941144591</v>
      </c>
    </row>
    <row r="48" spans="1:13" x14ac:dyDescent="0.25">
      <c r="A48">
        <v>42</v>
      </c>
      <c r="B48">
        <v>201503</v>
      </c>
      <c r="C48" s="2">
        <v>31.127519137499998</v>
      </c>
      <c r="D48" s="2">
        <v>748.10700959999997</v>
      </c>
      <c r="E48" s="2">
        <v>153.80052489455599</v>
      </c>
      <c r="F48" s="2">
        <v>342.05088972155602</v>
      </c>
      <c r="G48" s="2">
        <v>3.3539721139887999</v>
      </c>
      <c r="H48" s="2">
        <v>5.8924830164496296</v>
      </c>
      <c r="I48" s="3">
        <f t="shared" si="0"/>
        <v>2.1807286524465685E-2</v>
      </c>
      <c r="J48" s="3">
        <f t="shared" si="1"/>
        <v>1.7226919132548847E-2</v>
      </c>
      <c r="K48" s="4">
        <f t="shared" si="2"/>
        <v>4.9409824218618557</v>
      </c>
      <c r="L48" s="4">
        <f t="shared" si="3"/>
        <v>0.45722187512244378</v>
      </c>
      <c r="M48" s="15">
        <f t="shared" si="10"/>
        <v>0.64819749525845549</v>
      </c>
    </row>
    <row r="49" spans="1:13" x14ac:dyDescent="0.25">
      <c r="A49">
        <v>43</v>
      </c>
      <c r="B49">
        <v>201504</v>
      </c>
      <c r="C49" s="2">
        <v>27.089778009</v>
      </c>
      <c r="D49" s="2">
        <v>626.20638002999999</v>
      </c>
      <c r="E49" s="2">
        <v>184.32926753983301</v>
      </c>
      <c r="F49" s="2">
        <v>342.77956755349999</v>
      </c>
      <c r="G49" s="2">
        <v>3.57630412593705</v>
      </c>
      <c r="H49" s="2">
        <v>6.0270219412270496</v>
      </c>
      <c r="I49" s="3">
        <f t="shared" si="0"/>
        <v>1.9401716144530446E-2</v>
      </c>
      <c r="J49" s="3">
        <f t="shared" si="1"/>
        <v>1.7582792300729448E-2</v>
      </c>
      <c r="K49" s="4">
        <f t="shared" si="2"/>
        <v>6.8043845718703766</v>
      </c>
      <c r="L49" s="4">
        <f t="shared" si="3"/>
        <v>0.5473907300929739</v>
      </c>
      <c r="M49" s="15">
        <f t="shared" si="10"/>
        <v>0.82154495255497417</v>
      </c>
    </row>
    <row r="50" spans="1:13" x14ac:dyDescent="0.25">
      <c r="A50">
        <v>44</v>
      </c>
      <c r="B50">
        <v>201505</v>
      </c>
      <c r="C50" s="2">
        <v>90.074594632</v>
      </c>
      <c r="D50" s="2">
        <v>895.92660817000001</v>
      </c>
      <c r="E50" s="2">
        <v>82.805140124202595</v>
      </c>
      <c r="F50" s="2">
        <v>345.07825171044402</v>
      </c>
      <c r="G50" s="2">
        <v>4.7118031885714204</v>
      </c>
      <c r="H50" s="2">
        <v>8.0852086698854997</v>
      </c>
      <c r="I50" s="3">
        <f t="shared" si="0"/>
        <v>5.690230318436762E-2</v>
      </c>
      <c r="J50" s="3">
        <f t="shared" si="1"/>
        <v>2.3430073120544893E-2</v>
      </c>
      <c r="K50" s="4">
        <f t="shared" si="2"/>
        <v>0.91929517376684533</v>
      </c>
      <c r="L50" s="4">
        <f t="shared" si="3"/>
        <v>0.38516352630188455</v>
      </c>
      <c r="M50" s="15">
        <f t="shared" si="10"/>
        <v>0.44693698389087771</v>
      </c>
    </row>
    <row r="51" spans="1:13" x14ac:dyDescent="0.25">
      <c r="A51">
        <v>45</v>
      </c>
      <c r="B51">
        <v>201506</v>
      </c>
      <c r="C51" s="2">
        <v>83.673236470500001</v>
      </c>
      <c r="D51" s="2">
        <v>129.47949564000001</v>
      </c>
      <c r="E51" s="2">
        <v>15.543212446</v>
      </c>
      <c r="F51" s="2">
        <v>17.418817486277799</v>
      </c>
      <c r="G51" s="2">
        <v>3.0152329743460999</v>
      </c>
      <c r="H51" s="2">
        <v>0.67560015648810401</v>
      </c>
      <c r="I51" s="3">
        <f t="shared" si="0"/>
        <v>0.19399033403304355</v>
      </c>
      <c r="J51" s="3">
        <f t="shared" si="1"/>
        <v>3.8785649888135543E-2</v>
      </c>
      <c r="K51" s="4">
        <f t="shared" si="2"/>
        <v>0.18576086095916639</v>
      </c>
      <c r="L51" s="4">
        <f t="shared" si="3"/>
        <v>0.1345295438492318</v>
      </c>
      <c r="M51" s="15">
        <f t="shared" si="10"/>
        <v>0.17195586798348367</v>
      </c>
    </row>
    <row r="52" spans="1:13" x14ac:dyDescent="0.25">
      <c r="A52">
        <v>46</v>
      </c>
      <c r="B52">
        <v>201507</v>
      </c>
      <c r="C52" s="2">
        <v>19.217174750000002</v>
      </c>
      <c r="D52" s="2">
        <v>540.50832560000003</v>
      </c>
      <c r="E52" s="2">
        <v>11.8861068166667</v>
      </c>
      <c r="F52" s="2">
        <v>37.918633955555599</v>
      </c>
      <c r="G52" s="2">
        <v>2.7389145699699999</v>
      </c>
      <c r="H52" s="2">
        <v>2.8393066397812499</v>
      </c>
      <c r="I52" s="3">
        <f t="shared" si="0"/>
        <v>0.23042991386628744</v>
      </c>
      <c r="J52" s="3">
        <f t="shared" si="1"/>
        <v>7.4878927418883259E-2</v>
      </c>
      <c r="K52" s="4">
        <f t="shared" si="2"/>
        <v>0.61851479061284487</v>
      </c>
      <c r="L52" s="4">
        <f t="shared" si="3"/>
        <v>7.01536538099823E-2</v>
      </c>
      <c r="M52" s="15">
        <f t="shared" si="10"/>
        <v>9.8946647861035839E-2</v>
      </c>
    </row>
    <row r="53" spans="1:13" s="9" customFormat="1" x14ac:dyDescent="0.25">
      <c r="A53" s="9">
        <v>47</v>
      </c>
      <c r="B53" s="9">
        <v>201508</v>
      </c>
      <c r="C53" s="10">
        <v>50.259592841</v>
      </c>
      <c r="D53" s="10">
        <v>18228.228266400001</v>
      </c>
      <c r="E53" s="10">
        <v>39.515549143222202</v>
      </c>
      <c r="F53" s="10">
        <v>130.94453244711099</v>
      </c>
      <c r="G53" s="10">
        <v>8.1239651116059992</v>
      </c>
      <c r="H53" s="10">
        <v>8.7698941757152102</v>
      </c>
      <c r="I53" s="11">
        <f t="shared" si="0"/>
        <v>0.20558907285233666</v>
      </c>
      <c r="J53" s="11">
        <f t="shared" si="1"/>
        <v>6.6974115007493007E-2</v>
      </c>
      <c r="K53" s="12">
        <f t="shared" si="2"/>
        <v>0.78622899449728156</v>
      </c>
      <c r="L53" s="12">
        <f t="shared" si="3"/>
        <v>7.1836127205231661E-3</v>
      </c>
      <c r="M53" s="15">
        <f t="shared" si="10"/>
        <v>1.0249969380423031E-2</v>
      </c>
    </row>
    <row r="54" spans="1:13" s="9" customFormat="1" x14ac:dyDescent="0.25">
      <c r="A54" s="9">
        <v>48</v>
      </c>
      <c r="B54" s="9">
        <v>201509</v>
      </c>
      <c r="C54" s="10">
        <v>20.600991354000001</v>
      </c>
      <c r="D54" s="10">
        <v>51064.279983330001</v>
      </c>
      <c r="E54" s="10">
        <v>54.090105886666699</v>
      </c>
      <c r="F54" s="10">
        <v>554.11201140466699</v>
      </c>
      <c r="G54" s="10">
        <v>6.462104777285</v>
      </c>
      <c r="H54" s="10">
        <v>7.9889124481987501</v>
      </c>
      <c r="I54" s="11">
        <f t="shared" si="0"/>
        <v>0.11946925729494494</v>
      </c>
      <c r="J54" s="11">
        <f t="shared" si="1"/>
        <v>1.4417504554624178E-2</v>
      </c>
      <c r="K54" s="12">
        <f t="shared" si="2"/>
        <v>2.6256069408118199</v>
      </c>
      <c r="L54" s="12">
        <f t="shared" si="3"/>
        <v>1.0851264554901343E-2</v>
      </c>
      <c r="M54" s="15">
        <f t="shared" si="10"/>
        <v>1.2188599104799405E-2</v>
      </c>
    </row>
    <row r="55" spans="1:13" x14ac:dyDescent="0.25">
      <c r="A55">
        <v>49</v>
      </c>
      <c r="B55">
        <v>201510</v>
      </c>
      <c r="C55" s="2">
        <v>7.6656089190000003</v>
      </c>
      <c r="D55" s="2">
        <v>345.49166410499998</v>
      </c>
      <c r="E55" s="2">
        <v>55.599052391333302</v>
      </c>
      <c r="F55" s="2">
        <v>1339.2371297961099</v>
      </c>
      <c r="G55" s="2">
        <v>3.1309465883233298</v>
      </c>
      <c r="H55" s="2">
        <v>4.0230781625552101</v>
      </c>
      <c r="I55" s="3">
        <f t="shared" si="0"/>
        <v>5.6312948758302526E-2</v>
      </c>
      <c r="J55" s="3">
        <f t="shared" si="1"/>
        <v>3.0040073360030704E-3</v>
      </c>
      <c r="K55" s="4">
        <f t="shared" si="2"/>
        <v>7.2530509942302599</v>
      </c>
      <c r="L55" s="4">
        <f t="shared" si="3"/>
        <v>3.8763225540199895</v>
      </c>
      <c r="M55" s="15">
        <f>(E55+F55+G55+H55)/(C55+D55)</f>
        <v>3.9698749368331563</v>
      </c>
    </row>
    <row r="58" spans="1:13" s="5" customFormat="1" x14ac:dyDescent="0.25">
      <c r="B58" s="5" t="s">
        <v>16</v>
      </c>
      <c r="C58" s="6">
        <f>SUM(C46:C57)</f>
        <v>348.64200023810002</v>
      </c>
      <c r="D58" s="6">
        <f t="shared" ref="D58" si="26">SUM(D46:D57)</f>
        <v>73109.069932863</v>
      </c>
      <c r="E58" s="6">
        <f t="shared" ref="E58" si="27">SUM(E46:E57)</f>
        <v>738.59534005663261</v>
      </c>
      <c r="F58" s="6">
        <f t="shared" ref="F58" si="28">SUM(F46:F57)</f>
        <v>3451.8394724767741</v>
      </c>
      <c r="G58" s="6">
        <f t="shared" ref="G58" si="29">SUM(G46:G57)</f>
        <v>40.554192574274197</v>
      </c>
      <c r="H58" s="6">
        <f t="shared" ref="H58" si="30">SUM(H46:H57)</f>
        <v>47.897611686279873</v>
      </c>
      <c r="I58" s="7">
        <f t="shared" ref="I58" si="31">G58/E58</f>
        <v>5.490718716308806E-2</v>
      </c>
      <c r="J58" s="7">
        <f t="shared" ref="J58" si="32">H58/F58</f>
        <v>1.3875967311977065E-2</v>
      </c>
      <c r="K58" s="8">
        <f t="shared" ref="K58" si="33">E58/C58</f>
        <v>2.1184921482558603</v>
      </c>
      <c r="L58" s="8">
        <f t="shared" ref="L58" si="34">F58/D58</f>
        <v>4.7214927992472656E-2</v>
      </c>
      <c r="M58" s="16">
        <f t="shared" ref="M58" si="35">(E58+F58)/(C58+D58)</f>
        <v>5.7045539566351999E-2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table_m_NX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Ferraretto</dc:creator>
  <cp:lastModifiedBy>Daniele Ferraretto</cp:lastModifiedBy>
  <dcterms:created xsi:type="dcterms:W3CDTF">2015-11-28T19:01:08Z</dcterms:created>
  <dcterms:modified xsi:type="dcterms:W3CDTF">2015-11-28T21:37:41Z</dcterms:modified>
</cp:coreProperties>
</file>