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fieldlab\"/>
    </mc:Choice>
  </mc:AlternateContent>
  <bookViews>
    <workbookView xWindow="0" yWindow="0" windowWidth="15300" windowHeight="7650"/>
  </bookViews>
  <sheets>
    <sheet name="Sheet1" sheetId="1" r:id="rId1"/>
    <sheet name="Sheet2" sheetId="2" r:id="rId2"/>
  </sheets>
  <definedNames>
    <definedName name="_xlnm._FilterDatabase" localSheetId="0" hidden="1">Sheet1!$D$1:$D$114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3" i="1"/>
  <c r="E52" i="1"/>
  <c r="E75" i="1"/>
  <c r="E74" i="1"/>
  <c r="E73" i="1"/>
  <c r="E63" i="1"/>
  <c r="E107" i="1"/>
  <c r="E108" i="1"/>
  <c r="E106" i="1"/>
  <c r="E61" i="1"/>
  <c r="E60" i="1"/>
  <c r="E59" i="1"/>
  <c r="X61" i="1"/>
  <c r="W61" i="1"/>
  <c r="V61" i="1"/>
  <c r="U61" i="1"/>
  <c r="X60" i="1"/>
  <c r="W60" i="1"/>
  <c r="V60" i="1"/>
  <c r="U60" i="1"/>
  <c r="X59" i="1"/>
  <c r="W59" i="1"/>
  <c r="V59" i="1"/>
  <c r="U59" i="1"/>
  <c r="E50" i="1"/>
  <c r="E49" i="1"/>
  <c r="E48" i="1"/>
  <c r="X50" i="1"/>
  <c r="W50" i="1"/>
  <c r="V50" i="1"/>
  <c r="U50" i="1"/>
  <c r="X49" i="1"/>
  <c r="W49" i="1"/>
  <c r="V49" i="1"/>
  <c r="U49" i="1"/>
  <c r="X48" i="1"/>
  <c r="W48" i="1"/>
  <c r="V48" i="1"/>
  <c r="U48" i="1"/>
  <c r="E72" i="1"/>
  <c r="E71" i="1"/>
  <c r="E70" i="1"/>
  <c r="X72" i="1"/>
  <c r="W72" i="1"/>
  <c r="V72" i="1"/>
  <c r="U72" i="1"/>
  <c r="X71" i="1"/>
  <c r="W71" i="1"/>
  <c r="V71" i="1"/>
  <c r="U71" i="1"/>
  <c r="X70" i="1"/>
  <c r="W70" i="1"/>
  <c r="V70" i="1"/>
  <c r="U70" i="1"/>
  <c r="Y68" i="1"/>
  <c r="E104" i="1"/>
  <c r="E105" i="1"/>
  <c r="W105" i="1"/>
  <c r="U104" i="1"/>
  <c r="V104" i="1"/>
  <c r="W104" i="1"/>
  <c r="X104" i="1"/>
  <c r="U105" i="1"/>
  <c r="V105" i="1"/>
  <c r="X105" i="1"/>
  <c r="E103" i="1"/>
  <c r="V103" i="1"/>
  <c r="W103" i="1"/>
  <c r="X103" i="1"/>
  <c r="U103" i="1"/>
  <c r="C13" i="2" l="1"/>
  <c r="C9" i="2"/>
  <c r="C5" i="2"/>
  <c r="E43" i="1" l="1"/>
  <c r="E65" i="1"/>
</calcChain>
</file>

<file path=xl/sharedStrings.xml><?xml version="1.0" encoding="utf-8"?>
<sst xmlns="http://schemas.openxmlformats.org/spreadsheetml/2006/main" count="237" uniqueCount="66">
  <si>
    <t>Date</t>
  </si>
  <si>
    <t>Sample</t>
  </si>
  <si>
    <t>Volume</t>
  </si>
  <si>
    <t>NH4</t>
  </si>
  <si>
    <t>NO3</t>
  </si>
  <si>
    <t>blank</t>
  </si>
  <si>
    <t>T1</t>
  </si>
  <si>
    <t>T2</t>
  </si>
  <si>
    <t>T3</t>
  </si>
  <si>
    <t>S1</t>
  </si>
  <si>
    <t>S2</t>
  </si>
  <si>
    <t>S3</t>
  </si>
  <si>
    <t>RF</t>
  </si>
  <si>
    <t>CTF</t>
  </si>
  <si>
    <t>CSF</t>
  </si>
  <si>
    <t xml:space="preserve">diffusion started on the 8th, samples stayed 2 days att </t>
  </si>
  <si>
    <t>Depth 1</t>
  </si>
  <si>
    <t>Depth 2</t>
  </si>
  <si>
    <t>Depth 3</t>
  </si>
  <si>
    <t>Depth 4</t>
  </si>
  <si>
    <t>blended from T12T1, T12T2,T12T3</t>
  </si>
  <si>
    <t>Litter weight</t>
  </si>
  <si>
    <t>Litter tare</t>
  </si>
  <si>
    <t>further obs</t>
  </si>
  <si>
    <t>.0045*</t>
  </si>
  <si>
    <t>angle</t>
  </si>
  <si>
    <t>Collector code</t>
  </si>
  <si>
    <t>T1T1</t>
  </si>
  <si>
    <t>T1T2</t>
  </si>
  <si>
    <t>T1T3</t>
  </si>
  <si>
    <t>T1T4</t>
  </si>
  <si>
    <t>T2T1</t>
  </si>
  <si>
    <t>T2T2</t>
  </si>
  <si>
    <t>T2T3</t>
  </si>
  <si>
    <t>T2T4</t>
  </si>
  <si>
    <t>T3T1</t>
  </si>
  <si>
    <t>T3T2</t>
  </si>
  <si>
    <t>T3T3</t>
  </si>
  <si>
    <t>T3T4</t>
  </si>
  <si>
    <t>to be checked if RF and TF are not switched</t>
  </si>
  <si>
    <t>100% of the sample taken</t>
  </si>
  <si>
    <t xml:space="preserve">         </t>
  </si>
  <si>
    <t>Set</t>
  </si>
  <si>
    <t>d15N_NH4</t>
  </si>
  <si>
    <t>d15N_NO3</t>
  </si>
  <si>
    <t>NA</t>
  </si>
  <si>
    <t>Sample volume</t>
  </si>
  <si>
    <t>ug NH4-N total filter</t>
  </si>
  <si>
    <t>ug NO3-N total filter</t>
  </si>
  <si>
    <t>same as for set 1</t>
  </si>
  <si>
    <t>red</t>
  </si>
  <si>
    <t>L</t>
  </si>
  <si>
    <t>quality check</t>
  </si>
  <si>
    <t>Duplicate</t>
  </si>
  <si>
    <t>T</t>
  </si>
  <si>
    <t>A VEDERE LE DIFFERENZE TRA PRIMA E SECONDA BATCH SI DIREBBE CHE I FILTRI no3 DEL PRIMO GIRO SIANO TUTTI SCOPPIATI. NON SI SPIEGHEREBBE ALTRIMENTI IL BASSO CONTENUTO DI N. GUARDA CHE QUANTITA ALLUCINANTE DI NO3-N NEI SECONDI NONOSTANTE UN VOLUME MINIMO!</t>
  </si>
  <si>
    <t>Vol calculations</t>
  </si>
  <si>
    <t>barrel 1</t>
  </si>
  <si>
    <t>barrel 2</t>
  </si>
  <si>
    <t>barrel 3</t>
  </si>
  <si>
    <t>barrel 4</t>
  </si>
  <si>
    <t>NH4 diffusion start on 08/03. Sample collected on 6/03 stayed TA for 2 days</t>
  </si>
  <si>
    <t>missing NH4 lab result from the lab analysis</t>
  </si>
  <si>
    <t>NO RF. Results from 02/09</t>
  </si>
  <si>
    <t>NOTA:(24/05/17): IO HO UN VOLUME ANCHE PER IL TF, CHE VA BENISSIMO, PERCHE' MI SERVIRA' PER CALCOLARE QUANTO N HO RACCOLTO: LA SUPERFICIE INTERCETTATA MI SERVIRA' SOLO PER CALCOLARE UN PARAMETRO PER SCALARIZZARE IL N RACCOLTO AL N TOTALE!!!</t>
  </si>
  <si>
    <t>PER DOMANI 25/05: SPEDIRE I CAMPIONI, MAIL A CEH, POI PREPARARE IL DB "PULITO" SALVATO COME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</si>
</sst>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4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 applyBorder="1" applyAlignment="1">
      <alignment horizontal="center"/>
    </xf>
    <xf numFmtId="0" fontId="0" fillId="5" borderId="1" xfId="0" applyFill="1" applyBorder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2" fontId="0" fillId="0" borderId="0" xfId="0" applyNumberFormat="1" applyFill="1" applyBorder="1" applyAlignment="1">
      <alignment horizontal="center"/>
    </xf>
    <xf numFmtId="0" fontId="0" fillId="7" borderId="1" xfId="0" applyFill="1" applyBorder="1"/>
    <xf numFmtId="14" fontId="0" fillId="0" borderId="0" xfId="0" applyNumberFormat="1" applyFill="1"/>
    <xf numFmtId="0" fontId="0" fillId="0" borderId="0" xfId="0" applyFill="1"/>
    <xf numFmtId="14" fontId="0" fillId="7" borderId="0" xfId="0" applyNumberFormat="1" applyFill="1"/>
    <xf numFmtId="0" fontId="0" fillId="7" borderId="0" xfId="0" applyFill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/>
    <xf numFmtId="0" fontId="0" fillId="9" borderId="1" xfId="0" applyFill="1" applyBorder="1"/>
    <xf numFmtId="0" fontId="0" fillId="3" borderId="2" xfId="0" applyFill="1" applyBorder="1"/>
    <xf numFmtId="164" fontId="0" fillId="2" borderId="0" xfId="0" applyNumberFormat="1" applyFill="1"/>
    <xf numFmtId="164" fontId="0" fillId="9" borderId="1" xfId="0" applyNumberFormat="1" applyFill="1" applyBorder="1"/>
    <xf numFmtId="164" fontId="0" fillId="9" borderId="0" xfId="0" applyNumberFormat="1" applyFill="1"/>
    <xf numFmtId="164" fontId="4" fillId="9" borderId="1" xfId="0" applyNumberFormat="1" applyFont="1" applyFill="1" applyBorder="1"/>
    <xf numFmtId="0" fontId="4" fillId="4" borderId="1" xfId="0" applyFont="1" applyFill="1" applyBorder="1"/>
    <xf numFmtId="0" fontId="1" fillId="10" borderId="0" xfId="0" applyFont="1" applyFill="1"/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workbookViewId="0">
      <pane ySplit="2" topLeftCell="A105" activePane="bottomLeft" state="frozen"/>
      <selection pane="bottomLeft" activeCell="A118" sqref="A118"/>
    </sheetView>
  </sheetViews>
  <sheetFormatPr defaultRowHeight="15" x14ac:dyDescent="0.25"/>
  <cols>
    <col min="1" max="1" width="10.7109375" bestFit="1" customWidth="1"/>
    <col min="2" max="2" width="9.140625" style="7"/>
    <col min="3" max="3" width="9.140625" style="7" customWidth="1"/>
    <col min="4" max="4" width="9.140625" style="7"/>
    <col min="5" max="5" width="9.140625" style="7" customWidth="1"/>
    <col min="6" max="6" width="12.28515625" style="7" hidden="1" customWidth="1"/>
    <col min="7" max="7" width="9.140625" style="7" hidden="1" customWidth="1"/>
    <col min="8" max="11" width="9.140625" style="3" customWidth="1"/>
    <col min="12" max="15" width="9.140625" style="9"/>
    <col min="16" max="16" width="10.140625" style="9" customWidth="1"/>
    <col min="17" max="17" width="9.140625" style="9" customWidth="1"/>
    <col min="18" max="18" width="9.140625" style="9"/>
    <col min="19" max="19" width="9.140625" style="9" customWidth="1"/>
  </cols>
  <sheetData>
    <row r="1" spans="1:24" x14ac:dyDescent="0.25">
      <c r="A1" t="s">
        <v>0</v>
      </c>
      <c r="B1" s="7" t="s">
        <v>1</v>
      </c>
      <c r="C1" s="7" t="s">
        <v>53</v>
      </c>
      <c r="D1" s="7" t="s">
        <v>42</v>
      </c>
      <c r="E1" s="7" t="s">
        <v>2</v>
      </c>
      <c r="F1" s="7" t="s">
        <v>21</v>
      </c>
      <c r="G1" s="7" t="s">
        <v>22</v>
      </c>
      <c r="H1" s="3" t="s">
        <v>16</v>
      </c>
      <c r="I1" s="3" t="s">
        <v>17</v>
      </c>
      <c r="J1" s="3" t="s">
        <v>18</v>
      </c>
      <c r="K1" s="3" t="s">
        <v>19</v>
      </c>
      <c r="L1" s="9" t="s">
        <v>3</v>
      </c>
      <c r="M1" s="9" t="s">
        <v>4</v>
      </c>
      <c r="N1" s="9" t="s">
        <v>43</v>
      </c>
      <c r="O1" s="9" t="s">
        <v>44</v>
      </c>
      <c r="P1" s="9" t="s">
        <v>47</v>
      </c>
      <c r="Q1" s="9" t="s">
        <v>48</v>
      </c>
      <c r="R1" s="9" t="s">
        <v>46</v>
      </c>
      <c r="S1" s="9" t="s">
        <v>52</v>
      </c>
      <c r="T1" s="8" t="s">
        <v>23</v>
      </c>
      <c r="U1" s="31" t="s">
        <v>56</v>
      </c>
    </row>
    <row r="2" spans="1:24" s="23" customFormat="1" x14ac:dyDescent="0.25">
      <c r="A2" s="22">
        <v>42592</v>
      </c>
      <c r="B2" s="4" t="s">
        <v>5</v>
      </c>
      <c r="C2" s="4"/>
      <c r="D2" s="4">
        <v>1</v>
      </c>
      <c r="E2" s="4"/>
      <c r="F2" s="4"/>
      <c r="G2" s="4"/>
      <c r="H2" s="4"/>
      <c r="I2" s="4"/>
      <c r="J2" s="4"/>
      <c r="K2" s="4"/>
      <c r="L2" s="4">
        <v>4.7E-2</v>
      </c>
      <c r="M2" s="4">
        <v>-1.4999999999999999E-2</v>
      </c>
      <c r="N2" s="4">
        <v>37.22</v>
      </c>
      <c r="O2" s="4">
        <v>72.11</v>
      </c>
      <c r="P2" s="4">
        <v>17.053684055118111</v>
      </c>
      <c r="Q2" s="4">
        <v>5.8174239423942389</v>
      </c>
      <c r="R2" s="4">
        <v>0.6</v>
      </c>
      <c r="S2" s="4"/>
      <c r="U2" s="23" t="s">
        <v>57</v>
      </c>
      <c r="V2" s="23" t="s">
        <v>58</v>
      </c>
      <c r="W2" s="23" t="s">
        <v>59</v>
      </c>
      <c r="X2" s="23" t="s">
        <v>60</v>
      </c>
    </row>
    <row r="3" spans="1:24" s="23" customFormat="1" x14ac:dyDescent="0.25">
      <c r="A3" s="22">
        <v>42592</v>
      </c>
      <c r="B3" s="4" t="s">
        <v>5</v>
      </c>
      <c r="C3" s="4"/>
      <c r="D3" s="4">
        <v>1</v>
      </c>
      <c r="E3" s="4"/>
      <c r="F3" s="4"/>
      <c r="G3" s="4"/>
      <c r="H3" s="4"/>
      <c r="I3" s="4"/>
      <c r="J3" s="4"/>
      <c r="K3" s="4"/>
      <c r="L3" s="4">
        <v>4.1000000000000002E-2</v>
      </c>
      <c r="M3" s="4">
        <v>-3.2000000000000001E-2</v>
      </c>
      <c r="N3" s="4">
        <v>64.27</v>
      </c>
      <c r="O3" s="4">
        <v>172.73</v>
      </c>
      <c r="P3" s="4">
        <v>20.170380726635326</v>
      </c>
      <c r="Q3" s="4">
        <v>0.2259177150722643</v>
      </c>
      <c r="R3" s="4">
        <v>0.6</v>
      </c>
      <c r="S3" s="4"/>
    </row>
    <row r="4" spans="1:24" s="25" customFormat="1" x14ac:dyDescent="0.25">
      <c r="A4" s="24">
        <v>42592</v>
      </c>
      <c r="B4" s="21" t="s">
        <v>6</v>
      </c>
      <c r="C4" s="21"/>
      <c r="D4" s="21">
        <v>1</v>
      </c>
      <c r="E4" s="33">
        <v>4.0759999999999996</v>
      </c>
      <c r="F4" s="21">
        <v>12.43</v>
      </c>
      <c r="G4" s="21">
        <v>5.95</v>
      </c>
      <c r="H4" s="21"/>
      <c r="I4" s="21"/>
      <c r="J4" s="21"/>
      <c r="K4" s="21"/>
      <c r="L4" s="21">
        <v>3.835</v>
      </c>
      <c r="M4" s="27">
        <v>12.01</v>
      </c>
      <c r="N4" s="21">
        <v>662.64</v>
      </c>
      <c r="O4" s="21">
        <v>58.39</v>
      </c>
      <c r="P4" s="21">
        <v>565.72956066945608</v>
      </c>
      <c r="Q4" s="21">
        <v>129.67230000000001</v>
      </c>
      <c r="R4" s="21">
        <v>0.13</v>
      </c>
      <c r="S4" s="21"/>
    </row>
    <row r="5" spans="1:24" s="25" customFormat="1" x14ac:dyDescent="0.25">
      <c r="A5" s="24">
        <v>42592</v>
      </c>
      <c r="B5" s="21" t="s">
        <v>7</v>
      </c>
      <c r="C5" s="21"/>
      <c r="D5" s="21">
        <v>1</v>
      </c>
      <c r="E5" s="33">
        <v>3.48</v>
      </c>
      <c r="F5" s="21">
        <v>14.87</v>
      </c>
      <c r="G5" s="21">
        <v>6</v>
      </c>
      <c r="H5" s="21"/>
      <c r="I5" s="21"/>
      <c r="J5" s="21"/>
      <c r="K5" s="21"/>
      <c r="L5" s="30">
        <v>5.407</v>
      </c>
      <c r="M5" s="30">
        <v>16.321999999999999</v>
      </c>
      <c r="N5" s="21">
        <v>653.1</v>
      </c>
      <c r="O5" s="21">
        <v>51.78</v>
      </c>
      <c r="P5" s="21">
        <v>715.68882789115651</v>
      </c>
      <c r="Q5" s="21">
        <v>145.98849999999999</v>
      </c>
      <c r="R5" s="21">
        <v>0.13</v>
      </c>
      <c r="S5" s="21"/>
    </row>
    <row r="6" spans="1:24" s="25" customFormat="1" x14ac:dyDescent="0.25">
      <c r="A6" s="24">
        <v>42592</v>
      </c>
      <c r="B6" s="21" t="s">
        <v>8</v>
      </c>
      <c r="C6" s="21"/>
      <c r="D6" s="21">
        <v>1</v>
      </c>
      <c r="E6" s="33">
        <v>3.7</v>
      </c>
      <c r="F6" s="21">
        <v>17.41</v>
      </c>
      <c r="G6" s="21">
        <v>5.94</v>
      </c>
      <c r="H6" s="21"/>
      <c r="I6" s="21"/>
      <c r="J6" s="21"/>
      <c r="K6" s="21"/>
      <c r="L6" s="30">
        <v>4.9329999999999998</v>
      </c>
      <c r="M6" s="30">
        <v>17.318000000000001</v>
      </c>
      <c r="N6" s="21">
        <v>651.77</v>
      </c>
      <c r="O6" s="21">
        <v>72.19</v>
      </c>
      <c r="P6" s="21">
        <v>445.45918753358416</v>
      </c>
      <c r="Q6" s="21">
        <v>100.78489999999999</v>
      </c>
      <c r="R6" s="21">
        <v>0.13</v>
      </c>
      <c r="S6" s="21"/>
    </row>
    <row r="7" spans="1:24" s="25" customFormat="1" x14ac:dyDescent="0.25">
      <c r="A7" s="24">
        <v>42592</v>
      </c>
      <c r="B7" s="21" t="s">
        <v>9</v>
      </c>
      <c r="C7" s="21"/>
      <c r="D7" s="21">
        <v>1</v>
      </c>
      <c r="E7" s="34">
        <v>0.95850999999999997</v>
      </c>
      <c r="F7" s="21"/>
      <c r="G7" s="21"/>
      <c r="H7" s="21"/>
      <c r="I7" s="21"/>
      <c r="J7" s="21"/>
      <c r="K7" s="21"/>
      <c r="L7" s="28" t="s">
        <v>45</v>
      </c>
      <c r="M7" s="28" t="s">
        <v>45</v>
      </c>
      <c r="N7" s="21">
        <v>46.38</v>
      </c>
      <c r="O7" s="21">
        <v>26.54</v>
      </c>
      <c r="P7" s="21">
        <v>1.3107174479166663</v>
      </c>
      <c r="Q7" s="21">
        <v>50.044400000000003</v>
      </c>
      <c r="R7" s="27">
        <v>0.7</v>
      </c>
      <c r="S7" s="21"/>
    </row>
    <row r="8" spans="1:24" s="25" customFormat="1" x14ac:dyDescent="0.25">
      <c r="A8" s="24">
        <v>42592</v>
      </c>
      <c r="B8" s="21" t="s">
        <v>10</v>
      </c>
      <c r="C8" s="21"/>
      <c r="D8" s="21">
        <v>1</v>
      </c>
      <c r="E8" s="34">
        <v>0.45724999999999999</v>
      </c>
      <c r="F8" s="21"/>
      <c r="G8" s="21"/>
      <c r="H8" s="21"/>
      <c r="I8" s="21"/>
      <c r="J8" s="21"/>
      <c r="K8" s="21"/>
      <c r="L8" s="28" t="s">
        <v>45</v>
      </c>
      <c r="M8" s="28" t="s">
        <v>45</v>
      </c>
      <c r="N8" s="21">
        <v>12.13</v>
      </c>
      <c r="O8" s="21">
        <v>55.83</v>
      </c>
      <c r="P8" s="21">
        <v>6.5875430505826431</v>
      </c>
      <c r="Q8" s="21">
        <v>1.3267</v>
      </c>
      <c r="R8" s="27">
        <v>0.7</v>
      </c>
      <c r="S8" s="21"/>
    </row>
    <row r="9" spans="1:24" s="25" customFormat="1" x14ac:dyDescent="0.25">
      <c r="A9" s="24">
        <v>42592</v>
      </c>
      <c r="B9" s="21" t="s">
        <v>11</v>
      </c>
      <c r="C9" s="21"/>
      <c r="D9" s="21">
        <v>1</v>
      </c>
      <c r="E9" s="34">
        <v>0.61875000000000002</v>
      </c>
      <c r="F9" s="21"/>
      <c r="G9" s="21"/>
      <c r="H9" s="21"/>
      <c r="I9" s="21"/>
      <c r="J9" s="21"/>
      <c r="K9" s="21"/>
      <c r="L9" s="28" t="s">
        <v>45</v>
      </c>
      <c r="M9" s="28" t="s">
        <v>45</v>
      </c>
      <c r="N9" s="21">
        <v>6.26</v>
      </c>
      <c r="O9" s="21">
        <v>51.66</v>
      </c>
      <c r="P9" s="21">
        <v>448.50206112262191</v>
      </c>
      <c r="Q9" s="21">
        <v>28.1312</v>
      </c>
      <c r="R9" s="27">
        <v>0.7</v>
      </c>
      <c r="S9" s="21"/>
    </row>
    <row r="10" spans="1:24" x14ac:dyDescent="0.25">
      <c r="A10" s="1">
        <v>42592</v>
      </c>
      <c r="B10" s="7" t="s">
        <v>12</v>
      </c>
      <c r="D10" s="7">
        <v>1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  <c r="S10" s="9" t="s">
        <v>45</v>
      </c>
    </row>
    <row r="11" spans="1:24" x14ac:dyDescent="0.25">
      <c r="A11" s="1">
        <v>42592</v>
      </c>
      <c r="B11" s="7" t="s">
        <v>13</v>
      </c>
      <c r="D11" s="7">
        <v>1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9" t="s">
        <v>45</v>
      </c>
      <c r="Q11" s="9" t="s">
        <v>45</v>
      </c>
      <c r="R11" s="9" t="s">
        <v>45</v>
      </c>
      <c r="S11" s="9" t="s">
        <v>45</v>
      </c>
    </row>
    <row r="12" spans="1:24" x14ac:dyDescent="0.25">
      <c r="A12" s="1">
        <v>42592</v>
      </c>
      <c r="B12" s="7" t="s">
        <v>14</v>
      </c>
      <c r="D12" s="7">
        <v>1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9" t="s">
        <v>45</v>
      </c>
      <c r="M12" s="9" t="s">
        <v>45</v>
      </c>
      <c r="N12" s="9" t="s">
        <v>45</v>
      </c>
      <c r="O12" s="9" t="s">
        <v>45</v>
      </c>
      <c r="P12" s="9" t="s">
        <v>45</v>
      </c>
      <c r="Q12" s="9" t="s">
        <v>45</v>
      </c>
      <c r="R12" s="9" t="s">
        <v>45</v>
      </c>
      <c r="S12" s="9" t="s">
        <v>45</v>
      </c>
    </row>
    <row r="13" spans="1:24" x14ac:dyDescent="0.25">
      <c r="A13" s="1">
        <v>42594</v>
      </c>
      <c r="B13" s="7" t="s">
        <v>5</v>
      </c>
      <c r="D13" s="7">
        <v>2</v>
      </c>
      <c r="H13" s="7"/>
      <c r="I13" s="7"/>
      <c r="J13" s="7"/>
      <c r="K13" s="7"/>
      <c r="L13" s="7">
        <v>4.7E-2</v>
      </c>
      <c r="M13" s="7">
        <v>-1.4999999999999999E-2</v>
      </c>
      <c r="N13" s="7">
        <v>37.22</v>
      </c>
      <c r="O13" s="7">
        <v>72.11</v>
      </c>
      <c r="P13" s="7">
        <v>17.053684055118111</v>
      </c>
      <c r="Q13" s="7">
        <v>5.8174239423942389</v>
      </c>
      <c r="R13" s="7">
        <v>0.6</v>
      </c>
      <c r="S13" s="7" t="s">
        <v>49</v>
      </c>
    </row>
    <row r="14" spans="1:24" x14ac:dyDescent="0.25">
      <c r="A14" s="1">
        <v>42594</v>
      </c>
      <c r="B14" s="7" t="s">
        <v>5</v>
      </c>
      <c r="D14" s="7">
        <v>2</v>
      </c>
      <c r="H14" s="7"/>
      <c r="I14" s="7"/>
      <c r="J14" s="7"/>
      <c r="K14" s="7"/>
      <c r="L14" s="7">
        <v>4.1000000000000002E-2</v>
      </c>
      <c r="M14" s="7">
        <v>-3.2000000000000001E-2</v>
      </c>
      <c r="N14" s="7">
        <v>64.27</v>
      </c>
      <c r="O14" s="7">
        <v>172.73</v>
      </c>
      <c r="P14" s="7">
        <v>20.170380726635326</v>
      </c>
      <c r="Q14" s="7">
        <v>0.2259177150722643</v>
      </c>
      <c r="R14" s="7">
        <v>0.6</v>
      </c>
      <c r="S14" s="7" t="s">
        <v>49</v>
      </c>
    </row>
    <row r="15" spans="1:24" s="2" customFormat="1" x14ac:dyDescent="0.25">
      <c r="A15" s="5">
        <v>42594</v>
      </c>
      <c r="B15" s="6" t="s">
        <v>6</v>
      </c>
      <c r="C15" s="6"/>
      <c r="D15" s="6">
        <v>2</v>
      </c>
      <c r="E15" s="30">
        <v>8</v>
      </c>
      <c r="F15" s="6"/>
      <c r="G15" s="6"/>
      <c r="H15" s="6"/>
      <c r="I15" s="6"/>
      <c r="J15" s="6"/>
      <c r="K15" s="6"/>
      <c r="L15" s="30">
        <v>3.8679999999999999</v>
      </c>
      <c r="M15" s="30">
        <v>12.097</v>
      </c>
      <c r="N15" s="6">
        <v>64.81</v>
      </c>
      <c r="O15" s="6">
        <v>19.59</v>
      </c>
      <c r="P15" s="10">
        <v>67.692125857856155</v>
      </c>
      <c r="Q15" s="6">
        <v>1425.3790104838708</v>
      </c>
      <c r="R15" s="6">
        <v>4.0000000000000001E-3</v>
      </c>
      <c r="S15" s="6"/>
    </row>
    <row r="16" spans="1:24" s="2" customFormat="1" x14ac:dyDescent="0.25">
      <c r="A16" s="5">
        <v>42594</v>
      </c>
      <c r="B16" s="6" t="s">
        <v>7</v>
      </c>
      <c r="C16" s="6"/>
      <c r="D16" s="6">
        <v>2</v>
      </c>
      <c r="E16" s="30">
        <v>6</v>
      </c>
      <c r="F16" s="6"/>
      <c r="G16" s="6"/>
      <c r="H16" s="6"/>
      <c r="I16" s="6"/>
      <c r="J16" s="6"/>
      <c r="K16" s="6"/>
      <c r="L16" s="30">
        <v>0.61899999999999999</v>
      </c>
      <c r="M16" s="30">
        <v>4.6689999999999996</v>
      </c>
      <c r="N16" s="6">
        <v>442.26</v>
      </c>
      <c r="O16" s="6">
        <v>89.1</v>
      </c>
      <c r="P16" s="10">
        <v>151.01014249103022</v>
      </c>
      <c r="Q16" s="6">
        <v>0.44208359533937486</v>
      </c>
      <c r="R16" s="6">
        <v>0.24</v>
      </c>
      <c r="S16" s="6" t="s">
        <v>51</v>
      </c>
    </row>
    <row r="17" spans="1:20" s="2" customFormat="1" x14ac:dyDescent="0.25">
      <c r="A17" s="5">
        <v>42594</v>
      </c>
      <c r="B17" s="6" t="s">
        <v>8</v>
      </c>
      <c r="C17" s="6"/>
      <c r="D17" s="6">
        <v>2</v>
      </c>
      <c r="E17" s="30">
        <v>8</v>
      </c>
      <c r="F17" s="6"/>
      <c r="G17" s="6"/>
      <c r="H17" s="6"/>
      <c r="I17" s="6"/>
      <c r="J17" s="6"/>
      <c r="K17" s="6"/>
      <c r="L17" s="30">
        <v>0.157</v>
      </c>
      <c r="M17" s="30">
        <v>0.13100000000000001</v>
      </c>
      <c r="N17" s="6">
        <v>134.54</v>
      </c>
      <c r="O17" s="6">
        <v>33.93</v>
      </c>
      <c r="P17" s="10">
        <v>46.045430610844193</v>
      </c>
      <c r="Q17" s="6">
        <v>1.894451412344941</v>
      </c>
      <c r="R17" s="6">
        <v>95</v>
      </c>
      <c r="S17" s="6" t="s">
        <v>51</v>
      </c>
    </row>
    <row r="18" spans="1:20" x14ac:dyDescent="0.25">
      <c r="A18" s="1">
        <v>42594</v>
      </c>
      <c r="B18" s="7" t="s">
        <v>9</v>
      </c>
      <c r="D18" s="7">
        <v>2</v>
      </c>
      <c r="E18" s="30">
        <v>7</v>
      </c>
      <c r="L18" s="30">
        <v>9.9000000000000005E-2</v>
      </c>
      <c r="M18" s="30">
        <v>0.151</v>
      </c>
      <c r="N18" s="7">
        <v>11.1</v>
      </c>
      <c r="O18" s="7">
        <v>52.17</v>
      </c>
      <c r="P18" s="11">
        <v>56.993001521383405</v>
      </c>
      <c r="Q18" s="7">
        <v>1.1224191656893951</v>
      </c>
      <c r="R18" s="7">
        <v>1</v>
      </c>
      <c r="S18" s="7" t="s">
        <v>51</v>
      </c>
    </row>
    <row r="19" spans="1:20" x14ac:dyDescent="0.25">
      <c r="A19" s="1">
        <v>42594</v>
      </c>
      <c r="B19" s="7" t="s">
        <v>10</v>
      </c>
      <c r="D19" s="7">
        <v>2</v>
      </c>
      <c r="E19" s="30">
        <v>5</v>
      </c>
      <c r="L19" s="30">
        <v>0.17899999999999999</v>
      </c>
      <c r="M19" s="30">
        <v>5.0000000000000001E-3</v>
      </c>
      <c r="N19" s="7">
        <v>0.86</v>
      </c>
      <c r="O19" s="7">
        <v>5.59</v>
      </c>
      <c r="P19" s="11">
        <v>111.41368606224627</v>
      </c>
      <c r="Q19" s="7">
        <v>1399.4606381880735</v>
      </c>
      <c r="R19" s="7">
        <v>0.85</v>
      </c>
      <c r="S19" s="7"/>
    </row>
    <row r="20" spans="1:20" x14ac:dyDescent="0.25">
      <c r="A20" s="1">
        <v>42594</v>
      </c>
      <c r="B20" s="7" t="s">
        <v>11</v>
      </c>
      <c r="D20" s="7">
        <v>2</v>
      </c>
      <c r="E20" s="30">
        <v>3.75</v>
      </c>
      <c r="L20" s="30">
        <v>0.19600000000000001</v>
      </c>
      <c r="M20" s="30">
        <v>0</v>
      </c>
      <c r="N20" s="7">
        <v>-3.22</v>
      </c>
      <c r="O20" s="7">
        <v>16.2</v>
      </c>
      <c r="P20" s="11">
        <v>169.24778263560461</v>
      </c>
      <c r="Q20" s="7">
        <v>1319.5529725490196</v>
      </c>
      <c r="R20" s="7">
        <v>0.75</v>
      </c>
      <c r="S20" s="7"/>
    </row>
    <row r="21" spans="1:20" x14ac:dyDescent="0.25">
      <c r="A21" s="1">
        <v>42594</v>
      </c>
      <c r="B21" s="7" t="s">
        <v>12</v>
      </c>
      <c r="D21" s="7">
        <v>2</v>
      </c>
      <c r="L21" s="7"/>
      <c r="M21" s="7"/>
      <c r="N21" s="7">
        <v>92.22</v>
      </c>
      <c r="O21" s="7">
        <v>47.27</v>
      </c>
      <c r="P21" s="11">
        <v>0.64840782621633686</v>
      </c>
      <c r="Q21" s="7">
        <v>2.5132024799416479</v>
      </c>
      <c r="R21" s="7"/>
      <c r="S21" s="7" t="s">
        <v>51</v>
      </c>
    </row>
    <row r="22" spans="1:20" x14ac:dyDescent="0.25">
      <c r="A22" s="1">
        <v>42594</v>
      </c>
      <c r="B22" s="7" t="s">
        <v>13</v>
      </c>
      <c r="D22" s="7">
        <v>2</v>
      </c>
      <c r="E22" s="7">
        <v>3</v>
      </c>
      <c r="L22" s="7"/>
      <c r="M22" s="7"/>
      <c r="N22" s="7">
        <v>108.63</v>
      </c>
      <c r="O22" s="7">
        <v>60.23</v>
      </c>
      <c r="P22" s="11">
        <v>62.53522671381937</v>
      </c>
      <c r="Q22" s="7">
        <v>1.2794075462184875</v>
      </c>
      <c r="R22" s="7"/>
      <c r="S22" s="4" t="s">
        <v>51</v>
      </c>
      <c r="T22" s="7" t="s">
        <v>20</v>
      </c>
    </row>
    <row r="23" spans="1:20" x14ac:dyDescent="0.25">
      <c r="A23" s="1">
        <v>42594</v>
      </c>
      <c r="B23" s="7" t="s">
        <v>14</v>
      </c>
      <c r="D23" s="7">
        <v>2</v>
      </c>
      <c r="E23" s="7">
        <v>0.5</v>
      </c>
      <c r="L23" s="7"/>
      <c r="M23" s="7"/>
      <c r="N23" s="7">
        <v>40.020000000000003</v>
      </c>
      <c r="O23" s="7">
        <v>61.31</v>
      </c>
      <c r="P23" s="11">
        <v>0.5107180838872335</v>
      </c>
      <c r="Q23" s="7">
        <v>1.0934341102156393</v>
      </c>
      <c r="R23" s="7"/>
      <c r="S23" s="7" t="s">
        <v>51</v>
      </c>
    </row>
    <row r="24" spans="1:20" x14ac:dyDescent="0.25">
      <c r="A24" s="1">
        <v>42602</v>
      </c>
      <c r="B24" s="7" t="s">
        <v>5</v>
      </c>
      <c r="D24" s="7">
        <v>3</v>
      </c>
      <c r="L24" s="7"/>
      <c r="M24" s="7"/>
      <c r="N24" s="7">
        <v>77.41</v>
      </c>
      <c r="O24" s="7">
        <v>12.2</v>
      </c>
      <c r="P24" s="7">
        <v>1.9954451437545302</v>
      </c>
      <c r="Q24" s="15">
        <v>341.01388489208637</v>
      </c>
      <c r="R24" s="7">
        <v>0.75</v>
      </c>
      <c r="S24" s="7" t="s">
        <v>50</v>
      </c>
    </row>
    <row r="25" spans="1:20" x14ac:dyDescent="0.25">
      <c r="A25" s="1">
        <v>42602</v>
      </c>
      <c r="B25" s="7" t="s">
        <v>5</v>
      </c>
      <c r="D25" s="7">
        <v>3</v>
      </c>
      <c r="L25" s="7"/>
      <c r="M25" s="7"/>
      <c r="N25" s="7">
        <v>43.57</v>
      </c>
      <c r="O25" s="7">
        <v>12.26</v>
      </c>
      <c r="P25" s="7">
        <v>1.587601959015337</v>
      </c>
      <c r="Q25" s="15">
        <v>442.38993985459354</v>
      </c>
      <c r="R25" s="7">
        <v>0.75</v>
      </c>
      <c r="S25" s="7" t="s">
        <v>50</v>
      </c>
    </row>
    <row r="26" spans="1:20" s="2" customFormat="1" x14ac:dyDescent="0.25">
      <c r="A26" s="5">
        <v>42602</v>
      </c>
      <c r="B26" s="6" t="s">
        <v>6</v>
      </c>
      <c r="C26" s="6"/>
      <c r="D26" s="6">
        <v>3</v>
      </c>
      <c r="E26" s="6"/>
      <c r="F26" s="6"/>
      <c r="G26" s="6"/>
      <c r="H26" s="6"/>
      <c r="I26" s="6"/>
      <c r="J26" s="6"/>
      <c r="K26" s="6"/>
      <c r="L26" s="30">
        <v>0.36199999999999999</v>
      </c>
      <c r="M26" s="30">
        <v>1.5669999999999999</v>
      </c>
      <c r="N26" s="6">
        <v>9.82</v>
      </c>
      <c r="O26" s="6">
        <v>19.73</v>
      </c>
      <c r="P26" s="6">
        <v>72.603666060763445</v>
      </c>
      <c r="Q26" s="6">
        <v>251.88250736593989</v>
      </c>
      <c r="R26" s="6">
        <v>0.13</v>
      </c>
      <c r="S26" s="6"/>
    </row>
    <row r="27" spans="1:20" s="2" customFormat="1" x14ac:dyDescent="0.25">
      <c r="A27" s="5">
        <v>42602</v>
      </c>
      <c r="B27" s="6" t="s">
        <v>7</v>
      </c>
      <c r="C27" s="6"/>
      <c r="D27" s="6">
        <v>3</v>
      </c>
      <c r="E27" s="6"/>
      <c r="F27" s="6"/>
      <c r="G27" s="6"/>
      <c r="H27" s="6"/>
      <c r="I27" s="6"/>
      <c r="J27" s="6"/>
      <c r="K27" s="6"/>
      <c r="L27" s="30">
        <v>0.16500000000000001</v>
      </c>
      <c r="M27" s="30">
        <v>3.7789999999999999</v>
      </c>
      <c r="N27" s="6">
        <v>68.17</v>
      </c>
      <c r="O27" s="6">
        <v>24.65</v>
      </c>
      <c r="P27" s="16">
        <v>0.91160551011622926</v>
      </c>
      <c r="Q27" s="6">
        <v>138.41152392638037</v>
      </c>
      <c r="R27" s="6">
        <v>0.4</v>
      </c>
      <c r="S27" s="6" t="s">
        <v>50</v>
      </c>
    </row>
    <row r="28" spans="1:20" s="2" customFormat="1" x14ac:dyDescent="0.25">
      <c r="A28" s="5">
        <v>42602</v>
      </c>
      <c r="B28" s="6" t="s">
        <v>8</v>
      </c>
      <c r="C28" s="6"/>
      <c r="D28" s="6">
        <v>3</v>
      </c>
      <c r="E28" s="6"/>
      <c r="F28" s="6"/>
      <c r="G28" s="6"/>
      <c r="H28" s="6"/>
      <c r="I28" s="6"/>
      <c r="J28" s="6"/>
      <c r="K28" s="6"/>
      <c r="L28" s="30">
        <v>0.46200000000000002</v>
      </c>
      <c r="M28" s="30">
        <v>2.8119999999999998</v>
      </c>
      <c r="N28" s="6">
        <v>-3.73</v>
      </c>
      <c r="O28" s="6">
        <v>5.39</v>
      </c>
      <c r="P28" s="6">
        <v>164.56893939201021</v>
      </c>
      <c r="Q28" s="16">
        <v>9.7655608034541022</v>
      </c>
      <c r="R28" s="6">
        <v>0.9</v>
      </c>
      <c r="S28" s="6" t="s">
        <v>50</v>
      </c>
    </row>
    <row r="29" spans="1:20" x14ac:dyDescent="0.25">
      <c r="A29" s="1">
        <v>42602</v>
      </c>
      <c r="B29" s="7" t="s">
        <v>9</v>
      </c>
      <c r="D29" s="7">
        <v>3</v>
      </c>
      <c r="L29" s="30">
        <v>0.23899999999999999</v>
      </c>
      <c r="M29" s="30">
        <v>0.1</v>
      </c>
      <c r="N29" s="7">
        <v>-0.5</v>
      </c>
      <c r="O29" s="7">
        <v>22.44</v>
      </c>
      <c r="P29" s="15">
        <v>3.2077040563517123</v>
      </c>
      <c r="Q29" s="7">
        <v>154.36094057591623</v>
      </c>
      <c r="R29" s="7">
        <v>0.6</v>
      </c>
      <c r="S29" s="7" t="s">
        <v>50</v>
      </c>
    </row>
    <row r="30" spans="1:20" x14ac:dyDescent="0.25">
      <c r="A30" s="1">
        <v>42602</v>
      </c>
      <c r="B30" s="7" t="s">
        <v>10</v>
      </c>
      <c r="D30" s="7">
        <v>3</v>
      </c>
      <c r="L30" s="30">
        <v>0.19800000000000001</v>
      </c>
      <c r="M30" s="30">
        <v>6.2E-2</v>
      </c>
      <c r="N30" s="7">
        <v>-9.1199999999999992</v>
      </c>
      <c r="O30" s="7">
        <v>35.06</v>
      </c>
      <c r="P30" s="7">
        <v>54.452748596705305</v>
      </c>
      <c r="Q30" s="7">
        <v>53.037722942643398</v>
      </c>
      <c r="R30" s="7">
        <v>0.75</v>
      </c>
      <c r="S30" s="7"/>
    </row>
    <row r="31" spans="1:20" x14ac:dyDescent="0.25">
      <c r="A31" s="1">
        <v>42602</v>
      </c>
      <c r="B31" s="7" t="s">
        <v>11</v>
      </c>
      <c r="D31" s="7">
        <v>3</v>
      </c>
      <c r="L31" s="30">
        <v>1.129</v>
      </c>
      <c r="M31" s="30">
        <v>0.28399999999999997</v>
      </c>
      <c r="N31" s="7">
        <v>-2.29</v>
      </c>
      <c r="O31" s="7">
        <v>50.14</v>
      </c>
      <c r="P31" s="7">
        <v>67.422106230478391</v>
      </c>
      <c r="Q31" s="7">
        <v>102.31168323615159</v>
      </c>
      <c r="R31" s="7">
        <v>0.13</v>
      </c>
      <c r="S31" s="7"/>
    </row>
    <row r="32" spans="1:20" s="19" customFormat="1" x14ac:dyDescent="0.25">
      <c r="A32" s="17">
        <v>42602</v>
      </c>
      <c r="B32" s="18" t="s">
        <v>12</v>
      </c>
      <c r="C32" s="18"/>
      <c r="D32" s="18">
        <v>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 t="s">
        <v>63</v>
      </c>
    </row>
    <row r="33" spans="1:24" s="19" customFormat="1" x14ac:dyDescent="0.25">
      <c r="A33" s="17">
        <v>42602</v>
      </c>
      <c r="B33" s="18" t="s">
        <v>13</v>
      </c>
      <c r="C33" s="18"/>
      <c r="D33" s="18">
        <v>3</v>
      </c>
      <c r="E33" s="18"/>
      <c r="F33" s="18"/>
      <c r="G33" s="18"/>
      <c r="H33" s="18"/>
      <c r="I33" s="18"/>
      <c r="J33" s="18"/>
      <c r="K33" s="18"/>
      <c r="L33" s="30">
        <v>1E-3</v>
      </c>
      <c r="M33" s="30">
        <v>1.472</v>
      </c>
      <c r="N33" s="18"/>
      <c r="O33" s="18"/>
      <c r="P33" s="18"/>
      <c r="Q33" s="18"/>
      <c r="R33" s="18"/>
      <c r="S33" s="18"/>
    </row>
    <row r="34" spans="1:24" s="19" customFormat="1" x14ac:dyDescent="0.25">
      <c r="A34" s="17">
        <v>42602</v>
      </c>
      <c r="B34" s="18" t="s">
        <v>14</v>
      </c>
      <c r="C34" s="18"/>
      <c r="D34" s="18">
        <v>3</v>
      </c>
      <c r="E34" s="18"/>
      <c r="F34" s="18"/>
      <c r="G34" s="18"/>
      <c r="H34" s="18"/>
      <c r="I34" s="18"/>
      <c r="J34" s="18"/>
      <c r="K34" s="18"/>
      <c r="L34" s="30">
        <v>0.183</v>
      </c>
      <c r="M34" s="30">
        <v>0.36499999999999999</v>
      </c>
      <c r="N34" s="18"/>
      <c r="O34" s="18"/>
      <c r="P34" s="18"/>
      <c r="Q34" s="18"/>
      <c r="R34" s="18"/>
      <c r="S34" s="18"/>
    </row>
    <row r="35" spans="1:24" x14ac:dyDescent="0.25">
      <c r="A35" s="1">
        <v>42617</v>
      </c>
      <c r="B35" s="7" t="s">
        <v>5</v>
      </c>
      <c r="D35" s="7">
        <v>4</v>
      </c>
      <c r="L35" s="30">
        <v>4.7E-2</v>
      </c>
      <c r="M35" s="30">
        <v>-1.4999999999999999E-2</v>
      </c>
      <c r="N35" s="7">
        <v>36.72</v>
      </c>
      <c r="O35" s="7">
        <v>19.98</v>
      </c>
      <c r="P35" s="11">
        <v>1.6714466227749329</v>
      </c>
      <c r="Q35" s="7">
        <v>257.21642786190188</v>
      </c>
      <c r="R35" s="7">
        <v>1</v>
      </c>
      <c r="S35" s="7" t="s">
        <v>51</v>
      </c>
    </row>
    <row r="36" spans="1:24" x14ac:dyDescent="0.25">
      <c r="A36" s="1">
        <v>42617</v>
      </c>
      <c r="B36" s="7" t="s">
        <v>5</v>
      </c>
      <c r="D36" s="7">
        <v>4</v>
      </c>
      <c r="L36" s="30">
        <v>4.1000000000000002E-2</v>
      </c>
      <c r="M36" s="30">
        <v>-3.2000000000000001E-2</v>
      </c>
      <c r="N36" s="7">
        <v>50.17</v>
      </c>
      <c r="O36" s="7">
        <v>-21.89</v>
      </c>
      <c r="P36" s="11">
        <v>2.8175107066381155</v>
      </c>
      <c r="Q36" s="7">
        <v>184.55029846743292</v>
      </c>
      <c r="R36" s="7">
        <v>1</v>
      </c>
      <c r="S36" s="7" t="s">
        <v>51</v>
      </c>
    </row>
    <row r="37" spans="1:24" s="2" customFormat="1" x14ac:dyDescent="0.25">
      <c r="A37" s="5">
        <v>42617</v>
      </c>
      <c r="B37" s="6" t="s">
        <v>6</v>
      </c>
      <c r="C37" s="6"/>
      <c r="D37" s="6">
        <v>4</v>
      </c>
      <c r="E37" s="6"/>
      <c r="F37" s="6"/>
      <c r="G37" s="6"/>
      <c r="H37" s="6">
        <v>9</v>
      </c>
      <c r="I37" s="6">
        <v>8</v>
      </c>
      <c r="J37" s="6">
        <v>7.5</v>
      </c>
      <c r="K37" s="6">
        <v>7</v>
      </c>
      <c r="L37" s="30">
        <v>0.28899999999999998</v>
      </c>
      <c r="M37" s="30">
        <v>0.191</v>
      </c>
      <c r="N37" s="6">
        <v>15.36</v>
      </c>
      <c r="O37" s="6">
        <v>29.15</v>
      </c>
      <c r="P37" s="6">
        <v>77.642377291745916</v>
      </c>
      <c r="Q37" s="6">
        <v>65.803837400530497</v>
      </c>
      <c r="R37" s="6">
        <v>0.8</v>
      </c>
      <c r="S37" s="6"/>
    </row>
    <row r="38" spans="1:24" s="2" customFormat="1" x14ac:dyDescent="0.25">
      <c r="A38" s="5">
        <v>42617</v>
      </c>
      <c r="B38" s="6" t="s">
        <v>7</v>
      </c>
      <c r="C38" s="6"/>
      <c r="D38" s="6">
        <v>4</v>
      </c>
      <c r="E38" s="6"/>
      <c r="F38" s="6"/>
      <c r="G38" s="6"/>
      <c r="H38" s="6"/>
      <c r="I38" s="6"/>
      <c r="J38" s="6"/>
      <c r="K38" s="6">
        <v>24</v>
      </c>
      <c r="L38" s="30">
        <v>0.17599999999999999</v>
      </c>
      <c r="M38" s="30">
        <v>0.184</v>
      </c>
      <c r="N38" s="6">
        <v>10.88</v>
      </c>
      <c r="O38" s="6">
        <v>30.9</v>
      </c>
      <c r="P38" s="6">
        <v>67.664710583606549</v>
      </c>
      <c r="Q38" s="6">
        <v>110.5605055190163</v>
      </c>
      <c r="R38" s="6">
        <v>1</v>
      </c>
      <c r="S38" s="6"/>
    </row>
    <row r="39" spans="1:24" s="2" customFormat="1" x14ac:dyDescent="0.25">
      <c r="A39" s="5">
        <v>42617</v>
      </c>
      <c r="B39" s="6" t="s">
        <v>8</v>
      </c>
      <c r="C39" s="6"/>
      <c r="D39" s="6">
        <v>4</v>
      </c>
      <c r="E39" s="6"/>
      <c r="F39" s="6"/>
      <c r="G39" s="6"/>
      <c r="H39" s="6"/>
      <c r="I39" s="6"/>
      <c r="J39" s="6"/>
      <c r="K39" s="6">
        <v>29.5</v>
      </c>
      <c r="L39" s="30">
        <v>0.46500000000000002</v>
      </c>
      <c r="M39" s="30">
        <v>0.23</v>
      </c>
      <c r="N39" s="6">
        <v>13.29</v>
      </c>
      <c r="O39" s="6">
        <v>26.04</v>
      </c>
      <c r="P39" s="6">
        <v>180.88338965125095</v>
      </c>
      <c r="Q39" s="6">
        <v>149.5160855072464</v>
      </c>
      <c r="R39" s="6">
        <v>0.45</v>
      </c>
      <c r="S39" s="6"/>
    </row>
    <row r="40" spans="1:24" x14ac:dyDescent="0.25">
      <c r="A40" s="1">
        <v>42617</v>
      </c>
      <c r="B40" s="7" t="s">
        <v>9</v>
      </c>
      <c r="D40" s="7">
        <v>4</v>
      </c>
      <c r="K40" s="3">
        <v>22</v>
      </c>
      <c r="L40" s="30">
        <v>0.13900000000000001</v>
      </c>
      <c r="M40" s="30">
        <v>0.192</v>
      </c>
      <c r="N40" s="7">
        <v>-4.01</v>
      </c>
      <c r="O40" s="7">
        <v>18.87</v>
      </c>
      <c r="P40" s="7">
        <v>91.587180025348559</v>
      </c>
      <c r="Q40" s="7">
        <v>100.70948874441284</v>
      </c>
      <c r="R40" s="7">
        <v>1</v>
      </c>
      <c r="S40" s="7"/>
    </row>
    <row r="41" spans="1:24" x14ac:dyDescent="0.25">
      <c r="A41" s="1">
        <v>42617</v>
      </c>
      <c r="B41" s="7" t="s">
        <v>10</v>
      </c>
      <c r="D41" s="7">
        <v>4</v>
      </c>
      <c r="K41" s="3">
        <v>24</v>
      </c>
      <c r="L41" s="30">
        <v>0.48399999999999999</v>
      </c>
      <c r="M41" s="30">
        <v>0.26300000000000001</v>
      </c>
      <c r="N41" s="7">
        <v>-4.05</v>
      </c>
      <c r="O41" s="7">
        <v>20.190000000000001</v>
      </c>
      <c r="P41" s="7">
        <v>50.391269164265118</v>
      </c>
      <c r="Q41" s="7">
        <v>398.94256732729338</v>
      </c>
      <c r="R41" s="7">
        <v>0.4</v>
      </c>
      <c r="S41" s="7"/>
    </row>
    <row r="42" spans="1:24" x14ac:dyDescent="0.25">
      <c r="A42" s="1">
        <v>42617</v>
      </c>
      <c r="B42" s="7" t="s">
        <v>11</v>
      </c>
      <c r="D42" s="7">
        <v>4</v>
      </c>
      <c r="K42" s="3">
        <v>5</v>
      </c>
      <c r="L42" s="30">
        <v>0.84399999999999997</v>
      </c>
      <c r="M42" s="30">
        <v>-1.4E-2</v>
      </c>
      <c r="N42" s="7">
        <v>-3.35</v>
      </c>
      <c r="O42" s="7">
        <v>9.83</v>
      </c>
      <c r="P42" s="7">
        <v>45.608159668126291</v>
      </c>
      <c r="Q42" s="7">
        <v>8.3412810172570389</v>
      </c>
      <c r="R42" s="7">
        <v>0.25</v>
      </c>
      <c r="S42" s="7" t="s">
        <v>50</v>
      </c>
    </row>
    <row r="43" spans="1:24" x14ac:dyDescent="0.25">
      <c r="A43" s="1">
        <v>42617</v>
      </c>
      <c r="B43" s="7" t="s">
        <v>12</v>
      </c>
      <c r="D43" s="7">
        <v>4</v>
      </c>
      <c r="E43" s="30">
        <f>1576.46+1778.84-195.36-194.86</f>
        <v>2965.08</v>
      </c>
      <c r="L43" s="13"/>
      <c r="M43" s="30">
        <v>0</v>
      </c>
      <c r="N43" s="7">
        <v>-3.74</v>
      </c>
      <c r="O43" s="7">
        <v>10.17</v>
      </c>
      <c r="P43" s="14">
        <v>102.25859652880354</v>
      </c>
      <c r="Q43" s="7">
        <v>819.6553399849962</v>
      </c>
      <c r="R43" s="7">
        <v>0.61</v>
      </c>
      <c r="S43" s="7"/>
      <c r="T43" t="s">
        <v>62</v>
      </c>
    </row>
    <row r="44" spans="1:24" x14ac:dyDescent="0.25">
      <c r="A44" s="1">
        <v>42617</v>
      </c>
      <c r="B44" s="7" t="s">
        <v>13</v>
      </c>
      <c r="D44" s="7">
        <v>4</v>
      </c>
      <c r="L44" s="30">
        <v>1.3460000000000001</v>
      </c>
      <c r="M44" s="30">
        <v>-3.9E-2</v>
      </c>
      <c r="N44" s="7">
        <v>-4.62</v>
      </c>
      <c r="O44" s="20">
        <v>34.020000000000003</v>
      </c>
      <c r="P44" s="7">
        <v>127.25935444469576</v>
      </c>
      <c r="Q44" s="7">
        <v>58.204884461785625</v>
      </c>
      <c r="R44" s="7">
        <v>0.2</v>
      </c>
      <c r="S44" s="7"/>
    </row>
    <row r="45" spans="1:24" x14ac:dyDescent="0.25">
      <c r="A45" s="1">
        <v>42617</v>
      </c>
      <c r="B45" s="7" t="s">
        <v>14</v>
      </c>
      <c r="D45" s="7">
        <v>4</v>
      </c>
      <c r="L45" s="30">
        <v>0.59799999999999998</v>
      </c>
      <c r="M45" s="30">
        <v>1.4999999999999999E-2</v>
      </c>
      <c r="N45" s="12">
        <v>18.04</v>
      </c>
      <c r="O45" s="7">
        <v>21.83</v>
      </c>
      <c r="P45" s="7">
        <v>169.76658876080691</v>
      </c>
      <c r="Q45" s="7">
        <v>481.64321824267779</v>
      </c>
      <c r="R45" s="7">
        <v>0.36</v>
      </c>
      <c r="S45" s="7"/>
    </row>
    <row r="46" spans="1:24" x14ac:dyDescent="0.25">
      <c r="A46" s="1">
        <v>42671</v>
      </c>
      <c r="B46" s="7" t="s">
        <v>5</v>
      </c>
      <c r="D46" s="7">
        <v>5</v>
      </c>
      <c r="L46" s="30">
        <v>-4.2999999999999997E-2</v>
      </c>
      <c r="M46" s="30">
        <v>0.157</v>
      </c>
      <c r="N46" s="7"/>
      <c r="O46" s="7"/>
      <c r="P46" s="7"/>
      <c r="Q46" s="7"/>
      <c r="R46" s="7"/>
      <c r="S46" s="7">
        <v>7.0999999999999994E-2</v>
      </c>
      <c r="T46" s="8">
        <v>-5.2999999999999999E-2</v>
      </c>
    </row>
    <row r="47" spans="1:24" x14ac:dyDescent="0.25">
      <c r="A47" s="1">
        <v>42671</v>
      </c>
      <c r="B47" s="7" t="s">
        <v>5</v>
      </c>
      <c r="D47" s="7">
        <v>5</v>
      </c>
      <c r="L47" s="30">
        <v>-4.2999999999999997E-2</v>
      </c>
      <c r="M47" s="30">
        <v>0.157</v>
      </c>
      <c r="N47" s="7"/>
      <c r="O47" s="7"/>
      <c r="P47" s="7"/>
      <c r="Q47" s="7"/>
      <c r="R47" s="7"/>
      <c r="S47" s="7">
        <v>7.0999999999999994E-2</v>
      </c>
    </row>
    <row r="48" spans="1:24" s="2" customFormat="1" x14ac:dyDescent="0.25">
      <c r="A48" s="5">
        <v>42671</v>
      </c>
      <c r="B48" s="6" t="s">
        <v>6</v>
      </c>
      <c r="C48" s="6"/>
      <c r="D48" s="6">
        <v>5</v>
      </c>
      <c r="E48" s="33">
        <f>SUM(U48:X48)</f>
        <v>82.922942715905791</v>
      </c>
      <c r="F48" s="6"/>
      <c r="G48" s="6"/>
      <c r="H48" s="6">
        <v>36.5</v>
      </c>
      <c r="I48" s="6">
        <v>31</v>
      </c>
      <c r="J48" s="6">
        <v>24</v>
      </c>
      <c r="K48" s="6">
        <v>25</v>
      </c>
      <c r="L48" s="30">
        <v>0.374</v>
      </c>
      <c r="M48" s="30">
        <v>0.40300000000000002</v>
      </c>
      <c r="N48" s="6"/>
      <c r="O48" s="6"/>
      <c r="P48" s="6"/>
      <c r="Q48" s="6"/>
      <c r="R48" s="6"/>
      <c r="S48" s="6">
        <v>0.17799999999999999</v>
      </c>
      <c r="U48" s="32">
        <f>(H48-0.6078)/1.3756</f>
        <v>26.092032567606864</v>
      </c>
      <c r="V48" s="32">
        <f t="shared" ref="V48:V50" si="0">(I48-0.6078)/1.3756</f>
        <v>22.093777260831637</v>
      </c>
      <c r="W48" s="32">
        <f t="shared" ref="W48:W49" si="1">(J48-0.6078)/1.3756</f>
        <v>17.005088688572261</v>
      </c>
      <c r="X48" s="32">
        <f t="shared" ref="X48:X50" si="2">(K48-0.6078)/1.3756</f>
        <v>17.732044198895029</v>
      </c>
    </row>
    <row r="49" spans="1:24" s="2" customFormat="1" x14ac:dyDescent="0.25">
      <c r="A49" s="5">
        <v>42671</v>
      </c>
      <c r="B49" s="6" t="s">
        <v>7</v>
      </c>
      <c r="C49" s="6"/>
      <c r="D49" s="6">
        <v>5</v>
      </c>
      <c r="E49" s="33">
        <f t="shared" ref="E49:E50" si="3">SUM(U49:X49)</f>
        <v>74.562954347193966</v>
      </c>
      <c r="F49" s="6"/>
      <c r="G49" s="6"/>
      <c r="H49" s="6">
        <v>20</v>
      </c>
      <c r="I49" s="6">
        <v>42</v>
      </c>
      <c r="J49" s="6">
        <v>19</v>
      </c>
      <c r="K49" s="6">
        <v>24</v>
      </c>
      <c r="L49" s="30">
        <v>0.42399999999999999</v>
      </c>
      <c r="M49" s="30">
        <v>0.67600000000000005</v>
      </c>
      <c r="N49" s="6"/>
      <c r="O49" s="6"/>
      <c r="P49" s="6"/>
      <c r="Q49" s="6"/>
      <c r="R49" s="6"/>
      <c r="S49" s="6">
        <v>0.19400000000000001</v>
      </c>
      <c r="U49" s="32">
        <f>(H49-0.6078)/1.3756</f>
        <v>14.097266647281186</v>
      </c>
      <c r="V49" s="32">
        <f t="shared" si="0"/>
        <v>30.090287874382092</v>
      </c>
      <c r="W49" s="32">
        <f t="shared" si="1"/>
        <v>13.370311136958419</v>
      </c>
      <c r="X49" s="32">
        <f t="shared" si="2"/>
        <v>17.005088688572261</v>
      </c>
    </row>
    <row r="50" spans="1:24" s="2" customFormat="1" x14ac:dyDescent="0.25">
      <c r="A50" s="5">
        <v>42671</v>
      </c>
      <c r="B50" s="6" t="s">
        <v>8</v>
      </c>
      <c r="C50" s="6"/>
      <c r="D50" s="6">
        <v>5</v>
      </c>
      <c r="E50" s="33">
        <f t="shared" si="3"/>
        <v>82.559464960744407</v>
      </c>
      <c r="F50" s="6"/>
      <c r="G50" s="6"/>
      <c r="H50" s="6">
        <v>26</v>
      </c>
      <c r="I50" s="6">
        <v>36</v>
      </c>
      <c r="J50" s="6">
        <v>36</v>
      </c>
      <c r="K50" s="6">
        <v>18</v>
      </c>
      <c r="L50" s="30">
        <v>0.50800000000000001</v>
      </c>
      <c r="M50" s="30">
        <v>1.097</v>
      </c>
      <c r="N50" s="6"/>
      <c r="O50" s="6"/>
      <c r="P50" s="6"/>
      <c r="Q50" s="6"/>
      <c r="R50" s="6"/>
      <c r="S50" s="6">
        <v>0.22500000000000001</v>
      </c>
      <c r="U50" s="32">
        <f t="shared" ref="U50" si="4">(H50-0.6078)/1.3756</f>
        <v>18.458999709217796</v>
      </c>
      <c r="V50" s="32">
        <f t="shared" si="0"/>
        <v>25.728554812445481</v>
      </c>
      <c r="W50" s="32">
        <f>(J50-0.6078)/1.3756</f>
        <v>25.728554812445481</v>
      </c>
      <c r="X50" s="32">
        <f t="shared" si="2"/>
        <v>12.64335562663565</v>
      </c>
    </row>
    <row r="51" spans="1:24" x14ac:dyDescent="0.25">
      <c r="A51" s="1">
        <v>42671</v>
      </c>
      <c r="B51" s="7" t="s">
        <v>9</v>
      </c>
      <c r="D51" s="7">
        <v>5</v>
      </c>
      <c r="E51" s="33">
        <f>(H51-0.6078)/1.3756</f>
        <v>9.7355335853445784</v>
      </c>
      <c r="H51" s="3">
        <v>14</v>
      </c>
      <c r="L51" s="30">
        <v>0.39400000000000002</v>
      </c>
      <c r="M51" s="30">
        <v>2.7080000000000002</v>
      </c>
      <c r="N51" s="7"/>
      <c r="O51" s="7"/>
      <c r="P51" s="7"/>
      <c r="Q51" s="7"/>
      <c r="R51" s="7"/>
      <c r="S51" s="7">
        <v>8.3000000000000004E-2</v>
      </c>
      <c r="T51" s="8">
        <v>0.22</v>
      </c>
    </row>
    <row r="52" spans="1:24" x14ac:dyDescent="0.25">
      <c r="A52" s="1">
        <v>42671</v>
      </c>
      <c r="B52" s="7" t="s">
        <v>10</v>
      </c>
      <c r="D52" s="7">
        <v>5</v>
      </c>
      <c r="E52" s="33">
        <f t="shared" ref="E51:E53" si="5">(H52-0.6078)/1.3756</f>
        <v>28.636376853736554</v>
      </c>
      <c r="H52" s="3">
        <v>40</v>
      </c>
      <c r="L52" s="30">
        <v>0.13400000000000001</v>
      </c>
      <c r="M52" s="30">
        <v>6.3259999999999996</v>
      </c>
      <c r="N52" s="7"/>
      <c r="O52" s="7"/>
      <c r="P52" s="7"/>
      <c r="Q52" s="7"/>
      <c r="R52" s="7"/>
      <c r="S52" s="7">
        <v>8.5999999999999993E-2</v>
      </c>
      <c r="T52" s="8">
        <v>-5.0999999999999997E-2</v>
      </c>
    </row>
    <row r="53" spans="1:24" x14ac:dyDescent="0.25">
      <c r="A53" s="1">
        <v>42671</v>
      </c>
      <c r="B53" s="7" t="s">
        <v>11</v>
      </c>
      <c r="D53" s="7">
        <v>5</v>
      </c>
      <c r="E53" s="33">
        <f t="shared" si="5"/>
        <v>17.005088688572261</v>
      </c>
      <c r="H53" s="3">
        <v>24</v>
      </c>
      <c r="L53" s="30">
        <v>0.438</v>
      </c>
      <c r="M53" s="30">
        <v>6.1669999999999998</v>
      </c>
      <c r="N53" s="7"/>
      <c r="O53" s="7"/>
      <c r="P53" s="7"/>
      <c r="Q53" s="7"/>
      <c r="R53" s="7"/>
      <c r="S53" s="7">
        <v>8.5999999999999993E-2</v>
      </c>
    </row>
    <row r="54" spans="1:24" x14ac:dyDescent="0.25">
      <c r="A54" s="1">
        <v>42671</v>
      </c>
      <c r="B54" s="7" t="s">
        <v>12</v>
      </c>
      <c r="D54" s="7">
        <v>5</v>
      </c>
      <c r="L54" s="30">
        <v>0.20899999999999999</v>
      </c>
      <c r="M54" s="30">
        <v>2.35</v>
      </c>
      <c r="N54" s="7"/>
      <c r="O54" s="7"/>
      <c r="P54" s="7"/>
      <c r="Q54" s="7"/>
      <c r="R54" s="7"/>
      <c r="S54" s="7">
        <v>-0.308</v>
      </c>
    </row>
    <row r="55" spans="1:24" x14ac:dyDescent="0.25">
      <c r="A55" s="1">
        <v>42671</v>
      </c>
      <c r="B55" s="7" t="s">
        <v>13</v>
      </c>
      <c r="D55" s="7">
        <v>5</v>
      </c>
      <c r="L55" s="7"/>
      <c r="M55" s="7"/>
      <c r="N55" s="7"/>
      <c r="O55" s="7"/>
      <c r="P55" s="7"/>
      <c r="Q55" s="7"/>
      <c r="R55" s="7"/>
      <c r="S55" s="7"/>
    </row>
    <row r="56" spans="1:24" x14ac:dyDescent="0.25">
      <c r="A56" s="1">
        <v>42671</v>
      </c>
      <c r="B56" s="7" t="s">
        <v>14</v>
      </c>
      <c r="D56" s="7">
        <v>5</v>
      </c>
      <c r="L56" s="7"/>
      <c r="M56" s="7"/>
      <c r="N56" s="7"/>
      <c r="O56" s="7"/>
      <c r="P56" s="7"/>
      <c r="Q56" s="7"/>
      <c r="R56" s="7"/>
      <c r="S56" s="7"/>
    </row>
    <row r="57" spans="1:24" x14ac:dyDescent="0.25">
      <c r="A57" s="1">
        <v>42723</v>
      </c>
      <c r="B57" s="7" t="s">
        <v>5</v>
      </c>
      <c r="D57" s="7">
        <v>6</v>
      </c>
      <c r="L57" s="30">
        <v>2.4E-2</v>
      </c>
      <c r="M57" s="30">
        <v>7.0000000000000007E-2</v>
      </c>
      <c r="N57" s="7"/>
      <c r="O57" s="7"/>
      <c r="P57" s="7"/>
      <c r="Q57" s="7"/>
      <c r="R57" s="7"/>
      <c r="S57" s="7"/>
    </row>
    <row r="58" spans="1:24" x14ac:dyDescent="0.25">
      <c r="A58" s="1">
        <v>42723</v>
      </c>
      <c r="B58" s="7" t="s">
        <v>5</v>
      </c>
      <c r="D58" s="7">
        <v>6</v>
      </c>
      <c r="L58" s="30">
        <v>2.4E-2</v>
      </c>
      <c r="M58" s="30">
        <v>7.0000000000000007E-2</v>
      </c>
      <c r="N58" s="7"/>
      <c r="O58" s="7"/>
      <c r="P58" s="7"/>
      <c r="Q58" s="7"/>
      <c r="R58" s="7"/>
      <c r="S58" s="7"/>
    </row>
    <row r="59" spans="1:24" s="2" customFormat="1" x14ac:dyDescent="0.25">
      <c r="A59" s="5">
        <v>42723</v>
      </c>
      <c r="B59" s="6" t="s">
        <v>6</v>
      </c>
      <c r="C59" s="6"/>
      <c r="D59" s="6">
        <v>6</v>
      </c>
      <c r="E59" s="33">
        <f>SUM(U59:X59)</f>
        <v>46.211689444605994</v>
      </c>
      <c r="F59" s="6"/>
      <c r="G59" s="6"/>
      <c r="H59" s="6">
        <v>17</v>
      </c>
      <c r="I59" s="6">
        <v>15</v>
      </c>
      <c r="J59" s="6">
        <v>16</v>
      </c>
      <c r="K59" s="6">
        <v>18</v>
      </c>
      <c r="L59" s="30">
        <v>0.498</v>
      </c>
      <c r="M59" s="30">
        <v>0.29699999999999999</v>
      </c>
      <c r="N59" s="6"/>
      <c r="O59" s="6"/>
      <c r="P59" s="6"/>
      <c r="Q59" s="6"/>
      <c r="R59" s="6"/>
      <c r="S59" s="6"/>
      <c r="U59" s="32">
        <f>(H59-0.6078)/1.3756</f>
        <v>11.916400116312882</v>
      </c>
      <c r="V59" s="32">
        <f t="shared" ref="V59:V61" si="6">(I59-0.6078)/1.3756</f>
        <v>10.462489095667346</v>
      </c>
      <c r="W59" s="32">
        <f t="shared" ref="W59:W60" si="7">(J59-0.6078)/1.3756</f>
        <v>11.189444605990115</v>
      </c>
      <c r="X59" s="32">
        <f t="shared" ref="X59:X61" si="8">(K59-0.6078)/1.3756</f>
        <v>12.64335562663565</v>
      </c>
    </row>
    <row r="60" spans="1:24" s="2" customFormat="1" x14ac:dyDescent="0.25">
      <c r="A60" s="5">
        <v>42723</v>
      </c>
      <c r="B60" s="6" t="s">
        <v>7</v>
      </c>
      <c r="C60" s="6"/>
      <c r="D60" s="6">
        <v>6</v>
      </c>
      <c r="E60" s="33">
        <f t="shared" ref="E60:E61" si="9">SUM(U60:X60)</f>
        <v>32.3995347484734</v>
      </c>
      <c r="F60" s="6"/>
      <c r="G60" s="6"/>
      <c r="H60" s="6">
        <v>9</v>
      </c>
      <c r="I60" s="6">
        <v>20</v>
      </c>
      <c r="J60" s="6">
        <v>8</v>
      </c>
      <c r="K60" s="6">
        <v>10</v>
      </c>
      <c r="L60" s="30">
        <v>0.13300000000000001</v>
      </c>
      <c r="M60" s="30">
        <v>0.107</v>
      </c>
      <c r="N60" s="6"/>
      <c r="O60" s="6"/>
      <c r="P60" s="6"/>
      <c r="Q60" s="6"/>
      <c r="R60" s="6"/>
      <c r="S60" s="6"/>
      <c r="U60" s="32">
        <f>(H60-0.6078)/1.3756</f>
        <v>6.1007560337307369</v>
      </c>
      <c r="V60" s="32">
        <f t="shared" si="6"/>
        <v>14.097266647281186</v>
      </c>
      <c r="W60" s="32">
        <f t="shared" si="7"/>
        <v>5.3738005234079678</v>
      </c>
      <c r="X60" s="32">
        <f t="shared" si="8"/>
        <v>6.8277115440535052</v>
      </c>
    </row>
    <row r="61" spans="1:24" s="2" customFormat="1" x14ac:dyDescent="0.25">
      <c r="A61" s="5">
        <v>42723</v>
      </c>
      <c r="B61" s="6" t="s">
        <v>8</v>
      </c>
      <c r="C61" s="6"/>
      <c r="D61" s="6">
        <v>6</v>
      </c>
      <c r="E61" s="33">
        <f t="shared" si="9"/>
        <v>37.488223320732779</v>
      </c>
      <c r="F61" s="6"/>
      <c r="G61" s="6"/>
      <c r="H61" s="6">
        <v>14</v>
      </c>
      <c r="I61" s="6">
        <v>14</v>
      </c>
      <c r="J61" s="6">
        <v>17</v>
      </c>
      <c r="K61" s="6">
        <v>9</v>
      </c>
      <c r="L61" s="30">
        <v>0.51500000000000001</v>
      </c>
      <c r="M61" s="30">
        <v>0.19500000000000001</v>
      </c>
      <c r="N61" s="6"/>
      <c r="O61" s="6"/>
      <c r="P61" s="6"/>
      <c r="Q61" s="6"/>
      <c r="R61" s="6"/>
      <c r="S61" s="6"/>
      <c r="U61" s="32">
        <f t="shared" ref="U61" si="10">(H61-0.6078)/1.3756</f>
        <v>9.7355335853445784</v>
      </c>
      <c r="V61" s="32">
        <f t="shared" si="6"/>
        <v>9.7355335853445784</v>
      </c>
      <c r="W61" s="32">
        <f>(J61-0.6078)/1.3756</f>
        <v>11.916400116312882</v>
      </c>
      <c r="X61" s="32">
        <f t="shared" si="8"/>
        <v>6.1007560337307369</v>
      </c>
    </row>
    <row r="62" spans="1:24" x14ac:dyDescent="0.25">
      <c r="A62" s="1">
        <v>42723</v>
      </c>
      <c r="B62" s="7" t="s">
        <v>9</v>
      </c>
      <c r="D62" s="7">
        <v>6</v>
      </c>
      <c r="E62" s="30">
        <v>4</v>
      </c>
      <c r="L62" s="30">
        <v>0.83899999999999997</v>
      </c>
      <c r="M62" s="30">
        <v>4.5999999999999999E-2</v>
      </c>
      <c r="N62" s="7"/>
      <c r="O62" s="7"/>
      <c r="P62" s="7"/>
      <c r="Q62" s="7"/>
      <c r="R62" s="7"/>
      <c r="S62" s="7"/>
    </row>
    <row r="63" spans="1:24" x14ac:dyDescent="0.25">
      <c r="A63" s="1">
        <v>42723</v>
      </c>
      <c r="B63" s="7" t="s">
        <v>10</v>
      </c>
      <c r="D63" s="7">
        <v>6</v>
      </c>
      <c r="E63" s="35">
        <f>(H63-0.6078)/1.3756</f>
        <v>26.455510322768248</v>
      </c>
      <c r="F63" s="15"/>
      <c r="G63" s="15"/>
      <c r="H63" s="36">
        <v>37</v>
      </c>
      <c r="L63" s="30">
        <v>0.17799999999999999</v>
      </c>
      <c r="M63" s="30">
        <v>8.9999999999999993E-3</v>
      </c>
      <c r="N63" s="7"/>
      <c r="O63" s="7"/>
      <c r="P63" s="7"/>
      <c r="Q63" s="7"/>
      <c r="R63" s="7"/>
      <c r="S63" s="7"/>
    </row>
    <row r="64" spans="1:24" x14ac:dyDescent="0.25">
      <c r="A64" s="1">
        <v>42723</v>
      </c>
      <c r="B64" s="7" t="s">
        <v>11</v>
      </c>
      <c r="D64" s="7">
        <v>6</v>
      </c>
      <c r="E64" s="30">
        <v>8</v>
      </c>
      <c r="L64" s="30">
        <v>0.182</v>
      </c>
      <c r="M64" s="30">
        <v>4.2000000000000003E-2</v>
      </c>
      <c r="N64" s="7"/>
      <c r="O64" s="7"/>
      <c r="P64" s="7"/>
      <c r="Q64" s="7"/>
      <c r="R64" s="7"/>
      <c r="S64" s="7"/>
    </row>
    <row r="65" spans="1:25" x14ac:dyDescent="0.25">
      <c r="A65" s="1">
        <v>42723</v>
      </c>
      <c r="B65" s="7" t="s">
        <v>12</v>
      </c>
      <c r="D65" s="7">
        <v>6</v>
      </c>
      <c r="E65" s="7">
        <f>987+2922.54-193.67-194.18</f>
        <v>3521.69</v>
      </c>
      <c r="L65" s="30">
        <v>0.253</v>
      </c>
      <c r="M65" s="30">
        <v>1.161</v>
      </c>
      <c r="N65" s="7"/>
      <c r="O65" s="7"/>
      <c r="P65" s="7"/>
      <c r="Q65" s="7"/>
      <c r="R65" s="7"/>
      <c r="S65" s="7" t="s">
        <v>39</v>
      </c>
    </row>
    <row r="66" spans="1:25" x14ac:dyDescent="0.25">
      <c r="A66" s="1">
        <v>42723</v>
      </c>
      <c r="B66" s="7" t="s">
        <v>13</v>
      </c>
      <c r="D66" s="7">
        <v>6</v>
      </c>
      <c r="L66" s="30">
        <v>8.3000000000000004E-2</v>
      </c>
      <c r="M66" s="30">
        <v>0.77200000000000002</v>
      </c>
      <c r="N66" s="7"/>
      <c r="O66" s="7"/>
      <c r="P66" s="7"/>
      <c r="Q66" s="7"/>
      <c r="R66" s="7"/>
      <c r="S66" s="7"/>
    </row>
    <row r="67" spans="1:25" x14ac:dyDescent="0.25">
      <c r="A67" s="1">
        <v>42723</v>
      </c>
      <c r="B67" s="7" t="s">
        <v>14</v>
      </c>
      <c r="D67" s="7">
        <v>6</v>
      </c>
      <c r="L67" s="7"/>
      <c r="M67" s="7"/>
      <c r="N67" s="7"/>
      <c r="O67" s="7"/>
      <c r="P67" s="7"/>
      <c r="Q67" s="7"/>
      <c r="R67" s="7"/>
      <c r="S67" s="7"/>
    </row>
    <row r="68" spans="1:25" x14ac:dyDescent="0.25">
      <c r="A68" s="1">
        <v>42800</v>
      </c>
      <c r="B68" s="7" t="s">
        <v>5</v>
      </c>
      <c r="D68" s="7">
        <v>7</v>
      </c>
      <c r="L68" s="30">
        <v>7.5999999999999998E-2</v>
      </c>
      <c r="M68" s="30">
        <v>-1.35E-2</v>
      </c>
      <c r="N68" s="7"/>
      <c r="O68" s="7"/>
      <c r="P68" s="7"/>
      <c r="Q68" s="7"/>
      <c r="R68" s="7"/>
      <c r="S68" s="7"/>
      <c r="Y68">
        <f>(-0.031+0.004)/2</f>
        <v>-1.35E-2</v>
      </c>
    </row>
    <row r="69" spans="1:25" x14ac:dyDescent="0.25">
      <c r="A69" s="1">
        <v>42800</v>
      </c>
      <c r="B69" s="7" t="s">
        <v>5</v>
      </c>
      <c r="D69" s="7">
        <v>7</v>
      </c>
      <c r="L69" s="30">
        <v>7.5999999999999998E-2</v>
      </c>
      <c r="M69" s="30">
        <v>-1.35E-2</v>
      </c>
      <c r="N69" s="7"/>
      <c r="O69" s="7"/>
      <c r="P69" s="7"/>
      <c r="Q69" s="7"/>
      <c r="R69" s="7"/>
      <c r="S69" s="7"/>
    </row>
    <row r="70" spans="1:25" s="2" customFormat="1" x14ac:dyDescent="0.25">
      <c r="A70" s="5">
        <v>42800</v>
      </c>
      <c r="B70" s="6" t="s">
        <v>6</v>
      </c>
      <c r="C70" s="6"/>
      <c r="D70" s="7">
        <v>7</v>
      </c>
      <c r="E70" s="33">
        <f>SUM(U70:X70)</f>
        <v>41.123000872346616</v>
      </c>
      <c r="F70" s="6"/>
      <c r="G70" s="6"/>
      <c r="H70" s="6">
        <v>18</v>
      </c>
      <c r="I70" s="6">
        <v>14</v>
      </c>
      <c r="J70" s="6">
        <v>13</v>
      </c>
      <c r="K70" s="6">
        <v>14</v>
      </c>
      <c r="L70" s="30">
        <v>1.1579999999999999</v>
      </c>
      <c r="M70" s="30">
        <v>6.27</v>
      </c>
      <c r="N70" s="6"/>
      <c r="O70" s="6"/>
      <c r="P70" s="6"/>
      <c r="Q70" s="6"/>
      <c r="R70" s="6"/>
      <c r="S70" s="6"/>
      <c r="T70" s="2" t="s">
        <v>61</v>
      </c>
      <c r="U70" s="32">
        <f>(H70-0.6078)/1.3756</f>
        <v>12.64335562663565</v>
      </c>
      <c r="V70" s="32">
        <f t="shared" ref="V70:V72" si="11">(I70-0.6078)/1.3756</f>
        <v>9.7355335853445784</v>
      </c>
      <c r="W70" s="32">
        <f t="shared" ref="W70:W71" si="12">(J70-0.6078)/1.3756</f>
        <v>9.0085780750218092</v>
      </c>
      <c r="X70" s="32">
        <f t="shared" ref="X70:X72" si="13">(K70-0.6078)/1.3756</f>
        <v>9.7355335853445784</v>
      </c>
    </row>
    <row r="71" spans="1:25" s="2" customFormat="1" x14ac:dyDescent="0.25">
      <c r="A71" s="5">
        <v>42800</v>
      </c>
      <c r="B71" s="6" t="s">
        <v>7</v>
      </c>
      <c r="C71" s="6"/>
      <c r="D71" s="7">
        <v>7</v>
      </c>
      <c r="E71" s="33">
        <f t="shared" ref="E71:E72" si="14">SUM(U71:X71)</f>
        <v>41.123000872346616</v>
      </c>
      <c r="F71" s="6"/>
      <c r="G71" s="6"/>
      <c r="H71" s="6">
        <v>14</v>
      </c>
      <c r="I71" s="6">
        <v>13</v>
      </c>
      <c r="J71" s="6">
        <v>21</v>
      </c>
      <c r="K71" s="6">
        <v>11</v>
      </c>
      <c r="L71" s="30">
        <v>1.105</v>
      </c>
      <c r="M71" s="30">
        <v>7.02</v>
      </c>
      <c r="N71" s="6"/>
      <c r="O71" s="6"/>
      <c r="P71" s="6"/>
      <c r="Q71" s="6"/>
      <c r="R71" s="6"/>
      <c r="S71" s="6"/>
      <c r="U71" s="32">
        <f>(H71-0.6078)/1.3756</f>
        <v>9.7355335853445784</v>
      </c>
      <c r="V71" s="32">
        <f t="shared" si="11"/>
        <v>9.0085780750218092</v>
      </c>
      <c r="W71" s="32">
        <f t="shared" si="12"/>
        <v>14.824222157603955</v>
      </c>
      <c r="X71" s="32">
        <f t="shared" si="13"/>
        <v>7.5546670543762735</v>
      </c>
    </row>
    <row r="72" spans="1:25" s="2" customFormat="1" x14ac:dyDescent="0.25">
      <c r="A72" s="5">
        <v>42800</v>
      </c>
      <c r="B72" s="6" t="s">
        <v>8</v>
      </c>
      <c r="C72" s="6"/>
      <c r="D72" s="7">
        <v>7</v>
      </c>
      <c r="E72" s="33">
        <f t="shared" si="14"/>
        <v>46.211689444605994</v>
      </c>
      <c r="F72" s="6"/>
      <c r="G72" s="6"/>
      <c r="H72" s="6">
        <v>14</v>
      </c>
      <c r="I72" s="6">
        <v>18</v>
      </c>
      <c r="J72" s="6">
        <v>15</v>
      </c>
      <c r="K72" s="6">
        <v>19</v>
      </c>
      <c r="L72" s="30">
        <v>1.2809999999999999</v>
      </c>
      <c r="M72" s="30">
        <v>6.84</v>
      </c>
      <c r="N72" s="6"/>
      <c r="O72" s="6"/>
      <c r="P72" s="6"/>
      <c r="Q72" s="6"/>
      <c r="R72" s="6"/>
      <c r="S72" s="6"/>
      <c r="U72" s="32">
        <f t="shared" ref="U72" si="15">(H72-0.6078)/1.3756</f>
        <v>9.7355335853445784</v>
      </c>
      <c r="V72" s="32">
        <f t="shared" si="11"/>
        <v>12.64335562663565</v>
      </c>
      <c r="W72" s="32">
        <f>(J72-0.6078)/1.3756</f>
        <v>10.462489095667346</v>
      </c>
      <c r="X72" s="32">
        <f t="shared" si="13"/>
        <v>13.370311136958419</v>
      </c>
    </row>
    <row r="73" spans="1:25" x14ac:dyDescent="0.25">
      <c r="A73" s="1">
        <v>42800</v>
      </c>
      <c r="B73" s="7" t="s">
        <v>9</v>
      </c>
      <c r="D73" s="7">
        <v>7</v>
      </c>
      <c r="E73" s="33">
        <f t="shared" ref="E73:E75" si="16">(H73-0.6078)/1.3756</f>
        <v>27.182465833091019</v>
      </c>
      <c r="H73" s="3">
        <v>38</v>
      </c>
      <c r="L73" s="30">
        <v>0.11899999999999999</v>
      </c>
      <c r="M73" s="30">
        <v>11.94</v>
      </c>
      <c r="N73" s="7"/>
      <c r="O73" s="7"/>
      <c r="P73" s="7"/>
      <c r="Q73" s="7"/>
      <c r="R73" s="7"/>
      <c r="S73" s="7"/>
    </row>
    <row r="74" spans="1:25" x14ac:dyDescent="0.25">
      <c r="A74" s="1">
        <v>42800</v>
      </c>
      <c r="B74" s="7" t="s">
        <v>10</v>
      </c>
      <c r="D74" s="7">
        <v>7</v>
      </c>
      <c r="E74" s="33">
        <f t="shared" si="16"/>
        <v>16.27813317824949</v>
      </c>
      <c r="H74" s="3">
        <v>23</v>
      </c>
      <c r="L74" s="30">
        <v>0.11899999999999999</v>
      </c>
      <c r="M74" s="30">
        <v>23.13</v>
      </c>
      <c r="N74" s="7"/>
      <c r="O74" s="7"/>
      <c r="P74" s="7"/>
      <c r="Q74" s="7"/>
      <c r="R74" s="7"/>
      <c r="S74" s="7"/>
    </row>
    <row r="75" spans="1:25" x14ac:dyDescent="0.25">
      <c r="A75" s="1">
        <v>42800</v>
      </c>
      <c r="B75" s="7" t="s">
        <v>11</v>
      </c>
      <c r="D75" s="7">
        <v>7</v>
      </c>
      <c r="E75" s="33">
        <f t="shared" si="16"/>
        <v>9.7355335853445784</v>
      </c>
      <c r="H75" s="3">
        <v>14</v>
      </c>
      <c r="L75" s="30">
        <v>0.129</v>
      </c>
      <c r="M75" s="30">
        <v>2.0499999999999998</v>
      </c>
      <c r="N75" s="7"/>
      <c r="O75" s="7"/>
      <c r="P75" s="7"/>
      <c r="Q75" s="7"/>
      <c r="R75" s="7"/>
      <c r="S75" s="7"/>
    </row>
    <row r="76" spans="1:25" x14ac:dyDescent="0.25">
      <c r="A76" s="1">
        <v>42800</v>
      </c>
      <c r="B76" s="7" t="s">
        <v>12</v>
      </c>
      <c r="D76" s="7">
        <v>7</v>
      </c>
      <c r="L76" s="30">
        <v>0.13500000000000001</v>
      </c>
      <c r="M76" s="30">
        <v>8.4000000000000005E-2</v>
      </c>
      <c r="N76" s="7"/>
      <c r="O76" s="7"/>
      <c r="P76" s="7"/>
      <c r="Q76" s="7"/>
      <c r="R76" s="7"/>
      <c r="S76" s="7"/>
    </row>
    <row r="77" spans="1:25" x14ac:dyDescent="0.25">
      <c r="A77" s="1">
        <v>42800</v>
      </c>
      <c r="B77" s="7" t="s">
        <v>13</v>
      </c>
      <c r="D77" s="7">
        <v>7</v>
      </c>
      <c r="L77" s="7"/>
      <c r="M77" s="7"/>
      <c r="N77" s="7"/>
      <c r="O77" s="7"/>
      <c r="P77" s="7"/>
      <c r="Q77" s="7"/>
      <c r="R77" s="7"/>
      <c r="S77" s="7"/>
    </row>
    <row r="78" spans="1:25" x14ac:dyDescent="0.25">
      <c r="A78" s="1">
        <v>42800</v>
      </c>
      <c r="B78" s="7" t="s">
        <v>14</v>
      </c>
      <c r="D78" s="7">
        <v>7</v>
      </c>
      <c r="L78" s="7"/>
      <c r="M78" s="7"/>
      <c r="N78" s="7"/>
      <c r="O78" s="7"/>
      <c r="P78" s="7"/>
      <c r="Q78" s="7"/>
      <c r="R78" s="7"/>
      <c r="S78" s="7"/>
    </row>
    <row r="79" spans="1:25" hidden="1" x14ac:dyDescent="0.25">
      <c r="A79" s="1">
        <v>42671</v>
      </c>
      <c r="B79" s="7" t="s">
        <v>5</v>
      </c>
      <c r="D79" s="7">
        <v>8</v>
      </c>
      <c r="L79" s="7">
        <v>6.8000000000000005E-2</v>
      </c>
      <c r="M79" s="7">
        <v>3.5000000000000003E-2</v>
      </c>
      <c r="N79" s="7"/>
      <c r="O79" s="7"/>
      <c r="P79" s="7"/>
      <c r="Q79" s="7"/>
      <c r="R79" s="7"/>
      <c r="S79" s="7"/>
    </row>
    <row r="80" spans="1:25" hidden="1" x14ac:dyDescent="0.25">
      <c r="A80" s="1">
        <v>42671</v>
      </c>
      <c r="B80" s="7" t="s">
        <v>5</v>
      </c>
      <c r="D80" s="7">
        <v>8</v>
      </c>
      <c r="L80" s="7"/>
      <c r="M80" s="7"/>
      <c r="N80" s="7"/>
      <c r="O80" s="7"/>
      <c r="P80" s="7"/>
      <c r="Q80" s="7"/>
      <c r="R80" s="7"/>
      <c r="S80" s="7"/>
    </row>
    <row r="81" spans="1:19" s="2" customFormat="1" hidden="1" x14ac:dyDescent="0.25">
      <c r="A81" s="5">
        <v>42671</v>
      </c>
      <c r="B81" s="6" t="s">
        <v>6</v>
      </c>
      <c r="C81" s="6"/>
      <c r="D81" s="7">
        <v>8</v>
      </c>
      <c r="E81" s="6"/>
      <c r="F81" s="6"/>
      <c r="G81" s="6"/>
      <c r="H81" s="6"/>
      <c r="I81" s="6"/>
      <c r="J81" s="6"/>
      <c r="K81" s="6"/>
      <c r="L81" s="6">
        <v>0.16700000000000001</v>
      </c>
      <c r="M81" s="6">
        <v>0.26700000000000002</v>
      </c>
      <c r="N81" s="6"/>
      <c r="O81" s="6"/>
      <c r="P81" s="6"/>
      <c r="Q81" s="6"/>
      <c r="R81" s="6"/>
      <c r="S81" s="6"/>
    </row>
    <row r="82" spans="1:19" s="2" customFormat="1" hidden="1" x14ac:dyDescent="0.25">
      <c r="A82" s="5">
        <v>42671</v>
      </c>
      <c r="B82" s="6" t="s">
        <v>7</v>
      </c>
      <c r="C82" s="6"/>
      <c r="D82" s="7">
        <v>8</v>
      </c>
      <c r="E82" s="6"/>
      <c r="F82" s="6"/>
      <c r="G82" s="6"/>
      <c r="H82" s="6"/>
      <c r="I82" s="6"/>
      <c r="J82" s="6"/>
      <c r="K82" s="6"/>
      <c r="L82" s="6">
        <v>0.17599999999999999</v>
      </c>
      <c r="M82" s="6">
        <v>0.248</v>
      </c>
      <c r="N82" s="6"/>
      <c r="O82" s="6"/>
      <c r="P82" s="6"/>
      <c r="Q82" s="6"/>
      <c r="R82" s="6"/>
      <c r="S82" s="6"/>
    </row>
    <row r="83" spans="1:19" s="2" customFormat="1" hidden="1" x14ac:dyDescent="0.25">
      <c r="A83" s="5">
        <v>42671</v>
      </c>
      <c r="B83" s="6" t="s">
        <v>8</v>
      </c>
      <c r="C83" s="6"/>
      <c r="D83" s="7">
        <v>8</v>
      </c>
      <c r="E83" s="6"/>
      <c r="F83" s="6"/>
      <c r="G83" s="6"/>
      <c r="H83" s="6"/>
      <c r="I83" s="6"/>
      <c r="J83" s="6"/>
      <c r="K83" s="6"/>
      <c r="L83" s="6">
        <v>0.183</v>
      </c>
      <c r="M83" s="6">
        <v>0.28999999999999998</v>
      </c>
      <c r="N83" s="6"/>
      <c r="O83" s="6"/>
      <c r="P83" s="6"/>
      <c r="Q83" s="6"/>
      <c r="R83" s="6"/>
      <c r="S83" s="6"/>
    </row>
    <row r="84" spans="1:19" hidden="1" x14ac:dyDescent="0.25">
      <c r="A84" s="1">
        <v>42671</v>
      </c>
      <c r="B84" s="7" t="s">
        <v>9</v>
      </c>
      <c r="D84" s="7">
        <v>8</v>
      </c>
      <c r="L84" s="7">
        <v>0.13200000000000001</v>
      </c>
      <c r="M84" s="7">
        <v>0.24299999999999999</v>
      </c>
      <c r="N84" s="7"/>
      <c r="O84" s="7"/>
      <c r="P84" s="7"/>
      <c r="Q84" s="7"/>
      <c r="R84" s="7"/>
      <c r="S84" s="7"/>
    </row>
    <row r="85" spans="1:19" hidden="1" x14ac:dyDescent="0.25">
      <c r="A85" s="1">
        <v>42671</v>
      </c>
      <c r="B85" s="7" t="s">
        <v>10</v>
      </c>
      <c r="D85" s="7">
        <v>8</v>
      </c>
      <c r="L85" s="7">
        <v>9.2999999999999999E-2</v>
      </c>
      <c r="M85" s="7">
        <v>5.6000000000000001E-2</v>
      </c>
      <c r="N85" s="7"/>
      <c r="O85" s="7"/>
      <c r="P85" s="7"/>
      <c r="Q85" s="7"/>
      <c r="R85" s="7"/>
      <c r="S85" s="7"/>
    </row>
    <row r="86" spans="1:19" hidden="1" x14ac:dyDescent="0.25">
      <c r="A86" s="1">
        <v>42671</v>
      </c>
      <c r="B86" s="7" t="s">
        <v>11</v>
      </c>
      <c r="D86" s="7">
        <v>8</v>
      </c>
      <c r="L86" s="7">
        <v>0.14099999999999999</v>
      </c>
      <c r="M86" s="7">
        <v>8.5000000000000006E-2</v>
      </c>
      <c r="N86" s="7"/>
      <c r="O86" s="7"/>
      <c r="P86" s="7"/>
      <c r="Q86" s="7"/>
      <c r="R86" s="7"/>
      <c r="S86" s="7"/>
    </row>
    <row r="87" spans="1:19" hidden="1" x14ac:dyDescent="0.25">
      <c r="A87" s="1">
        <v>42671</v>
      </c>
      <c r="B87" s="7" t="s">
        <v>12</v>
      </c>
      <c r="D87" s="7">
        <v>8</v>
      </c>
      <c r="L87" s="7">
        <v>0.20599999999999999</v>
      </c>
      <c r="M87" s="7">
        <v>0.22600000000000001</v>
      </c>
      <c r="N87" s="7"/>
      <c r="O87" s="7"/>
      <c r="P87" s="7"/>
      <c r="Q87" s="7"/>
      <c r="R87" s="7"/>
      <c r="S87" s="7"/>
    </row>
    <row r="88" spans="1:19" hidden="1" x14ac:dyDescent="0.25">
      <c r="A88" s="1">
        <v>42671</v>
      </c>
      <c r="B88" s="7" t="s">
        <v>13</v>
      </c>
      <c r="D88" s="7">
        <v>8</v>
      </c>
      <c r="L88" s="7">
        <v>0.13</v>
      </c>
      <c r="M88" s="7">
        <v>2.5000000000000001E-2</v>
      </c>
      <c r="N88" s="7"/>
      <c r="O88" s="7"/>
      <c r="P88" s="7"/>
      <c r="Q88" s="7"/>
      <c r="R88" s="7"/>
      <c r="S88" s="7"/>
    </row>
    <row r="89" spans="1:19" hidden="1" x14ac:dyDescent="0.25">
      <c r="A89" s="1">
        <v>42671</v>
      </c>
      <c r="B89" s="7" t="s">
        <v>14</v>
      </c>
      <c r="D89" s="7">
        <v>8</v>
      </c>
      <c r="L89" s="7">
        <v>9.1999999999999998E-2</v>
      </c>
      <c r="M89" s="7">
        <v>0.63400000000000001</v>
      </c>
      <c r="N89" s="7"/>
      <c r="O89" s="7"/>
      <c r="P89" s="7"/>
      <c r="Q89" s="7"/>
      <c r="R89" s="7"/>
      <c r="S89" s="7"/>
    </row>
    <row r="90" spans="1:19" x14ac:dyDescent="0.25">
      <c r="A90" s="1">
        <v>42807</v>
      </c>
      <c r="B90" s="7" t="s">
        <v>5</v>
      </c>
      <c r="D90" s="7">
        <v>9</v>
      </c>
      <c r="L90" s="7">
        <v>7.5999999999999998E-2</v>
      </c>
      <c r="M90" s="7" t="s">
        <v>24</v>
      </c>
      <c r="N90" s="7"/>
      <c r="O90" s="7"/>
      <c r="P90" s="7"/>
      <c r="Q90" s="7"/>
      <c r="R90" s="7"/>
      <c r="S90" s="7" t="s">
        <v>15</v>
      </c>
    </row>
    <row r="91" spans="1:19" x14ac:dyDescent="0.25">
      <c r="A91" s="1">
        <v>42807</v>
      </c>
      <c r="B91" s="7" t="s">
        <v>5</v>
      </c>
      <c r="D91" s="7">
        <v>9</v>
      </c>
      <c r="L91" s="7">
        <v>7.5999999999999998E-2</v>
      </c>
      <c r="M91" s="7" t="s">
        <v>24</v>
      </c>
      <c r="N91" s="7"/>
      <c r="O91" s="7"/>
      <c r="P91" s="7"/>
      <c r="Q91" s="7"/>
      <c r="R91" s="7"/>
      <c r="S91" s="7"/>
    </row>
    <row r="92" spans="1:19" s="2" customFormat="1" x14ac:dyDescent="0.25">
      <c r="A92" s="5">
        <v>42807</v>
      </c>
      <c r="B92" s="6" t="s">
        <v>6</v>
      </c>
      <c r="C92" s="6"/>
      <c r="D92" s="6">
        <v>9</v>
      </c>
      <c r="E92" s="30">
        <v>7.5</v>
      </c>
      <c r="F92" s="6"/>
      <c r="G92" s="6"/>
      <c r="H92" s="6">
        <v>4</v>
      </c>
      <c r="I92" s="6">
        <v>3</v>
      </c>
      <c r="J92" s="6">
        <v>3</v>
      </c>
      <c r="K92" s="6">
        <v>3</v>
      </c>
      <c r="L92" s="30">
        <v>0.16700000000000001</v>
      </c>
      <c r="M92" s="30">
        <v>0.26700000000000002</v>
      </c>
      <c r="N92" s="6"/>
      <c r="O92" s="6"/>
      <c r="P92" s="6"/>
      <c r="Q92" s="6"/>
      <c r="R92" s="6"/>
      <c r="S92" s="6" t="s">
        <v>40</v>
      </c>
    </row>
    <row r="93" spans="1:19" s="2" customFormat="1" x14ac:dyDescent="0.25">
      <c r="A93" s="5">
        <v>42807</v>
      </c>
      <c r="B93" s="6" t="s">
        <v>7</v>
      </c>
      <c r="C93" s="6"/>
      <c r="D93" s="6">
        <v>9</v>
      </c>
      <c r="E93" s="30">
        <v>7</v>
      </c>
      <c r="F93" s="6"/>
      <c r="G93" s="6"/>
      <c r="H93" s="6">
        <v>3</v>
      </c>
      <c r="I93" s="6">
        <v>2</v>
      </c>
      <c r="J93" s="6">
        <v>5</v>
      </c>
      <c r="K93" s="6">
        <v>2</v>
      </c>
      <c r="L93" s="30">
        <v>0.17599999999999999</v>
      </c>
      <c r="M93" s="30">
        <v>0.248</v>
      </c>
      <c r="N93" s="6"/>
      <c r="O93" s="6"/>
      <c r="P93" s="6"/>
      <c r="Q93" s="6"/>
      <c r="R93" s="6"/>
      <c r="S93" s="6" t="s">
        <v>40</v>
      </c>
    </row>
    <row r="94" spans="1:19" s="2" customFormat="1" x14ac:dyDescent="0.25">
      <c r="A94" s="5">
        <v>42807</v>
      </c>
      <c r="B94" s="6" t="s">
        <v>8</v>
      </c>
      <c r="C94" s="6"/>
      <c r="D94" s="6">
        <v>9</v>
      </c>
      <c r="E94" s="30">
        <v>7.8</v>
      </c>
      <c r="F94" s="6"/>
      <c r="G94" s="6"/>
      <c r="H94" s="6">
        <v>4</v>
      </c>
      <c r="I94" s="6">
        <v>3</v>
      </c>
      <c r="J94" s="6">
        <v>3</v>
      </c>
      <c r="K94" s="6">
        <v>4</v>
      </c>
      <c r="L94" s="30">
        <v>0.183</v>
      </c>
      <c r="M94" s="30">
        <v>0.28999999999999998</v>
      </c>
      <c r="N94" s="6"/>
      <c r="O94" s="6"/>
      <c r="P94" s="6"/>
      <c r="Q94" s="6"/>
      <c r="R94" s="6"/>
      <c r="S94" s="6" t="s">
        <v>40</v>
      </c>
    </row>
    <row r="95" spans="1:19" x14ac:dyDescent="0.25">
      <c r="A95" s="1">
        <v>42807</v>
      </c>
      <c r="B95" s="7" t="s">
        <v>9</v>
      </c>
      <c r="D95" s="7">
        <v>9</v>
      </c>
      <c r="E95" s="30">
        <v>5</v>
      </c>
      <c r="H95" s="3">
        <v>9</v>
      </c>
      <c r="L95" s="30">
        <v>0.13200000000000001</v>
      </c>
      <c r="M95" s="30">
        <v>0.24299999999999999</v>
      </c>
      <c r="N95" s="7"/>
      <c r="O95" s="7"/>
      <c r="P95" s="7"/>
      <c r="Q95" s="7"/>
      <c r="R95" s="7"/>
      <c r="S95" s="7"/>
    </row>
    <row r="96" spans="1:19" x14ac:dyDescent="0.25">
      <c r="A96" s="1">
        <v>42807</v>
      </c>
      <c r="B96" s="7" t="s">
        <v>10</v>
      </c>
      <c r="D96" s="7">
        <v>9</v>
      </c>
      <c r="E96" s="30">
        <v>7</v>
      </c>
      <c r="H96" s="3">
        <v>11</v>
      </c>
      <c r="L96" s="30">
        <v>9.2999999999999999E-2</v>
      </c>
      <c r="M96" s="30">
        <v>5.6000000000000001E-2</v>
      </c>
      <c r="N96" s="7"/>
      <c r="O96" s="7"/>
      <c r="P96" s="7"/>
      <c r="Q96" s="7"/>
      <c r="R96" s="7"/>
      <c r="S96" s="7"/>
    </row>
    <row r="97" spans="1:24" x14ac:dyDescent="0.25">
      <c r="A97" s="1">
        <v>42807</v>
      </c>
      <c r="B97" s="7" t="s">
        <v>11</v>
      </c>
      <c r="D97" s="7">
        <v>9</v>
      </c>
      <c r="E97" s="30">
        <v>5</v>
      </c>
      <c r="H97" s="3">
        <v>2</v>
      </c>
      <c r="L97" s="30">
        <v>0.14099999999999999</v>
      </c>
      <c r="M97" s="30">
        <v>8.5000000000000006E-2</v>
      </c>
      <c r="N97" s="7"/>
      <c r="O97" s="7"/>
      <c r="P97" s="7"/>
      <c r="Q97" s="7"/>
      <c r="R97" s="7"/>
      <c r="S97" s="7"/>
    </row>
    <row r="98" spans="1:24" x14ac:dyDescent="0.25">
      <c r="A98" s="1">
        <v>42807</v>
      </c>
      <c r="B98" s="7" t="s">
        <v>12</v>
      </c>
      <c r="D98" s="7">
        <v>9</v>
      </c>
      <c r="E98" s="30">
        <v>1.45</v>
      </c>
      <c r="L98" s="30">
        <v>0.20599999999999999</v>
      </c>
      <c r="M98" s="30">
        <v>0.63400000000000001</v>
      </c>
      <c r="N98" s="7"/>
      <c r="O98" s="7"/>
      <c r="P98" s="7"/>
      <c r="Q98" s="7"/>
      <c r="R98" s="7"/>
      <c r="S98" s="7"/>
    </row>
    <row r="99" spans="1:24" x14ac:dyDescent="0.25">
      <c r="A99" s="1">
        <v>42807</v>
      </c>
      <c r="B99" s="7" t="s">
        <v>13</v>
      </c>
      <c r="D99" s="7">
        <v>9</v>
      </c>
      <c r="E99" s="7" t="s">
        <v>41</v>
      </c>
      <c r="L99" s="30">
        <v>0.13</v>
      </c>
      <c r="M99" s="30">
        <v>0.22600000000000001</v>
      </c>
      <c r="N99" s="7"/>
      <c r="O99" s="7"/>
      <c r="P99" s="7"/>
      <c r="Q99" s="7"/>
      <c r="R99" s="7"/>
      <c r="S99" s="7"/>
    </row>
    <row r="100" spans="1:24" x14ac:dyDescent="0.25">
      <c r="A100" s="1">
        <v>42807</v>
      </c>
      <c r="B100" s="7" t="s">
        <v>14</v>
      </c>
      <c r="D100" s="7">
        <v>9</v>
      </c>
      <c r="L100" s="30">
        <v>9.1999999999999998E-2</v>
      </c>
      <c r="M100" s="30">
        <v>2.5000000000000001E-2</v>
      </c>
      <c r="N100" s="7"/>
      <c r="O100" s="7"/>
      <c r="P100" s="7"/>
      <c r="Q100" s="7"/>
      <c r="R100" s="7"/>
      <c r="S100" s="7"/>
    </row>
    <row r="101" spans="1:24" x14ac:dyDescent="0.25">
      <c r="A101" s="1">
        <v>42831</v>
      </c>
      <c r="B101" s="7" t="s">
        <v>5</v>
      </c>
      <c r="D101" s="7">
        <v>10</v>
      </c>
      <c r="L101" s="30">
        <v>-6.8000000000000005E-2</v>
      </c>
      <c r="M101" s="30">
        <v>-6.3E-2</v>
      </c>
      <c r="N101" s="7"/>
      <c r="O101" s="7"/>
      <c r="P101" s="7"/>
      <c r="Q101" s="7"/>
      <c r="R101" s="7"/>
      <c r="S101" s="7"/>
    </row>
    <row r="102" spans="1:24" x14ac:dyDescent="0.25">
      <c r="A102" s="1">
        <v>42831</v>
      </c>
      <c r="B102" s="7" t="s">
        <v>5</v>
      </c>
      <c r="D102" s="7">
        <v>10</v>
      </c>
      <c r="L102" s="30">
        <v>-6.8000000000000005E-2</v>
      </c>
      <c r="M102" s="30">
        <v>-6.3E-2</v>
      </c>
      <c r="N102" s="7"/>
      <c r="O102" s="7"/>
      <c r="P102" s="7"/>
      <c r="Q102" s="7"/>
      <c r="R102" s="7"/>
      <c r="S102" s="7">
        <v>1</v>
      </c>
    </row>
    <row r="103" spans="1:24" s="2" customFormat="1" x14ac:dyDescent="0.25">
      <c r="A103" s="5">
        <v>42831</v>
      </c>
      <c r="B103" s="6" t="s">
        <v>6</v>
      </c>
      <c r="C103" s="6"/>
      <c r="D103" s="6">
        <v>10</v>
      </c>
      <c r="E103" s="33">
        <f>SUM(U103:X103)</f>
        <v>24.403024134922948</v>
      </c>
      <c r="F103" s="6"/>
      <c r="G103" s="6"/>
      <c r="H103" s="6">
        <v>11</v>
      </c>
      <c r="I103" s="6">
        <v>9</v>
      </c>
      <c r="J103" s="6">
        <v>8</v>
      </c>
      <c r="K103" s="6">
        <v>8</v>
      </c>
      <c r="L103" s="30">
        <v>0.17699999999999999</v>
      </c>
      <c r="M103" s="30">
        <v>0.152</v>
      </c>
      <c r="N103" s="6"/>
      <c r="O103" s="6"/>
      <c r="P103" s="6"/>
      <c r="Q103" s="6"/>
      <c r="R103" s="6"/>
      <c r="S103" s="6">
        <v>2</v>
      </c>
      <c r="U103" s="32">
        <f>(H103-0.6078)/1.3756</f>
        <v>7.5546670543762735</v>
      </c>
      <c r="V103" s="32">
        <f t="shared" ref="V103:X103" si="17">(I103-0.6078)/1.3756</f>
        <v>6.1007560337307369</v>
      </c>
      <c r="W103" s="32">
        <f t="shared" si="17"/>
        <v>5.3738005234079678</v>
      </c>
      <c r="X103" s="32">
        <f t="shared" si="17"/>
        <v>5.3738005234079678</v>
      </c>
    </row>
    <row r="104" spans="1:24" s="2" customFormat="1" x14ac:dyDescent="0.25">
      <c r="A104" s="5">
        <v>42831</v>
      </c>
      <c r="B104" s="6" t="s">
        <v>7</v>
      </c>
      <c r="C104" s="6"/>
      <c r="D104" s="6">
        <v>10</v>
      </c>
      <c r="E104" s="33">
        <f t="shared" ref="E104:E105" si="18">SUM(U104:X104)</f>
        <v>22.222157603954638</v>
      </c>
      <c r="F104" s="6"/>
      <c r="G104" s="6"/>
      <c r="H104" s="6">
        <v>8</v>
      </c>
      <c r="I104" s="6">
        <v>6</v>
      </c>
      <c r="J104" s="6">
        <v>13</v>
      </c>
      <c r="K104" s="6">
        <v>6</v>
      </c>
      <c r="L104" s="30">
        <v>0.41499999999999998</v>
      </c>
      <c r="M104" s="30">
        <v>0.17899999999999999</v>
      </c>
      <c r="N104" s="6"/>
      <c r="O104" s="6"/>
      <c r="P104" s="6"/>
      <c r="Q104" s="6"/>
      <c r="R104" s="6"/>
      <c r="S104" s="6">
        <v>3</v>
      </c>
      <c r="U104" s="32">
        <f>(H104-0.6078)/1.3756</f>
        <v>5.3738005234079678</v>
      </c>
      <c r="V104" s="32">
        <f t="shared" ref="V104:V105" si="19">(I104-0.6078)/1.3756</f>
        <v>3.9198895027624312</v>
      </c>
      <c r="W104" s="32">
        <f t="shared" ref="W104:W105" si="20">(J104-0.6078)/1.3756</f>
        <v>9.0085780750218092</v>
      </c>
      <c r="X104" s="32">
        <f t="shared" ref="X104:X105" si="21">(K104-0.6078)/1.3756</f>
        <v>3.9198895027624312</v>
      </c>
    </row>
    <row r="105" spans="1:24" s="2" customFormat="1" x14ac:dyDescent="0.25">
      <c r="A105" s="5">
        <v>42831</v>
      </c>
      <c r="B105" s="6" t="s">
        <v>8</v>
      </c>
      <c r="C105" s="6"/>
      <c r="D105" s="6">
        <v>10</v>
      </c>
      <c r="E105" s="33">
        <f t="shared" si="18"/>
        <v>25.129979645245715</v>
      </c>
      <c r="F105" s="6"/>
      <c r="G105" s="6"/>
      <c r="H105" s="6">
        <v>10</v>
      </c>
      <c r="I105" s="6">
        <v>8</v>
      </c>
      <c r="J105" s="6">
        <v>8</v>
      </c>
      <c r="K105" s="6">
        <v>11</v>
      </c>
      <c r="L105" s="30">
        <v>0.249</v>
      </c>
      <c r="M105" s="30">
        <v>0.251</v>
      </c>
      <c r="N105" s="6"/>
      <c r="O105" s="6"/>
      <c r="P105" s="6"/>
      <c r="Q105" s="6"/>
      <c r="R105" s="6"/>
      <c r="S105" s="6">
        <v>4</v>
      </c>
      <c r="U105" s="32">
        <f t="shared" ref="U104:U105" si="22">(H105-0.6078)/1.3756</f>
        <v>6.8277115440535052</v>
      </c>
      <c r="V105" s="32">
        <f t="shared" si="19"/>
        <v>5.3738005234079678</v>
      </c>
      <c r="W105" s="32">
        <f>(J105-0.6078)/1.3756</f>
        <v>5.3738005234079678</v>
      </c>
      <c r="X105" s="32">
        <f t="shared" si="21"/>
        <v>7.5546670543762735</v>
      </c>
    </row>
    <row r="106" spans="1:24" x14ac:dyDescent="0.25">
      <c r="A106" s="1">
        <v>42831</v>
      </c>
      <c r="B106" s="7" t="s">
        <v>9</v>
      </c>
      <c r="D106" s="7">
        <v>10</v>
      </c>
      <c r="E106" s="33">
        <f>(H106-0.6078)/1.3756</f>
        <v>11.189444605990115</v>
      </c>
      <c r="H106" s="3">
        <v>16</v>
      </c>
      <c r="L106" s="30">
        <v>8.4000000000000005E-2</v>
      </c>
      <c r="M106" s="30">
        <v>-3.3000000000000002E-2</v>
      </c>
      <c r="N106" s="7"/>
      <c r="O106" s="7"/>
      <c r="P106" s="7"/>
      <c r="Q106" s="7"/>
      <c r="R106" s="7"/>
      <c r="S106" s="7">
        <v>5</v>
      </c>
    </row>
    <row r="107" spans="1:24" x14ac:dyDescent="0.25">
      <c r="A107" s="1">
        <v>42831</v>
      </c>
      <c r="B107" s="7" t="s">
        <v>10</v>
      </c>
      <c r="D107" s="7">
        <v>10</v>
      </c>
      <c r="E107" s="33">
        <f t="shared" ref="E107:E108" si="23">(H107-0.6078)/1.3756</f>
        <v>22.093777260831637</v>
      </c>
      <c r="H107" s="3">
        <v>31</v>
      </c>
      <c r="L107" s="30">
        <v>4.2000000000000003E-2</v>
      </c>
      <c r="M107" s="30">
        <v>4.2000000000000003E-2</v>
      </c>
      <c r="N107" s="7"/>
      <c r="O107" s="7"/>
      <c r="P107" s="7"/>
      <c r="Q107" s="7"/>
      <c r="R107" s="7"/>
      <c r="S107" s="7">
        <v>6</v>
      </c>
    </row>
    <row r="108" spans="1:24" x14ac:dyDescent="0.25">
      <c r="A108" s="1">
        <v>42831</v>
      </c>
      <c r="B108" s="7" t="s">
        <v>11</v>
      </c>
      <c r="D108" s="7">
        <v>10</v>
      </c>
      <c r="E108" s="33">
        <f t="shared" si="23"/>
        <v>4.6468450130851995</v>
      </c>
      <c r="H108" s="3">
        <v>7</v>
      </c>
      <c r="L108" s="30">
        <v>0.14599999999999999</v>
      </c>
      <c r="M108" s="30">
        <v>-1.2E-2</v>
      </c>
      <c r="N108" s="7"/>
      <c r="O108" s="7"/>
      <c r="P108" s="7"/>
      <c r="Q108" s="7"/>
      <c r="R108" s="7"/>
      <c r="S108" s="7">
        <v>7</v>
      </c>
    </row>
    <row r="109" spans="1:24" x14ac:dyDescent="0.25">
      <c r="A109" s="1">
        <v>42831</v>
      </c>
      <c r="B109" s="7" t="s">
        <v>12</v>
      </c>
      <c r="D109" s="7">
        <v>10</v>
      </c>
      <c r="L109" s="30">
        <v>0.215</v>
      </c>
      <c r="M109" s="30">
        <v>0.69699999999999995</v>
      </c>
      <c r="N109" s="7"/>
      <c r="O109" s="7"/>
      <c r="P109" s="7"/>
      <c r="Q109" s="7"/>
      <c r="R109" s="7"/>
      <c r="S109" s="7">
        <v>10</v>
      </c>
    </row>
    <row r="110" spans="1:24" x14ac:dyDescent="0.25">
      <c r="A110" s="1">
        <v>42831</v>
      </c>
      <c r="B110" s="7" t="s">
        <v>13</v>
      </c>
      <c r="D110" s="7">
        <v>10</v>
      </c>
      <c r="L110" s="30">
        <v>3.4000000000000002E-2</v>
      </c>
      <c r="M110" s="30">
        <v>0.24099999999999999</v>
      </c>
      <c r="N110" s="7"/>
      <c r="O110" s="7"/>
      <c r="P110" s="7"/>
      <c r="Q110" s="7"/>
      <c r="R110" s="7"/>
      <c r="S110" s="7">
        <v>8</v>
      </c>
    </row>
    <row r="111" spans="1:24" x14ac:dyDescent="0.25">
      <c r="A111" s="1">
        <v>42831</v>
      </c>
      <c r="B111" s="7" t="s">
        <v>14</v>
      </c>
      <c r="D111" s="7">
        <v>10</v>
      </c>
      <c r="L111" s="30">
        <v>2.4E-2</v>
      </c>
      <c r="M111" s="30">
        <v>0.13300000000000001</v>
      </c>
      <c r="N111" s="7"/>
      <c r="O111" s="7"/>
      <c r="P111" s="7"/>
      <c r="Q111" s="7"/>
      <c r="R111" s="7"/>
      <c r="S111" s="7">
        <v>9</v>
      </c>
    </row>
    <row r="112" spans="1:24" s="25" customFormat="1" x14ac:dyDescent="0.25">
      <c r="A112" s="24">
        <v>42592</v>
      </c>
      <c r="B112" s="21" t="s">
        <v>6</v>
      </c>
      <c r="C112" s="21" t="s">
        <v>54</v>
      </c>
      <c r="D112" s="21">
        <v>1</v>
      </c>
      <c r="E112" s="21"/>
      <c r="F112" s="21">
        <v>12.43</v>
      </c>
      <c r="G112" s="21">
        <v>5.95</v>
      </c>
      <c r="H112" s="21"/>
      <c r="I112" s="21"/>
      <c r="J112" s="21"/>
      <c r="K112" s="21"/>
      <c r="L112" s="21">
        <v>3.835</v>
      </c>
      <c r="M112" s="21">
        <v>12.01</v>
      </c>
      <c r="N112" s="21">
        <v>660.95</v>
      </c>
      <c r="O112" s="21">
        <v>30.09</v>
      </c>
      <c r="P112" s="21">
        <v>67.266779800912488</v>
      </c>
      <c r="Q112" s="26">
        <v>936.7668338557994</v>
      </c>
      <c r="R112" s="21">
        <v>0.04</v>
      </c>
      <c r="S112" s="21"/>
      <c r="T112" s="25" t="s">
        <v>55</v>
      </c>
    </row>
    <row r="113" spans="1:19" s="25" customFormat="1" x14ac:dyDescent="0.25">
      <c r="A113" s="24">
        <v>42592</v>
      </c>
      <c r="B113" s="21" t="s">
        <v>7</v>
      </c>
      <c r="C113" s="21" t="s">
        <v>54</v>
      </c>
      <c r="D113" s="21">
        <v>1</v>
      </c>
      <c r="E113" s="21"/>
      <c r="F113" s="21">
        <v>14.87</v>
      </c>
      <c r="G113" s="21">
        <v>6</v>
      </c>
      <c r="H113" s="21"/>
      <c r="I113" s="21"/>
      <c r="J113" s="21"/>
      <c r="K113" s="21"/>
      <c r="L113" s="21">
        <v>5.407</v>
      </c>
      <c r="M113" s="21">
        <v>16.321999999999999</v>
      </c>
      <c r="N113" s="21">
        <v>584.42999999999995</v>
      </c>
      <c r="O113" s="21">
        <v>30.31</v>
      </c>
      <c r="P113" s="21">
        <v>51.580654781376083</v>
      </c>
      <c r="Q113" s="29">
        <v>240.46563953488368</v>
      </c>
      <c r="R113" s="21">
        <v>0.03</v>
      </c>
      <c r="S113" s="21"/>
    </row>
    <row r="114" spans="1:19" s="25" customFormat="1" x14ac:dyDescent="0.25">
      <c r="A114" s="24">
        <v>42592</v>
      </c>
      <c r="B114" s="21" t="s">
        <v>8</v>
      </c>
      <c r="C114" s="21" t="s">
        <v>54</v>
      </c>
      <c r="D114" s="21">
        <v>1</v>
      </c>
      <c r="E114" s="21"/>
      <c r="F114" s="21">
        <v>17.41</v>
      </c>
      <c r="G114" s="21">
        <v>5.94</v>
      </c>
      <c r="H114" s="21"/>
      <c r="I114" s="21"/>
      <c r="J114" s="21"/>
      <c r="K114" s="21"/>
      <c r="L114" s="21">
        <v>4.9329999999999998</v>
      </c>
      <c r="M114" s="21">
        <v>17.318000000000001</v>
      </c>
      <c r="N114" s="21">
        <v>585.73</v>
      </c>
      <c r="O114" s="21">
        <v>27.67</v>
      </c>
      <c r="P114" s="21">
        <v>100.70037035856009</v>
      </c>
      <c r="Q114" s="26">
        <v>948.02762638655474</v>
      </c>
      <c r="R114" s="21">
        <v>0.03</v>
      </c>
      <c r="S114" s="21"/>
    </row>
    <row r="116" spans="1:19" s="39" customFormat="1" x14ac:dyDescent="0.25">
      <c r="A116" s="37" t="s">
        <v>64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spans="1:19" x14ac:dyDescent="0.25">
      <c r="A117" t="s">
        <v>65</v>
      </c>
    </row>
    <row r="119" spans="1:19" x14ac:dyDescent="0.25">
      <c r="A119">
        <v>1000</v>
      </c>
    </row>
  </sheetData>
  <autoFilter ref="D1:D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26</v>
      </c>
      <c r="B1" t="s">
        <v>25</v>
      </c>
    </row>
    <row r="2" spans="1:3" x14ac:dyDescent="0.25">
      <c r="A2" t="s">
        <v>27</v>
      </c>
      <c r="B2">
        <v>9</v>
      </c>
    </row>
    <row r="3" spans="1:3" x14ac:dyDescent="0.25">
      <c r="A3" t="s">
        <v>28</v>
      </c>
      <c r="B3">
        <v>18</v>
      </c>
    </row>
    <row r="4" spans="1:3" x14ac:dyDescent="0.25">
      <c r="A4" t="s">
        <v>29</v>
      </c>
      <c r="B4">
        <v>12</v>
      </c>
    </row>
    <row r="5" spans="1:3" x14ac:dyDescent="0.25">
      <c r="A5" t="s">
        <v>30</v>
      </c>
      <c r="B5">
        <v>14</v>
      </c>
      <c r="C5">
        <f>AVERAGE(B2:B5)</f>
        <v>13.25</v>
      </c>
    </row>
    <row r="6" spans="1:3" x14ac:dyDescent="0.25">
      <c r="A6" t="s">
        <v>31</v>
      </c>
      <c r="B6">
        <v>14</v>
      </c>
    </row>
    <row r="7" spans="1:3" x14ac:dyDescent="0.25">
      <c r="A7" t="s">
        <v>32</v>
      </c>
      <c r="B7">
        <v>9</v>
      </c>
    </row>
    <row r="8" spans="1:3" x14ac:dyDescent="0.25">
      <c r="A8" t="s">
        <v>33</v>
      </c>
      <c r="B8">
        <v>12</v>
      </c>
    </row>
    <row r="9" spans="1:3" x14ac:dyDescent="0.25">
      <c r="A9" t="s">
        <v>34</v>
      </c>
      <c r="B9">
        <v>14</v>
      </c>
      <c r="C9">
        <f>AVERAGE(B6:B9)</f>
        <v>12.25</v>
      </c>
    </row>
    <row r="10" spans="1:3" x14ac:dyDescent="0.25">
      <c r="A10" t="s">
        <v>35</v>
      </c>
      <c r="B10">
        <v>18</v>
      </c>
    </row>
    <row r="11" spans="1:3" x14ac:dyDescent="0.25">
      <c r="A11" t="s">
        <v>36</v>
      </c>
      <c r="B11">
        <v>15</v>
      </c>
    </row>
    <row r="12" spans="1:3" x14ac:dyDescent="0.25">
      <c r="A12" t="s">
        <v>37</v>
      </c>
      <c r="B12">
        <v>14</v>
      </c>
    </row>
    <row r="13" spans="1:3" x14ac:dyDescent="0.25">
      <c r="A13" t="s">
        <v>38</v>
      </c>
      <c r="B13">
        <v>14</v>
      </c>
      <c r="C13">
        <f>AVERAGE(B10:B13)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2017-04-12T10:42:58Z</dcterms:created>
  <dcterms:modified xsi:type="dcterms:W3CDTF">2017-05-24T17:58:33Z</dcterms:modified>
</cp:coreProperties>
</file>