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activeTab="1"/>
  </bookViews>
  <sheets>
    <sheet name="Estimación" sheetId="1" r:id="rId1"/>
    <sheet name="Plan de Pruebas" sheetId="2" r:id="rId2"/>
    <sheet name="CasosDePrueba " sheetId="3" r:id="rId3"/>
    <sheet name="BugTracker" sheetId="4" r:id="rId4"/>
    <sheet name="Hoja1" sheetId="5" state="hidden" r:id="rId5"/>
    <sheet name="ListasEditables" sheetId="6" state="hidden" r:id="rId6"/>
  </sheets>
  <definedNames>
    <definedName name="Accion" localSheetId="3">ListasEditables!$AD$2:$AD$5</definedName>
    <definedName name="Accion" localSheetId="2">ListasEditables!$AD$2:$AD$5</definedName>
    <definedName name="Accion">#REF!</definedName>
    <definedName name="Aplicativo" localSheetId="3">ListasEditables!$A$2:$A$92</definedName>
    <definedName name="Aplicativo" localSheetId="2">ListasEditables!$A$2:$A$92</definedName>
    <definedName name="Aplicativo">ListasEditables!$A$2:$A$92</definedName>
    <definedName name="Delivery" localSheetId="3">ListasEditables!$AF$2:$AF$10</definedName>
    <definedName name="Delivery" localSheetId="2">ListasEditables!$P$2:$P$6</definedName>
    <definedName name="Delivery">ListasEditables!$AF$2:$AF$10</definedName>
    <definedName name="Desfases" localSheetId="3">ListasEditables!$B$2:$B$39</definedName>
    <definedName name="Desfases" localSheetId="2">ListasEditables!$B$2:$B$39</definedName>
    <definedName name="Desfases">ListasEditables!$B$2:$B$39</definedName>
    <definedName name="EstadoHUS" localSheetId="3">ListasEditables!$J$2:$J$6</definedName>
    <definedName name="EstadoHUS">ListasEditables!$J$2:$J$6</definedName>
    <definedName name="EstadoIssue" localSheetId="3">ListasEditables!$E$2:$E$12</definedName>
    <definedName name="EstadoIssue" localSheetId="2">ListasEditables!$E$2:$E$12</definedName>
    <definedName name="EstadoIssue">ListasEditables!$E$2:$E$12</definedName>
    <definedName name="EstadoProyecto" localSheetId="3">#REF!</definedName>
    <definedName name="EstadoProyecto" localSheetId="2">#REF!</definedName>
    <definedName name="EstadoProyecto">#REF!</definedName>
    <definedName name="Estados" localSheetId="2">#REF!</definedName>
    <definedName name="Estados">#REF!</definedName>
    <definedName name="EstadoSprint" localSheetId="3">ListasEditables!$I$2:$I$4</definedName>
    <definedName name="EstadoSprint">ListasEditables!$I$2:$I$4</definedName>
    <definedName name="EstadoUAT" localSheetId="2">#REF!</definedName>
    <definedName name="EstadoUAT">#REF!</definedName>
    <definedName name="Etapa_de_la_Prueba" localSheetId="2">#REF!</definedName>
    <definedName name="Etapa_de_la_Prueba">#REF!</definedName>
    <definedName name="EtapaInyeccion" localSheetId="3">ListasEditables!$N$2:$N$4</definedName>
    <definedName name="EtapaInyeccion" localSheetId="2">ListasEditables!$N$2:$N$4</definedName>
    <definedName name="EtapaInyeccion">ListasEditables!$N$2:$N$4</definedName>
    <definedName name="Etapas" localSheetId="3">#REF!</definedName>
    <definedName name="Etapas" localSheetId="2">#REF!</definedName>
    <definedName name="Etapas">#REF!</definedName>
    <definedName name="IC_Issues" localSheetId="3">ListasEditables!$P$2:$P$3</definedName>
    <definedName name="IC_Issues">ListasEditables!$P$2:$P$3</definedName>
    <definedName name="ImpactoIssue" localSheetId="3">ListasEditables!$M$2:$M$5</definedName>
    <definedName name="ImpactoIssue" localSheetId="2">ListasEditables!$M$2:$M$5</definedName>
    <definedName name="ImpactoIssue">#REF!</definedName>
    <definedName name="LineaNegocio" localSheetId="3">ListasEditables!$Q$2:$Q$43</definedName>
    <definedName name="LineaNegocio" localSheetId="2">ListasEditables!$O$2:$O$10</definedName>
    <definedName name="LineaNegocio">ListasEditables!$Q$2:$Q$43</definedName>
    <definedName name="MesaDeTrabajo" localSheetId="3">ListasEditables!$Q$2:$Q$4</definedName>
    <definedName name="MesaDeTrabajo">ListasEditables!$Q$2:$Q$4</definedName>
    <definedName name="Naturaleza" localSheetId="3">ListasEditables!$G$2:$G$10</definedName>
    <definedName name="Naturaleza" localSheetId="2">ListasEditables!$G$2:$G$10</definedName>
    <definedName name="Naturaleza">ListasEditables!$G$2:$G$10</definedName>
    <definedName name="NaturalezaIssue" localSheetId="3">ListasEditables!$G$2:$G$10</definedName>
    <definedName name="NaturalezaIssue">ListasEditables!$G$2:$G$10</definedName>
    <definedName name="NombreIntervalo1">ListasEditables!$O$2:$O$6</definedName>
    <definedName name="Operacion" localSheetId="2">#REF!</definedName>
    <definedName name="Operacion">#REF!</definedName>
    <definedName name="Producto" localSheetId="3">#REF!</definedName>
    <definedName name="Producto" localSheetId="2">#REF!</definedName>
    <definedName name="Producto">#REF!</definedName>
    <definedName name="Proveedor_pruebas">ListasEditables!$A$2:$A$6</definedName>
    <definedName name="ProveedorDesarrollo" localSheetId="3">ListasEditables!$C$2:$C$17</definedName>
    <definedName name="ProveedorDesarrollo" localSheetId="2">ListasEditables!$C$2:$C$12</definedName>
    <definedName name="ProveedorDesarrollo">ListasEditables!$C$2:$C$13</definedName>
    <definedName name="ProveedorPruebas" localSheetId="3">ListasEditables!$O$2:$O$6</definedName>
    <definedName name="ProveedorPruebas">ListasEditables!$O$2:$O$6</definedName>
    <definedName name="Responsable" localSheetId="3">ListasEditables!$J$2:$J$5</definedName>
    <definedName name="Responsable" localSheetId="2">ListasEditables!$J$2:$J$5</definedName>
    <definedName name="Responsable">ListasEditables!$J$2:$J$5</definedName>
    <definedName name="sino" localSheetId="3">#REF!</definedName>
    <definedName name="sino" localSheetId="2">#REF!</definedName>
    <definedName name="SiNo">#REF!</definedName>
    <definedName name="Sprints" localSheetId="3">ListasEditables!$L$2:$L$13</definedName>
    <definedName name="Sprints">ListasEditables!$L$2:$L$13</definedName>
    <definedName name="TipoIssue" localSheetId="3">ListasEditables!$F$2:$F$4</definedName>
    <definedName name="TipoIssue" localSheetId="2">ListasEditables!$F$2:$F$4</definedName>
    <definedName name="TipoIssue">ListasEditables!$F$2:$F$4</definedName>
    <definedName name="TipoProyecto" localSheetId="3">ListasEditables!$D$2:$D$5</definedName>
    <definedName name="TipoProyecto" localSheetId="2">ListasEditables!$D$2:$D$5</definedName>
    <definedName name="TipoProyecto">ListasEditables!$D$2:$D$5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P/RrdxUAg9wXLBY3FNs5uUd/aN7n9IBZu+IyJ2YuLlM="/>
    </ext>
  </extLst>
</workbook>
</file>

<file path=xl/calcChain.xml><?xml version="1.0" encoding="utf-8"?>
<calcChain xmlns="http://schemas.openxmlformats.org/spreadsheetml/2006/main">
  <c r="AE44" i="3" l="1"/>
  <c r="AD44" i="3"/>
  <c r="AE43" i="3"/>
  <c r="AD43" i="3"/>
  <c r="AE42" i="3"/>
  <c r="AD42" i="3"/>
  <c r="AE41" i="3"/>
  <c r="AD41" i="3"/>
  <c r="Y41" i="3"/>
  <c r="U41" i="3"/>
  <c r="Q41" i="3"/>
  <c r="M41" i="3"/>
  <c r="AE40" i="3"/>
  <c r="AD40" i="3"/>
  <c r="Y40" i="3"/>
  <c r="U40" i="3"/>
  <c r="Q40" i="3"/>
  <c r="M40" i="3"/>
  <c r="H40" i="3"/>
  <c r="C40" i="3"/>
  <c r="AD38" i="3"/>
  <c r="AD37" i="3"/>
  <c r="AD36" i="3"/>
  <c r="AD35" i="3"/>
  <c r="AE34" i="3"/>
  <c r="AD34" i="3"/>
  <c r="AD33" i="3"/>
  <c r="AD32" i="3"/>
  <c r="AD31" i="3"/>
  <c r="AD30" i="3"/>
  <c r="AE29" i="3"/>
  <c r="AD29" i="3"/>
  <c r="AD28" i="3"/>
  <c r="AD27" i="3"/>
  <c r="AD26" i="3"/>
  <c r="AD25" i="3"/>
  <c r="AE24" i="3"/>
  <c r="AD24" i="3"/>
  <c r="AD23" i="3"/>
  <c r="AD22" i="3"/>
  <c r="AD21" i="3"/>
  <c r="AD20" i="3"/>
  <c r="AD19" i="3"/>
  <c r="AE19" i="3" s="1"/>
  <c r="AD18" i="3"/>
  <c r="AD17" i="3"/>
  <c r="AD16" i="3"/>
  <c r="AD15" i="3"/>
  <c r="AE14" i="3"/>
  <c r="AD14" i="3"/>
  <c r="AD13" i="3"/>
  <c r="AD12" i="3"/>
  <c r="AD11" i="3"/>
  <c r="AD10" i="3"/>
  <c r="AE9" i="3"/>
  <c r="AD9" i="3"/>
  <c r="BM71" i="2"/>
  <c r="BM70" i="2"/>
  <c r="B70" i="2"/>
  <c r="BM69" i="2"/>
  <c r="B69" i="2"/>
  <c r="BM68" i="2"/>
  <c r="B68" i="2"/>
  <c r="BM67" i="2"/>
  <c r="BM66" i="2"/>
  <c r="BM65" i="2"/>
  <c r="BM64" i="2"/>
  <c r="B64" i="2"/>
  <c r="BM63" i="2"/>
  <c r="B63" i="2"/>
  <c r="BM62" i="2"/>
  <c r="B62" i="2"/>
  <c r="BM61" i="2"/>
  <c r="BM60" i="2"/>
  <c r="BM59" i="2"/>
  <c r="BM58" i="2"/>
  <c r="B58" i="2"/>
  <c r="BM57" i="2"/>
  <c r="B57" i="2"/>
  <c r="BM56" i="2"/>
  <c r="B56" i="2"/>
  <c r="BM55" i="2"/>
  <c r="BM54" i="2"/>
  <c r="BM53" i="2"/>
  <c r="BM52" i="2"/>
  <c r="B52" i="2"/>
  <c r="BM51" i="2"/>
  <c r="B51" i="2"/>
  <c r="BM50" i="2"/>
  <c r="B50" i="2"/>
  <c r="BM49" i="2"/>
  <c r="BM48" i="2"/>
  <c r="BM47" i="2"/>
  <c r="BM46" i="2"/>
  <c r="B46" i="2"/>
  <c r="BM43" i="2"/>
  <c r="BM42" i="2"/>
  <c r="BM41" i="2"/>
  <c r="BM40" i="2"/>
  <c r="BM39" i="2"/>
  <c r="AA39" i="2"/>
  <c r="B39" i="2"/>
  <c r="BM38" i="2"/>
  <c r="AA38" i="2"/>
  <c r="B38" i="2"/>
  <c r="BM37" i="2"/>
  <c r="AA37" i="2"/>
  <c r="B37" i="2"/>
  <c r="BM36" i="2"/>
  <c r="AA36" i="2"/>
  <c r="B36" i="2"/>
  <c r="BM35" i="2"/>
  <c r="AA35" i="2"/>
  <c r="B35" i="2" s="1"/>
  <c r="BM34" i="2"/>
  <c r="BM33" i="2"/>
  <c r="BM32" i="2"/>
  <c r="BM31" i="2"/>
  <c r="BM30" i="2"/>
  <c r="B30" i="2"/>
  <c r="BM29" i="2"/>
  <c r="B29" i="2"/>
  <c r="BM28" i="2"/>
  <c r="B28" i="2"/>
  <c r="BM27" i="2"/>
  <c r="BM26" i="2"/>
  <c r="BM20" i="2"/>
  <c r="B11" i="2"/>
  <c r="B10" i="2"/>
  <c r="B9" i="2"/>
  <c r="BN2" i="2"/>
  <c r="BN1" i="2"/>
  <c r="D63" i="1"/>
  <c r="E60" i="1"/>
  <c r="G60" i="1" s="1"/>
  <c r="E59" i="1"/>
  <c r="G59" i="1" s="1"/>
  <c r="E58" i="1"/>
  <c r="G58" i="1" s="1"/>
  <c r="E57" i="1"/>
  <c r="G57" i="1" s="1"/>
  <c r="E56" i="1"/>
  <c r="G56" i="1" s="1"/>
  <c r="E55" i="1"/>
  <c r="G55" i="1" s="1"/>
  <c r="E54" i="1"/>
  <c r="E53" i="1" s="1"/>
  <c r="D53" i="1"/>
  <c r="G52" i="1"/>
  <c r="E52" i="1"/>
  <c r="G51" i="1"/>
  <c r="E51" i="1"/>
  <c r="G50" i="1"/>
  <c r="G49" i="1" s="1"/>
  <c r="E50" i="1"/>
  <c r="E49" i="1"/>
  <c r="D49" i="1"/>
  <c r="E48" i="1"/>
  <c r="G48" i="1" s="1"/>
  <c r="E47" i="1"/>
  <c r="G47" i="1" s="1"/>
  <c r="E46" i="1"/>
  <c r="G46" i="1" s="1"/>
  <c r="E45" i="1"/>
  <c r="G45" i="1" s="1"/>
  <c r="E44" i="1"/>
  <c r="G44" i="1" s="1"/>
  <c r="E43" i="1"/>
  <c r="G43" i="1" s="1"/>
  <c r="E42" i="1"/>
  <c r="G42" i="1" s="1"/>
  <c r="E41" i="1"/>
  <c r="G41" i="1" s="1"/>
  <c r="E40" i="1"/>
  <c r="G40" i="1" s="1"/>
  <c r="E39" i="1"/>
  <c r="D39" i="1"/>
  <c r="E38" i="1"/>
  <c r="G38" i="1" s="1"/>
  <c r="G37" i="1"/>
  <c r="E37" i="1"/>
  <c r="G36" i="1"/>
  <c r="E36" i="1"/>
  <c r="G35" i="1"/>
  <c r="E35" i="1"/>
  <c r="E34" i="1"/>
  <c r="G34" i="1" s="1"/>
  <c r="G33" i="1"/>
  <c r="E33" i="1"/>
  <c r="G32" i="1"/>
  <c r="E32" i="1"/>
  <c r="G31" i="1"/>
  <c r="E31" i="1"/>
  <c r="E30" i="1"/>
  <c r="G30" i="1" s="1"/>
  <c r="D29" i="1"/>
  <c r="E28" i="1"/>
  <c r="G28" i="1" s="1"/>
  <c r="E27" i="1"/>
  <c r="G27" i="1" s="1"/>
  <c r="E26" i="1"/>
  <c r="G26" i="1" s="1"/>
  <c r="E25" i="1"/>
  <c r="G25" i="1" s="1"/>
  <c r="E24" i="1"/>
  <c r="E23" i="1" s="1"/>
  <c r="D23" i="1"/>
  <c r="D22" i="1" s="1"/>
  <c r="F22" i="1"/>
  <c r="G21" i="1"/>
  <c r="E21" i="1"/>
  <c r="E20" i="1"/>
  <c r="G20" i="1" s="1"/>
  <c r="G19" i="1"/>
  <c r="E19" i="1"/>
  <c r="G18" i="1"/>
  <c r="E18" i="1"/>
  <c r="G17" i="1"/>
  <c r="E17" i="1"/>
  <c r="F16" i="1"/>
  <c r="E16" i="1"/>
  <c r="D16" i="1"/>
  <c r="G15" i="1"/>
  <c r="E15" i="1"/>
  <c r="G14" i="1"/>
  <c r="F14" i="1"/>
  <c r="E14" i="1"/>
  <c r="D14" i="1"/>
  <c r="D61" i="1" s="1"/>
  <c r="G16" i="1" l="1"/>
  <c r="G29" i="1"/>
  <c r="G39" i="1"/>
  <c r="G24" i="1"/>
  <c r="G23" i="1" s="1"/>
  <c r="G22" i="1" s="1"/>
  <c r="G54" i="1"/>
  <c r="G53" i="1" s="1"/>
  <c r="E29" i="1"/>
  <c r="E22" i="1" s="1"/>
  <c r="E61" i="1" s="1"/>
  <c r="AA33" i="2"/>
  <c r="Z33" i="2" s="1"/>
  <c r="G61" i="1" l="1"/>
  <c r="D64" i="1" s="1"/>
</calcChain>
</file>

<file path=xl/comments1.xml><?xml version="1.0" encoding="utf-8"?>
<comments xmlns="http://schemas.openxmlformats.org/spreadsheetml/2006/main">
  <authors>
    <author/>
  </authors>
  <commentList>
    <comment ref="A2" authorId="0">
      <text>
        <r>
          <rPr>
            <sz val="11"/>
            <color theme="1"/>
            <rFont val="Arial"/>
            <scheme val="minor"/>
          </rPr>
          <t>======
ID#AAAATqKltec
Eduardo Andres Bedoya Ceballos    (2021-12-29 19:27:27)
Id Incremental</t>
        </r>
      </text>
    </comment>
    <comment ref="B2" authorId="0">
      <text>
        <r>
          <rPr>
            <sz val="11"/>
            <color theme="1"/>
            <rFont val="Arial"/>
            <scheme val="minor"/>
          </rPr>
          <t>======
ID#AAAATqKlteE
Eduardo Andres Bedoya Ceballos    (2021-12-29 19:27:27)
Fecha en que socialice el error con todos los interesados</t>
        </r>
      </text>
    </comment>
    <comment ref="C2" authorId="0">
      <text>
        <r>
          <rPr>
            <sz val="11"/>
            <color theme="1"/>
            <rFont val="Arial"/>
            <scheme val="minor"/>
          </rPr>
          <t>======
ID#AAAATqKlteg
Eduardo Andres Bedoya Ceballos    (2021-12-29 19:27:27)
Fecha en que socialice el error con todos los interesados</t>
        </r>
      </text>
    </comment>
    <comment ref="D2" authorId="0">
      <text>
        <r>
          <rPr>
            <sz val="11"/>
            <color theme="1"/>
            <rFont val="Arial"/>
            <scheme val="minor"/>
          </rPr>
          <t>======
ID#AAAATqKlteI
Eduardo Andres Bedoya Ceballos    (2021-12-29 19:27:27)
# de días que tiene el issue el área técnica para analizar si el issue es o no un error</t>
        </r>
      </text>
    </comment>
    <comment ref="E2" authorId="0">
      <text>
        <r>
          <rPr>
            <sz val="11"/>
            <color theme="1"/>
            <rFont val="Arial"/>
            <scheme val="minor"/>
          </rPr>
          <t>======
ID#AAAATqKlteA
Eduardo Andres Bedoya Ceballos    (2021-12-29 19:27:27)
1. Pasos minimos para reproducir el error
2. Que esta fallando
3. Como debería de funcionar</t>
        </r>
      </text>
    </comment>
    <comment ref="F2" authorId="0">
      <text>
        <r>
          <rPr>
            <sz val="11"/>
            <color theme="1"/>
            <rFont val="Arial"/>
            <scheme val="minor"/>
          </rPr>
          <t>======
ID#AAAATqKlteM
Eduardo Andres Bedoya Ceballos    (2021-12-29 19:27:27)
Los estados de los issues se manejaran con base en la herramienta bugtracker del cliente, los cuales tienen los siguientes estados y su motivo del porque deben estar en el estado que se encuentran.
New (Ningun issue debe quedar en este estado al final del día)    
For assigned (estado perteneciente al área técnica)    
Assigned (estado perteneciente a desarrollo)
Resolved (Estado perteneciente a calidad)   
Re-opened (estado para cuando repruebo un issue en estado resolved y se obtiene exactamente el mismo error)   
Verified (Estado para cuando repruebo un issue en estado resolved y el test sale ok)
No aplica (cuando el issue no aplica)    
Closed by Tester (estado final de un issue para cuando el tester hace su etapa de regresión)    
Next Version (Cuando un issue se deja para una solución en un proximo proyecto)    
Finding (Hallazgos)   
Could not be replicated (Cuando un issue no se puede replicar)</t>
        </r>
      </text>
    </comment>
    <comment ref="K2" authorId="0">
      <text>
        <r>
          <rPr>
            <sz val="11"/>
            <color theme="1"/>
            <rFont val="Arial"/>
            <scheme val="minor"/>
          </rPr>
          <t>======
ID#AAAATqKlteQ
Eduardo Andres Bedoya Ceballos    (2021-12-29 19:27:27)
Error
Hallazgo
Sugerencia</t>
        </r>
      </text>
    </comment>
    <comment ref="L2" authorId="0">
      <text>
        <r>
          <rPr>
            <sz val="11"/>
            <color theme="1"/>
            <rFont val="Arial"/>
            <scheme val="minor"/>
          </rPr>
          <t>======
ID#AAAATqKlteU
Eduardo Andres Bedoya Ceballos    (2021-12-29 19:27:27)
Documentación: Aspectos de la documentación, que no estan considerados, son inconsistentes o no tienen el detalle suficiente.
Funcional: Problema que tiene que ver con el correcto funcionamiento e la opción o proceso en pruebas.
Performance:Aspecto que puede afectar el tiempo de respuesta del sistema que se esta probando.
Hardware y/o software: Es un issue causado por un problema de hardware o software base ( que no son objeto de la prueba, pero son requeridos como insumo para poderla realizar), ó simplemente de configuración del sistema.
Datos: Es un problema con la información fuente que alimenta el proceso de pruebas.
Seguridad: Un problema de seguridad, es aquella caracteristica que permite a usuarios no autorizados realizar transacciones y que colocan en peligro la integridad de los datos del cliente.
Ortografía: Errores de ortografía o de redacción encontrados en el aplicativo.
Parametrización: Es aquel error producto de una mala configuración de los parametros del aplicativo.
Presentación(GUI):Es un issue que aunque no genera inconvenientes para el aplicativo, afecta la apariencia del mismo ante el usuario.</t>
        </r>
      </text>
    </comment>
    <comment ref="M2" authorId="0">
      <text>
        <r>
          <rPr>
            <sz val="11"/>
            <color theme="1"/>
            <rFont val="Arial"/>
            <scheme val="minor"/>
          </rPr>
          <t>======
ID#AAAATqKltd8
Eduardo Andres Bedoya Ceballos    (2021-12-29 19:27:27)
Bajo: Es un issue que su impacto es bajo y no afecta el desarrollo del proyecto.
Medio: Es un issue de impacto medio que impacta el desarrollo del proyecto mas no lo detiene.
Alto: Es un issue de impacto alto que debe ser de importancia para el proyecto y debe tener una solución pronta, pero no detiene el proyecto.
Severo: Es un issue que tiene un impacto alto y es tipo stop, es decir detiene el proyecto.</t>
        </r>
      </text>
    </comment>
    <comment ref="O2" authorId="0">
      <text>
        <r>
          <rPr>
            <sz val="11"/>
            <color theme="1"/>
            <rFont val="Arial"/>
            <scheme val="minor"/>
          </rPr>
          <t>======
ID#AAAATqKlteY
Eduardo Andres Bedoya Ceballos    (2021-12-29 19:27:27)
Etapa del ciclo de vida donde se inyecto el error</t>
        </r>
      </text>
    </comment>
  </commentList>
  <extLst>
    <ext xmlns:r="http://schemas.openxmlformats.org/officeDocument/2006/relationships" uri="GoogleSheetsCustomDataVersion2">
      <go:sheetsCustomData xmlns:go="http://customooxmlschemas.google.com/" r:id="rId1" roundtripDataSignature="AMtx7mgTXFTNYSryJ0KsbwT7ho1gmeVFYw=="/>
    </ext>
  </extLst>
</comments>
</file>

<file path=xl/sharedStrings.xml><?xml version="1.0" encoding="utf-8"?>
<sst xmlns="http://schemas.openxmlformats.org/spreadsheetml/2006/main" count="681" uniqueCount="530">
  <si>
    <t>NO DILIGENCIAR EN ESTA PLANTILLA - SACAR LA COPIA Y SOBRE ESTA SE DILGENCIA</t>
  </si>
  <si>
    <t>Estimación de tiempos</t>
  </si>
  <si>
    <t>Fecha de Estimación:</t>
  </si>
  <si>
    <t>Analista:</t>
  </si>
  <si>
    <t>John Eduar Luna Sanchez</t>
  </si>
  <si>
    <t>Número de horas planeadas por día</t>
  </si>
  <si>
    <t>Factor de ajuste</t>
  </si>
  <si>
    <t>Actividades</t>
  </si>
  <si>
    <t>Esfuerzo Estimado</t>
  </si>
  <si>
    <t>Esfuerzo más probable</t>
  </si>
  <si>
    <t>Número de Recursos</t>
  </si>
  <si>
    <t>Total Días</t>
  </si>
  <si>
    <t>PRE-REVISIÓN antes de envíos</t>
  </si>
  <si>
    <t>Actividades de Creación y asignación del temas por parte del Tester</t>
  </si>
  <si>
    <t>Despliegues</t>
  </si>
  <si>
    <t>Sanción técnica</t>
  </si>
  <si>
    <t>Instalación Host</t>
  </si>
  <si>
    <t>Instalación Distribuido</t>
  </si>
  <si>
    <t>Revisión Metodológica Calidad</t>
  </si>
  <si>
    <t>Alistamiento y Paso a Producción</t>
  </si>
  <si>
    <t>PRUEBAS FUNCIONALES Y/O TECNICAS</t>
  </si>
  <si>
    <t>Planeación</t>
  </si>
  <si>
    <t>Lectura de la documentación</t>
  </si>
  <si>
    <t>Reuniones de contextualización</t>
  </si>
  <si>
    <t>Realizar estimación del proyecto</t>
  </si>
  <si>
    <t>Elaborar Plan de Pruebas y Cronograma</t>
  </si>
  <si>
    <t>Reunión de Aprobación</t>
  </si>
  <si>
    <t>Diseño</t>
  </si>
  <si>
    <t>Diseño Querys Creación Set de datos</t>
  </si>
  <si>
    <t>Pruebas del ANTES</t>
  </si>
  <si>
    <t>Diseño casos de prueba - Smoke Test</t>
  </si>
  <si>
    <t>Diseño casos de prueba - Funcionalidad 1</t>
  </si>
  <si>
    <t>Diseño casos de prueba - Funcionalidad 2</t>
  </si>
  <si>
    <t>Diseño casos de prueba - Funcionalidad 3</t>
  </si>
  <si>
    <t>Diseño casos de prueba - Funcionalidad 4</t>
  </si>
  <si>
    <t>Revisión de casos y aprobación</t>
  </si>
  <si>
    <t>Diseño de Automatización (Casos)***</t>
  </si>
  <si>
    <t>Ejecución</t>
  </si>
  <si>
    <t>Pruebas del Antes</t>
  </si>
  <si>
    <t>Smoke Test</t>
  </si>
  <si>
    <t>Ejecución - Funcionalidad 1</t>
  </si>
  <si>
    <t>Ejecución - Funcionalidad 2</t>
  </si>
  <si>
    <t>Ejecución - Funcionalidad 3</t>
  </si>
  <si>
    <t>Ejecución - Funcionalidad 4</t>
  </si>
  <si>
    <t>Elaboración cuadro operativo / contable</t>
  </si>
  <si>
    <t>Regresión</t>
  </si>
  <si>
    <t>Puntos de Control</t>
  </si>
  <si>
    <t>Documentación y Entrega</t>
  </si>
  <si>
    <t>Informe de avance diario</t>
  </si>
  <si>
    <t>Informe de Cierre</t>
  </si>
  <si>
    <t>Suite del aplicativo</t>
  </si>
  <si>
    <t>GESTION DEL PROYECTO</t>
  </si>
  <si>
    <t>Seguimientos Delivery - Usuario - Calidad</t>
  </si>
  <si>
    <t>Aceptación Usuarios y VoBo</t>
  </si>
  <si>
    <t>Seguimiento Quality Coach</t>
  </si>
  <si>
    <t>** No computa en los dias se hace en paralelo</t>
  </si>
  <si>
    <t>Presentación GESCAMB Precomité</t>
  </si>
  <si>
    <t>Presentación comité de cambios</t>
  </si>
  <si>
    <t>Acompañamiento Instalación - Funcional</t>
  </si>
  <si>
    <t>Acompañamiento Instalación - Técnico</t>
  </si>
  <si>
    <t>Total tiempo estimado pruebas</t>
  </si>
  <si>
    <t>Fecha Estimada de inicio:</t>
  </si>
  <si>
    <t>Fecha Estimada de finalización:</t>
  </si>
  <si>
    <t>El análisis se realiza basados en el requerimiento y documentos recibidos: COLWSMANTE-739 MN-Cambios Glomo - GP1CWD87 y OZ1COZ1U</t>
  </si>
  <si>
    <t>* Los tiempos informados pueden ser modificados cuando se reciban los criterios de aceptación y alcances del proyecto final</t>
  </si>
  <si>
    <t>** En el tiempo del proyecto se encuentran contempladas las horas de ejecución de pruebas E2E performance, sin embargo los costos están incluidos en el servicio</t>
  </si>
  <si>
    <t>*** Verificar con el equipo de Eduardo Bedoya los procesos a automatizar o si ya se encuentran automatizados</t>
  </si>
  <si>
    <t>Plan de Pruebas Incidencias</t>
  </si>
  <si>
    <t>Versión</t>
  </si>
  <si>
    <t>Acción</t>
  </si>
  <si>
    <t>Fecha Acción</t>
  </si>
  <si>
    <t>Responsable</t>
  </si>
  <si>
    <t>Aprobado por</t>
  </si>
  <si>
    <t>Distribuido a</t>
  </si>
  <si>
    <t>Creación</t>
  </si>
  <si>
    <t>Datos de la Incidencia</t>
  </si>
  <si>
    <t>Mesa</t>
  </si>
  <si>
    <t>Numero GESI</t>
  </si>
  <si>
    <t>Delivery o Gestor</t>
  </si>
  <si>
    <t>Analista de Prueba Lider</t>
  </si>
  <si>
    <t>CMC</t>
  </si>
  <si>
    <t>Fechas</t>
  </si>
  <si>
    <t>Fecha Inicial</t>
  </si>
  <si>
    <t>Fecha Final Estimada</t>
  </si>
  <si>
    <t>Fecha Final Real</t>
  </si>
  <si>
    <t>Descripción de la Incidencia</t>
  </si>
  <si>
    <t>Riesgos asociados a la incidencia</t>
  </si>
  <si>
    <t>Eventos que impactan el proyecto y el producto</t>
  </si>
  <si>
    <t>Impacto</t>
  </si>
  <si>
    <t>Posibilidad Ocurrencia</t>
  </si>
  <si>
    <t>Riesgo</t>
  </si>
  <si>
    <t>Plan de Mitigacion/ Tipo de Prueba</t>
  </si>
  <si>
    <t>Acción tomada en caso de 
reactivación del riesgo</t>
  </si>
  <si>
    <t>Realizar reportes al area encargada para su solucion</t>
  </si>
  <si>
    <t>Escalar el reporte y llevar tiempos perdidos</t>
  </si>
  <si>
    <t>Tipos de Prueba</t>
  </si>
  <si>
    <t>Nombre</t>
  </si>
  <si>
    <t>Sugerida</t>
  </si>
  <si>
    <t>Implementada</t>
  </si>
  <si>
    <t>Observaciones</t>
  </si>
  <si>
    <t>Pruebas generales en requisitos</t>
  </si>
  <si>
    <t>Si</t>
  </si>
  <si>
    <t>Estrategia general</t>
  </si>
  <si>
    <t>Supuestos</t>
  </si>
  <si>
    <t>Alcance</t>
  </si>
  <si>
    <t>Fuera del alcance</t>
  </si>
  <si>
    <t>Todos los derechos reservados - 2018</t>
  </si>
  <si>
    <t>Casos de Prueba</t>
  </si>
  <si>
    <t>RESULTADO DE LA VALIDACION</t>
  </si>
  <si>
    <t>DETALLE CASOS</t>
  </si>
  <si>
    <t>EJECUCION 1</t>
  </si>
  <si>
    <t>EJECUCION 2</t>
  </si>
  <si>
    <t>EJECUCION 3</t>
  </si>
  <si>
    <t>EJECUCION 4</t>
  </si>
  <si>
    <t>TIEMPO</t>
  </si>
  <si>
    <t>RESULTADOS</t>
  </si>
  <si>
    <t>Fecha Creacion o Modificacion del Caso</t>
  </si>
  <si>
    <t>Caso Reutilizado</t>
  </si>
  <si>
    <t>Historia de Usuario o Criterio de aceptación</t>
  </si>
  <si>
    <t>APLICATIVO</t>
  </si>
  <si>
    <t>FUNCIONALIDAD</t>
  </si>
  <si>
    <t>TRANSACCION</t>
  </si>
  <si>
    <t xml:space="preserve">NO. CASO </t>
  </si>
  <si>
    <t>OBJETIVO CASO PRUEBA</t>
  </si>
  <si>
    <t>Genera Contabilidad SI/NO</t>
  </si>
  <si>
    <t>PRECONDICIÓN</t>
  </si>
  <si>
    <t>PASO</t>
  </si>
  <si>
    <t>RESULTADO ESPERADO</t>
  </si>
  <si>
    <t>Resultado</t>
  </si>
  <si>
    <t>ID Bug</t>
  </si>
  <si>
    <t>Comentario</t>
  </si>
  <si>
    <t>Fecha Ejecución</t>
  </si>
  <si>
    <t>TIEMPO ESTIMADO</t>
  </si>
  <si>
    <t>Final por Pasos</t>
  </si>
  <si>
    <t>Final por Caso</t>
  </si>
  <si>
    <t>No</t>
  </si>
  <si>
    <t>Ingresar al aplicativo Batch tradestats para ejecutar el XML VENTAS_DIGITALES</t>
  </si>
  <si>
    <t>tradestats</t>
  </si>
  <si>
    <t>ON LINE</t>
  </si>
  <si>
    <t>N/A</t>
  </si>
  <si>
    <t>Acceso correcto</t>
  </si>
  <si>
    <t>NO</t>
  </si>
  <si>
    <t>Acceso TRADESTAR</t>
  </si>
  <si>
    <t>1. ingreso a TRADESTAT</t>
  </si>
  <si>
    <t>satisfactorio</t>
  </si>
  <si>
    <t>ok</t>
  </si>
  <si>
    <t>En la sección Report Process seleccionar VENTAS_DIGITALES y realizar clic en el botón Run para ejecutarlo</t>
  </si>
  <si>
    <t>Ejecutar  el proceso</t>
  </si>
  <si>
    <t>Perfil para correr el proceso</t>
  </si>
  <si>
    <t>2. correr boton RUN</t>
  </si>
  <si>
    <t>3. Boton NEXT STEP</t>
  </si>
  <si>
    <t xml:space="preserve"> realizar descarga y validacion del archivo generado "operaciones cuya identificación sean las más grandes"</t>
  </si>
  <si>
    <t>Acceso unidades</t>
  </si>
  <si>
    <t>Acceso a unidades y generacion</t>
  </si>
  <si>
    <t>1. Acceso a tantia para revision de los archivos</t>
  </si>
  <si>
    <t>Cobertura Ejecucion Correcta</t>
  </si>
  <si>
    <t>Cobertura Ejecucion con Errores</t>
  </si>
  <si>
    <t>DETALLE DE ISSUES REPORTADOS</t>
  </si>
  <si>
    <t>ID Issue</t>
  </si>
  <si>
    <t>Fecha Apertura</t>
  </si>
  <si>
    <t>Fecha Cierre</t>
  </si>
  <si>
    <t>Cantidad de días hábiles en análisis Técnico</t>
  </si>
  <si>
    <t>Descripción del Issue</t>
  </si>
  <si>
    <t>Estado</t>
  </si>
  <si>
    <t>Aplicativo</t>
  </si>
  <si>
    <t>Responsable de certificación</t>
  </si>
  <si>
    <t>Responsable de Delivery</t>
  </si>
  <si>
    <t>Empresa de desarrollo</t>
  </si>
  <si>
    <t>Tipo de Defecto</t>
  </si>
  <si>
    <t>Naturaleza</t>
  </si>
  <si>
    <t>Cantidad de Reaperturas</t>
  </si>
  <si>
    <t>Etapa de Inyección</t>
  </si>
  <si>
    <t>x</t>
  </si>
  <si>
    <t>Desfases</t>
  </si>
  <si>
    <t xml:space="preserve">Proveedor Desarrollo </t>
  </si>
  <si>
    <t>TipoProyecto</t>
  </si>
  <si>
    <t>Tipo Issue</t>
  </si>
  <si>
    <t xml:space="preserve">Etapa </t>
  </si>
  <si>
    <t>Prioridad</t>
  </si>
  <si>
    <t>Responsable de la ocurrencia desfase</t>
  </si>
  <si>
    <t>Estado del Proyecto</t>
  </si>
  <si>
    <t>Etapa Prueba</t>
  </si>
  <si>
    <t>EtapaInyección</t>
  </si>
  <si>
    <t>Proveedor Pruebas</t>
  </si>
  <si>
    <t>IC_Issues</t>
  </si>
  <si>
    <t>LineaNegocio</t>
  </si>
  <si>
    <t>Producto</t>
  </si>
  <si>
    <t>Etapas</t>
  </si>
  <si>
    <t>Estado Proyecto</t>
  </si>
  <si>
    <t>Proyecto Terminado? (S/N)</t>
  </si>
  <si>
    <t>Tipo de Actualización</t>
  </si>
  <si>
    <t>Operaciones</t>
  </si>
  <si>
    <t>Mensaje</t>
  </si>
  <si>
    <t>Estado Issue</t>
  </si>
  <si>
    <t>Naturaleza Issue</t>
  </si>
  <si>
    <t>Impacto Issue</t>
  </si>
  <si>
    <t>Accion</t>
  </si>
  <si>
    <t>Operacion</t>
  </si>
  <si>
    <t>Delivery</t>
  </si>
  <si>
    <t>BBVAMOVIL</t>
  </si>
  <si>
    <t>Mala calidad de artefacto recibido por parte del Cliente</t>
  </si>
  <si>
    <t>Acenture</t>
  </si>
  <si>
    <t>Corporativo</t>
  </si>
  <si>
    <t>New</t>
  </si>
  <si>
    <t>Error</t>
  </si>
  <si>
    <t>Funcional</t>
  </si>
  <si>
    <t>Requisitos</t>
  </si>
  <si>
    <t>Urgente</t>
  </si>
  <si>
    <t>Calidad</t>
  </si>
  <si>
    <t>En Proceso</t>
  </si>
  <si>
    <t>Severo</t>
  </si>
  <si>
    <t>Empresa de Pruebas</t>
  </si>
  <si>
    <t>Next Version</t>
  </si>
  <si>
    <t>Apertura de oficinas</t>
  </si>
  <si>
    <t>Estimación</t>
  </si>
  <si>
    <t>Choucair</t>
  </si>
  <si>
    <t>En proceso</t>
  </si>
  <si>
    <t>Manual</t>
  </si>
  <si>
    <t>Seleccione la Operación…</t>
  </si>
  <si>
    <t>Recuerde que en el cronograma sólo se ingresan esfuerzos efectivos.</t>
  </si>
  <si>
    <t>Assigned</t>
  </si>
  <si>
    <t>Accounting</t>
  </si>
  <si>
    <t>&lt;&lt; Seleccionar Artefacto &gt;&gt;</t>
  </si>
  <si>
    <t>Arquitectura</t>
  </si>
  <si>
    <t>ACH-SOI</t>
  </si>
  <si>
    <t>Mala calidad de artefacto recibido por parte del Proveedor</t>
  </si>
  <si>
    <t>BBVA</t>
  </si>
  <si>
    <t>Evolutivo</t>
  </si>
  <si>
    <t>For assigned</t>
  </si>
  <si>
    <t>Sugerencia</t>
  </si>
  <si>
    <t>Performance</t>
  </si>
  <si>
    <t>Alta</t>
  </si>
  <si>
    <t>Entornos Local</t>
  </si>
  <si>
    <t>Suspendido</t>
  </si>
  <si>
    <t>Alto</t>
  </si>
  <si>
    <t>Choucair Testing</t>
  </si>
  <si>
    <t>Finding</t>
  </si>
  <si>
    <t>Aplicativos empleados</t>
  </si>
  <si>
    <t>Pruebas generales en diseño</t>
  </si>
  <si>
    <t>Cliente</t>
  </si>
  <si>
    <t>Desde una ruta</t>
  </si>
  <si>
    <t>Adicionar Actividades</t>
  </si>
  <si>
    <t>Para adicionar actividades (entre 1 y 5) debe seleccionar la actividad (columna B) a partir de de la cual se desean insertar y hacer clic en el botón &lt;&lt;Aceptar&gt;&gt;.</t>
  </si>
  <si>
    <t>Canceled</t>
  </si>
  <si>
    <t>Consideración</t>
  </si>
  <si>
    <t>Data</t>
  </si>
  <si>
    <t>Modificación</t>
  </si>
  <si>
    <t>Generar Carta Terminación</t>
  </si>
  <si>
    <t>Business Solutions Factory</t>
  </si>
  <si>
    <t>ACSEL X \ ACSEL WEB</t>
  </si>
  <si>
    <t>Buena calidad de artefacto recibido por parte del Cliente</t>
  </si>
  <si>
    <t>Ciigroup</t>
  </si>
  <si>
    <t>Express</t>
  </si>
  <si>
    <t>Hallazgo</t>
  </si>
  <si>
    <t>Seguridad</t>
  </si>
  <si>
    <t>Construcción</t>
  </si>
  <si>
    <t>Media</t>
  </si>
  <si>
    <t>Entornos México</t>
  </si>
  <si>
    <t>Devuelto</t>
  </si>
  <si>
    <t>Medio</t>
  </si>
  <si>
    <t>GFI</t>
  </si>
  <si>
    <t>APX</t>
  </si>
  <si>
    <t>Pruebas generales en construcción</t>
  </si>
  <si>
    <t>Proveedor</t>
  </si>
  <si>
    <t xml:space="preserve">Devuelto </t>
  </si>
  <si>
    <t>Por archivo</t>
  </si>
  <si>
    <t>Eliminar Actividad</t>
  </si>
  <si>
    <t>Para eliminar una actividad sólo debe seleccionar en la columna B asociada a ella y hacer clic en el botón &lt;&lt;Aceptar&gt;&gt;. 
La actividad no debe tener información asociada.</t>
  </si>
  <si>
    <t>Closed by Tester</t>
  </si>
  <si>
    <t>Des - Ambiguity</t>
  </si>
  <si>
    <t>Distribución</t>
  </si>
  <si>
    <t>Generar Carta Condicional</t>
  </si>
  <si>
    <t>Central Units Solutions Factory</t>
  </si>
  <si>
    <t>AFIS</t>
  </si>
  <si>
    <t>Buena calidad de artefacto recibido por parte del Proveedor</t>
  </si>
  <si>
    <t>Incidencia</t>
  </si>
  <si>
    <t>Resolved</t>
  </si>
  <si>
    <t>Parametrización</t>
  </si>
  <si>
    <t>Instalación</t>
  </si>
  <si>
    <t>Baja</t>
  </si>
  <si>
    <t>Cancelado</t>
  </si>
  <si>
    <t>Seguimiento y Cierre</t>
  </si>
  <si>
    <t>Bajo</t>
  </si>
  <si>
    <t>Krypto</t>
  </si>
  <si>
    <t>Prueba de performance</t>
  </si>
  <si>
    <t>Adicionar Días</t>
  </si>
  <si>
    <t>Para agregar días al final del cronograma se debe indicar la cantidad (entre 1 y 30) y hacer clic en el botón &lt;&lt;Aceptar&gt;&gt;.</t>
  </si>
  <si>
    <t>Closed Total Regression</t>
  </si>
  <si>
    <t>Des - Concision</t>
  </si>
  <si>
    <t>Aprobación</t>
  </si>
  <si>
    <t>Generar Carta Devolución</t>
  </si>
  <si>
    <t>ER&amp;CA</t>
  </si>
  <si>
    <t>ARCHER</t>
  </si>
  <si>
    <t>Gestión issues (responsable Cliente)</t>
  </si>
  <si>
    <t>CSI</t>
  </si>
  <si>
    <t>Re-opened</t>
  </si>
  <si>
    <t>Datos</t>
  </si>
  <si>
    <t>Producción</t>
  </si>
  <si>
    <t>Terminado</t>
  </si>
  <si>
    <t>Atm HW</t>
  </si>
  <si>
    <t>Prueba de seguridad</t>
  </si>
  <si>
    <t>Eliminar Días</t>
  </si>
  <si>
    <t>Para eliminar días al final del cronograma se debe indicar la cantidad (entre 1 y 30) y hacer clic en el botón &lt;&lt;Aceptar&gt;&gt;. 
Los días no deben tener información asociada.</t>
  </si>
  <si>
    <t>Could not be Replicated</t>
  </si>
  <si>
    <t>Des - Contraposition</t>
  </si>
  <si>
    <t>Generar Carta Suspensión</t>
  </si>
  <si>
    <t>Head Of Data</t>
  </si>
  <si>
    <t>AS400</t>
  </si>
  <si>
    <t>Gestión issues (responsable Proveedor)</t>
  </si>
  <si>
    <t>Dimensions</t>
  </si>
  <si>
    <t>Verified</t>
  </si>
  <si>
    <t>Hardware y/o software</t>
  </si>
  <si>
    <t>Bbva</t>
  </si>
  <si>
    <t>Auditoria</t>
  </si>
  <si>
    <t>Pruebas AFT</t>
  </si>
  <si>
    <t>Does not Apply</t>
  </si>
  <si>
    <t>Documentation</t>
  </si>
  <si>
    <t>Generar Carta Cancelación</t>
  </si>
  <si>
    <t>Infraestructura y Comunicaciones</t>
  </si>
  <si>
    <t>ATENEA</t>
  </si>
  <si>
    <t>Gestión issues (responsable Compañía)</t>
  </si>
  <si>
    <t>Entelgy</t>
  </si>
  <si>
    <t>No aplica</t>
  </si>
  <si>
    <t>Documentación</t>
  </si>
  <si>
    <t>Canales</t>
  </si>
  <si>
    <t>Prueba de usabilidad</t>
  </si>
  <si>
    <t>Duplicate</t>
  </si>
  <si>
    <t>Functional</t>
  </si>
  <si>
    <t>Insurance Solutions Factory</t>
  </si>
  <si>
    <t>AUDITORIA</t>
  </si>
  <si>
    <t>Administración y control de versiones o releases de software (responsable Cliente)</t>
  </si>
  <si>
    <t>Ortografía - Gramatica</t>
  </si>
  <si>
    <t>Canales digitales</t>
  </si>
  <si>
    <t>Prueba para aplicaciones móviles</t>
  </si>
  <si>
    <t>Grammar / Spelling</t>
  </si>
  <si>
    <t>Procesos</t>
  </si>
  <si>
    <t>BANK TRADE/CLIENTTRADE</t>
  </si>
  <si>
    <t>Administración y control de versiones o releases de software (responsable Proveedor)</t>
  </si>
  <si>
    <t>IBM</t>
  </si>
  <si>
    <t>Presentación(GUI)</t>
  </si>
  <si>
    <t>Configuración</t>
  </si>
  <si>
    <t>Prueba de migración</t>
  </si>
  <si>
    <t>For Analysis</t>
  </si>
  <si>
    <t>GUI</t>
  </si>
  <si>
    <t>Strategy &amp; Control</t>
  </si>
  <si>
    <t>BBVA NET</t>
  </si>
  <si>
    <t>Administración y control de versiones o releases de documentación (responsable Cliente)</t>
  </si>
  <si>
    <t>It Consulting</t>
  </si>
  <si>
    <t>Consumer finance</t>
  </si>
  <si>
    <t>Prueba de BI</t>
  </si>
  <si>
    <t>For Assigment</t>
  </si>
  <si>
    <t>Hardware and / or Software</t>
  </si>
  <si>
    <t>BILLETERA ELECTRONICA</t>
  </si>
  <si>
    <t>Administración y control de versiones o releases de documentación (responsable Proveedor)</t>
  </si>
  <si>
    <t>Linedata</t>
  </si>
  <si>
    <t>Could not be replicated</t>
  </si>
  <si>
    <t>Contabilidad</t>
  </si>
  <si>
    <t>Prueba de ERP</t>
  </si>
  <si>
    <t>In Process</t>
  </si>
  <si>
    <t>Parameters</t>
  </si>
  <si>
    <t>BINARIOS BM</t>
  </si>
  <si>
    <t>Calidad del set de datos (responsable Cliente)</t>
  </si>
  <si>
    <t>Novatec</t>
  </si>
  <si>
    <t>Control</t>
  </si>
  <si>
    <t>Prueba de APM</t>
  </si>
  <si>
    <t>BONITA</t>
  </si>
  <si>
    <t>Calidad del set de datos (responsable Proveedor)</t>
  </si>
  <si>
    <t>Veritran</t>
  </si>
  <si>
    <t>CRM</t>
  </si>
  <si>
    <t>Req - Ambiguity</t>
  </si>
  <si>
    <t>BRS</t>
  </si>
  <si>
    <t>Calidad del set de datos (responsable Choucair)</t>
  </si>
  <si>
    <t>Cuentas</t>
  </si>
  <si>
    <t>Pending for Total Regression</t>
  </si>
  <si>
    <t>Req - Concision</t>
  </si>
  <si>
    <t>CANAL DE CONTINGENCIA</t>
  </si>
  <si>
    <t>Inestabilidad del ambiente de pruebas durante la ejecución (responsable Cliente)</t>
  </si>
  <si>
    <t>Datio</t>
  </si>
  <si>
    <t>Req - Contraposition</t>
  </si>
  <si>
    <t>CARTERA</t>
  </si>
  <si>
    <t>Inestabilidad del ambiente de pruebas durante la ejecución (responsable Proveedor)</t>
  </si>
  <si>
    <t>Desarrollo</t>
  </si>
  <si>
    <t>Sec - Buffer overflow</t>
  </si>
  <si>
    <t>CENTRO DE PRUEBAS</t>
  </si>
  <si>
    <t>Inestabilidad del ambiente de pruebas durante la ejecución (responsable Compañía)</t>
  </si>
  <si>
    <t>Dialogo</t>
  </si>
  <si>
    <t>Reviewed by Tester</t>
  </si>
  <si>
    <t>Sec - Cross site scripting (XSS) failures</t>
  </si>
  <si>
    <t>Changeman</t>
  </si>
  <si>
    <t>Actividades de SW o HW no planeadas (responsable Cliente)</t>
  </si>
  <si>
    <t>Er&amp;ca HW</t>
  </si>
  <si>
    <t>Sec - Denial of service</t>
  </si>
  <si>
    <t>Cics</t>
  </si>
  <si>
    <t>Actividades de SW o HW no planeadas (responsable Proveedor)</t>
  </si>
  <si>
    <t>Factoring</t>
  </si>
  <si>
    <t>Work as Designed</t>
  </si>
  <si>
    <t>Sec - Error mishandling</t>
  </si>
  <si>
    <t>CIFIN</t>
  </si>
  <si>
    <t>Actividades de SW o HW no planeadas (responsable Compañía)</t>
  </si>
  <si>
    <t>Fiduciaria</t>
  </si>
  <si>
    <t>Sec - Injection errors</t>
  </si>
  <si>
    <t>CONFIRMING</t>
  </si>
  <si>
    <t>Incumplimiento en la entrega de artefactos (responsable Cliente)</t>
  </si>
  <si>
    <t>Gestión</t>
  </si>
  <si>
    <t>Sec - Invalid access control</t>
  </si>
  <si>
    <t>CONNECT DIRECT</t>
  </si>
  <si>
    <t>Incumplimiento en la entrega de artefactos (responsable Proveedor)</t>
  </si>
  <si>
    <t>Gestión de datos</t>
  </si>
  <si>
    <t>Sec - Unsecure configuration management</t>
  </si>
  <si>
    <t>CONSTRUCTOR</t>
  </si>
  <si>
    <t>Cambio de alcance (responsable Cliente)</t>
  </si>
  <si>
    <t>Grannet</t>
  </si>
  <si>
    <t>Sec - Unsecure storage</t>
  </si>
  <si>
    <t>CONTRATOS</t>
  </si>
  <si>
    <t>Cambio de alcance (responsable Proveedor)</t>
  </si>
  <si>
    <t>Impuestos</t>
  </si>
  <si>
    <t>Sec - Unvalidated entry</t>
  </si>
  <si>
    <t>Control M</t>
  </si>
  <si>
    <t>Ejecución en ambientes compartidos (responsable Cliente)</t>
  </si>
  <si>
    <t>Informacional</t>
  </si>
  <si>
    <t>Sec -Authentication management and invalid session</t>
  </si>
  <si>
    <t>CORRESPONSALES BANCARIOS</t>
  </si>
  <si>
    <t>Ejecución en ambientes compartidos (responsable Proveedor)</t>
  </si>
  <si>
    <t>Infraestructura hw</t>
  </si>
  <si>
    <t>Security</t>
  </si>
  <si>
    <t>CUENTAS</t>
  </si>
  <si>
    <t>Novedades equipo de trabajo (responsable Cliente)</t>
  </si>
  <si>
    <t>Leasing</t>
  </si>
  <si>
    <t>Usability</t>
  </si>
  <si>
    <t>CUPOS Y LÍMITES DE ENDEUDAMIENTO</t>
  </si>
  <si>
    <t>Novedades equipo de trabajo (responsable Proveedor)</t>
  </si>
  <si>
    <t>Medios de pago</t>
  </si>
  <si>
    <t>DB2</t>
  </si>
  <si>
    <t>Novedades equipo de trabajo (responsable Compañía)</t>
  </si>
  <si>
    <t>Moneda extranjera</t>
  </si>
  <si>
    <t>DIALOGO</t>
  </si>
  <si>
    <t>Desconocimiento negocio (responsable Cliente)</t>
  </si>
  <si>
    <t>Nomina</t>
  </si>
  <si>
    <t>DIMENSIONS</t>
  </si>
  <si>
    <t>Desconocimiento negocio (responsable Proveedor)</t>
  </si>
  <si>
    <t>Normativos y otros</t>
  </si>
  <si>
    <t>EKIP</t>
  </si>
  <si>
    <t>Desconocimiento negocio Cliente (responsable Compañía)</t>
  </si>
  <si>
    <t>Nueva plataforma</t>
  </si>
  <si>
    <t>ESCENARIOS COMERCIALES</t>
  </si>
  <si>
    <t xml:space="preserve">Actividades del proyecto no planeadas (responsable Cliente) </t>
  </si>
  <si>
    <t>Portales y websites</t>
  </si>
  <si>
    <t>EVERILION</t>
  </si>
  <si>
    <t xml:space="preserve">Actividades del proyecto no planeadas (responsable Choucair) </t>
  </si>
  <si>
    <t>Prestamos</t>
  </si>
  <si>
    <t>FACTORING</t>
  </si>
  <si>
    <t>Actividades no planeadas por la Compañía</t>
  </si>
  <si>
    <t>Reporting</t>
  </si>
  <si>
    <t>FARO Y COMUNICACIONES</t>
  </si>
  <si>
    <t>Eventos externos (imputable al Cliente)</t>
  </si>
  <si>
    <t>Riesgos</t>
  </si>
  <si>
    <t>FIRCOSOFT</t>
  </si>
  <si>
    <t>Eventos externos (imputable al Proveedor)</t>
  </si>
  <si>
    <t>Seguros</t>
  </si>
  <si>
    <t>FONDOS - CCA</t>
  </si>
  <si>
    <t>Eventos externos (imputable a la Compañia)</t>
  </si>
  <si>
    <t>Sistemas distribuidos locales</t>
  </si>
  <si>
    <t>FORMULARIO</t>
  </si>
  <si>
    <t>Sw base</t>
  </si>
  <si>
    <t>FORMULARIOS</t>
  </si>
  <si>
    <t>Tesoreria y pagos</t>
  </si>
  <si>
    <t>FRONTWEB</t>
  </si>
  <si>
    <t>Transversales</t>
  </si>
  <si>
    <t xml:space="preserve">GESTOR MOVIL </t>
  </si>
  <si>
    <t>Valores</t>
  </si>
  <si>
    <t>GLV</t>
  </si>
  <si>
    <t>GRANNET</t>
  </si>
  <si>
    <t>IFRS</t>
  </si>
  <si>
    <t>INFINNIX</t>
  </si>
  <si>
    <t>KRHONOS</t>
  </si>
  <si>
    <t>LAR</t>
  </si>
  <si>
    <t>LEASING</t>
  </si>
  <si>
    <t>Linea BBVA - IVR ATENTO</t>
  </si>
  <si>
    <t>LINEA TRIANGULAR</t>
  </si>
  <si>
    <t>MAIN FRAME EXPRESS</t>
  </si>
  <si>
    <t>MANTAS</t>
  </si>
  <si>
    <t>MENSAJERIA BATCH</t>
  </si>
  <si>
    <t>MICROESTRATEGY</t>
  </si>
  <si>
    <t>MIDAS</t>
  </si>
  <si>
    <t>MIDAS HEISOHN</t>
  </si>
  <si>
    <t>MIS TRAMITES</t>
  </si>
  <si>
    <t>MÓDULO CONSTRUCTOR</t>
  </si>
  <si>
    <t>MÓDULO DE EXTRACTOS</t>
  </si>
  <si>
    <t>MODULO DE MENSAJERIA</t>
  </si>
  <si>
    <t>MONITOR PLUS</t>
  </si>
  <si>
    <t>NACAR</t>
  </si>
  <si>
    <t>NEON</t>
  </si>
  <si>
    <t>NETCASH</t>
  </si>
  <si>
    <t>NÓMINA BBVA COLOMBIA NOVEDADES DE NÓMINA</t>
  </si>
  <si>
    <t xml:space="preserve">ORQUIDEA </t>
  </si>
  <si>
    <t>PFDlite</t>
  </si>
  <si>
    <t>PLATAFORMA INFORMACIONAL</t>
  </si>
  <si>
    <t>POWERCURVE</t>
  </si>
  <si>
    <t>PREASIGNACIÓN DE OPERACIONES</t>
  </si>
  <si>
    <t>PREVENTA</t>
  </si>
  <si>
    <t>PRINDEL</t>
  </si>
  <si>
    <t>PROYECTOS CENTRALES</t>
  </si>
  <si>
    <t>PSE</t>
  </si>
  <si>
    <t>RECAUDOS</t>
  </si>
  <si>
    <t>REDMINE</t>
  </si>
  <si>
    <t>REMEDY</t>
  </si>
  <si>
    <t>SAE- (HOST-EXTRANET)</t>
  </si>
  <si>
    <t>SASS</t>
  </si>
  <si>
    <t>SEGUROS</t>
  </si>
  <si>
    <t>SIGDOG</t>
  </si>
  <si>
    <t>SILEASING</t>
  </si>
  <si>
    <t>STERLING</t>
  </si>
  <si>
    <t>TALLYMAN</t>
  </si>
  <si>
    <t>UNO MAS UNO</t>
  </si>
  <si>
    <t>VT VERITRAN</t>
  </si>
  <si>
    <t>WALLET</t>
  </si>
  <si>
    <t>WEB- PÁGINA BLANCA</t>
  </si>
  <si>
    <t>WEB SCORING</t>
  </si>
  <si>
    <t>WebServices</t>
  </si>
  <si>
    <t>Daniel Granada</t>
  </si>
  <si>
    <t xml:space="preserve">1. el objetivo de la prueba se basa en la Validacion del Modulo "consultar cursos existentes" de la pagina choucair Academy
                                                                                                </t>
  </si>
  <si>
    <t xml:space="preserve">Retrasos en la solucion de los defectos </t>
  </si>
  <si>
    <t xml:space="preserve">Inestabilidad del ambiente </t>
  </si>
  <si>
    <t xml:space="preserve">Etapa de Planeación:                                                           
1. Se realizara la ejecución de los procesos de acuerdo a los casos de pruebas diseñados y los criterios de aceptación establecidos, donde no se vean materializados los riesgos asociados en el proyecto en caso contrario se acordaran nuevos tiempos de acuerdo a los desfases presentadas en la ejecución de las pruebas.                                                    
.     
Etapa de Ejecución:                                                           
Se realizara la ejecución de la funcionalidad de acuerdo a los casos de pruebas diseñados.
Realizar el reporte de los Issues encontrados y certificacion de  la solucion de los mismos                                                  
Etapa de Cierre                                                           
Entrega de la documentacion requerida y subida al repositorio choucair, </t>
  </si>
  <si>
    <t>1. El documento de entendimientoes es clara y completa
2. se contarara con disponibilidad de internet en un 100%
3. se resolveran los defectos en los tiempos estimados</t>
  </si>
  <si>
    <t xml:space="preserve">1. Se realizara la validacion unicamente del Modulo "consultar cursos existentes" de la pagina choucair Academy
2. el analisis y plan de pruebas estara basado unicamente en la informacion proporcionada por la compañia 
                                                                                                </t>
  </si>
  <si>
    <t xml:space="preserve">No se validaran modulos como matricularse en un curso y realizar curso
   2. No se contempla la validación de otros procesos que no se encuentren referenciados en los criterios de aceptación.
</t>
  </si>
  <si>
    <t xml:space="preserve">se contara con una buena conexión a internet </t>
  </si>
  <si>
    <t xml:space="preserve">Demoras en la entrega de la docuementacion y entendimiento de la misma </t>
  </si>
  <si>
    <t xml:space="preserve">se realizara las preguntas necesarias y los escalamientos de manera oportuna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</si>
</sst>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m/yyyy"/>
    <numFmt numFmtId="165" formatCode="0.0"/>
    <numFmt numFmtId="166" formatCode="[$-409]d\-mmm\-yyyy"/>
    <numFmt numFmtId="167" formatCode="[$-C0A]d\-mmm\-yyyy"/>
    <numFmt numFmtId="168" formatCode="0.0000000"/>
    <numFmt numFmtId="169" formatCode="dd/mm/yyyy"/>
    <numFmt numFmtId="170" formatCode="dd/mmm/yyyy"/>
  </numFmts>
  <fonts count="40" x14ac:knownFonts="1">
    <font>
      <sz val="11"/>
      <color theme="1"/>
      <name val="Arial"/>
      <scheme val="minor"/>
    </font>
    <font>
      <sz val="11"/>
      <color theme="1"/>
      <name val="Calibri"/>
    </font>
    <font>
      <b/>
      <i/>
      <sz val="11"/>
      <color rgb="FFFF0000"/>
      <name val="Calibri"/>
    </font>
    <font>
      <sz val="8"/>
      <color theme="1"/>
      <name val="Calibri"/>
    </font>
    <font>
      <b/>
      <sz val="16"/>
      <color theme="1"/>
      <name val="Arial"/>
    </font>
    <font>
      <sz val="11"/>
      <name val="Arial"/>
    </font>
    <font>
      <b/>
      <sz val="11"/>
      <color rgb="FF002060"/>
      <name val="Calibri"/>
    </font>
    <font>
      <b/>
      <sz val="11"/>
      <color rgb="FFFFFFFF"/>
      <name val="Calibri"/>
    </font>
    <font>
      <sz val="11"/>
      <color rgb="FF000000"/>
      <name val="Calibri"/>
    </font>
    <font>
      <b/>
      <sz val="11"/>
      <color theme="0"/>
      <name val="Calibri"/>
    </font>
    <font>
      <i/>
      <sz val="11"/>
      <color rgb="FF000000"/>
      <name val="Calibri"/>
    </font>
    <font>
      <b/>
      <sz val="11"/>
      <color theme="1"/>
      <name val="Calibri"/>
    </font>
    <font>
      <i/>
      <sz val="11"/>
      <color rgb="FF000000"/>
      <name val="Arial"/>
    </font>
    <font>
      <i/>
      <sz val="9"/>
      <color rgb="FF000000"/>
      <name val="Arial"/>
    </font>
    <font>
      <sz val="9"/>
      <color theme="1"/>
      <name val="Arial"/>
    </font>
    <font>
      <sz val="8"/>
      <color rgb="FF7F7F7F"/>
      <name val="Arial"/>
    </font>
    <font>
      <sz val="8"/>
      <color theme="1"/>
      <name val="Arial"/>
    </font>
    <font>
      <sz val="10"/>
      <color theme="1"/>
      <name val="Arial"/>
    </font>
    <font>
      <sz val="8"/>
      <color theme="0"/>
      <name val="Arial"/>
    </font>
    <font>
      <b/>
      <sz val="11"/>
      <color theme="1"/>
      <name val="Arial"/>
    </font>
    <font>
      <sz val="11"/>
      <color rgb="FF548DD4"/>
      <name val="Arial"/>
    </font>
    <font>
      <sz val="8"/>
      <color rgb="FF0070C0"/>
      <name val="Arial"/>
    </font>
    <font>
      <sz val="8"/>
      <color rgb="FFD99594"/>
      <name val="Arial"/>
    </font>
    <font>
      <sz val="9"/>
      <color rgb="FF953734"/>
      <name val="Arial"/>
    </font>
    <font>
      <sz val="11"/>
      <color rgb="FFBFBFBF"/>
      <name val="Arial"/>
    </font>
    <font>
      <b/>
      <sz val="10"/>
      <color theme="1"/>
      <name val="Arial"/>
    </font>
    <font>
      <b/>
      <sz val="10"/>
      <color rgb="FFFF0000"/>
      <name val="Arial"/>
    </font>
    <font>
      <sz val="11"/>
      <color theme="1"/>
      <name val="Arial"/>
    </font>
    <font>
      <sz val="10"/>
      <color rgb="FF000000"/>
      <name val="Arial"/>
    </font>
    <font>
      <sz val="8"/>
      <color theme="1"/>
      <name val="Verdana"/>
    </font>
    <font>
      <b/>
      <sz val="11"/>
      <color theme="1"/>
      <name val="Arial"/>
    </font>
    <font>
      <sz val="11"/>
      <color theme="1"/>
      <name val="Arial"/>
    </font>
    <font>
      <b/>
      <sz val="8"/>
      <color theme="1"/>
      <name val="Verdana"/>
    </font>
    <font>
      <b/>
      <sz val="8"/>
      <color rgb="FFFF0000"/>
      <name val="Verdana"/>
    </font>
    <font>
      <b/>
      <sz val="11"/>
      <color theme="0"/>
      <name val="Verdana"/>
    </font>
    <font>
      <b/>
      <sz val="10"/>
      <color theme="0"/>
      <name val="Tahoma"/>
    </font>
    <font>
      <b/>
      <sz val="10"/>
      <color rgb="FF000000"/>
      <name val="Arial"/>
    </font>
    <font>
      <sz val="10"/>
      <color rgb="FF303030"/>
      <name val="Arial"/>
    </font>
    <font>
      <sz val="10"/>
      <color rgb="FF263238"/>
      <name val="Arial"/>
    </font>
    <font>
      <sz val="9"/>
      <color rgb="FF000000"/>
      <name val="Calibri"/>
    </font>
  </fonts>
  <fills count="16">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003399"/>
        <bgColor rgb="FF003399"/>
      </patternFill>
    </fill>
    <fill>
      <patternFill patternType="solid">
        <fgColor rgb="FFD8D8D8"/>
        <bgColor rgb="FFD8D8D8"/>
      </patternFill>
    </fill>
    <fill>
      <patternFill patternType="solid">
        <fgColor rgb="FFFFFFFF"/>
        <bgColor rgb="FFFFFFFF"/>
      </patternFill>
    </fill>
    <fill>
      <patternFill patternType="solid">
        <fgColor rgb="FFEEECE1"/>
        <bgColor rgb="FFEEECE1"/>
      </patternFill>
    </fill>
    <fill>
      <patternFill patternType="solid">
        <fgColor rgb="FFDBE5F1"/>
        <bgColor rgb="FFDBE5F1"/>
      </patternFill>
    </fill>
    <fill>
      <patternFill patternType="solid">
        <fgColor rgb="FFEFECE1"/>
        <bgColor rgb="FFEFECE1"/>
      </patternFill>
    </fill>
    <fill>
      <patternFill patternType="solid">
        <fgColor rgb="FFF2DBDB"/>
        <bgColor rgb="FFF2DBDB"/>
      </patternFill>
    </fill>
    <fill>
      <patternFill patternType="solid">
        <fgColor rgb="FFE5B8B7"/>
        <bgColor rgb="FFE5B8B7"/>
      </patternFill>
    </fill>
    <fill>
      <patternFill patternType="solid">
        <fgColor rgb="FFDDE6F1"/>
        <bgColor rgb="FFDDE6F1"/>
      </patternFill>
    </fill>
    <fill>
      <patternFill patternType="solid">
        <fgColor rgb="FFFFFF00"/>
        <bgColor rgb="FFFFFF00"/>
      </patternFill>
    </fill>
    <fill>
      <patternFill patternType="solid">
        <fgColor rgb="FF000000"/>
        <bgColor rgb="FF000000"/>
      </patternFill>
    </fill>
    <fill>
      <patternFill patternType="solid">
        <fgColor rgb="FF656565"/>
        <bgColor rgb="FF656565"/>
      </patternFill>
    </fill>
  </fills>
  <borders count="113">
    <border>
      <left/>
      <right/>
      <top/>
      <bottom/>
      <diagonal/>
    </border>
    <border>
      <left/>
      <right/>
      <top/>
      <bottom/>
      <diagonal/>
    </border>
    <border>
      <left/>
      <right/>
      <top/>
      <bottom/>
      <diagonal/>
    </border>
    <border>
      <left style="thin">
        <color rgb="FF7F7F7F"/>
      </left>
      <right/>
      <top style="thin">
        <color rgb="FF7F7F7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7F7F7F"/>
      </left>
      <right/>
      <top/>
      <bottom/>
      <diagonal/>
    </border>
    <border>
      <left style="thin">
        <color rgb="FF000000"/>
      </left>
      <right/>
      <top/>
      <bottom/>
      <diagonal/>
    </border>
    <border>
      <left/>
      <right style="thin">
        <color rgb="FF000000"/>
      </right>
      <top/>
      <bottom/>
      <diagonal/>
    </border>
    <border>
      <left style="thin">
        <color rgb="FF7F7F7F"/>
      </left>
      <right/>
      <top/>
      <bottom style="thin">
        <color rgb="FF7F7F7F"/>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right/>
      <top/>
      <bottom style="thin">
        <color rgb="FF7F7F7F"/>
      </bottom>
      <diagonal/>
    </border>
    <border>
      <left/>
      <right style="thin">
        <color rgb="FF7F7F7F"/>
      </right>
      <top/>
      <bottom style="thin">
        <color rgb="FF7F7F7F"/>
      </bottom>
      <diagonal/>
    </border>
    <border>
      <left style="thin">
        <color rgb="FF003399"/>
      </left>
      <right/>
      <top style="thin">
        <color rgb="FF003399"/>
      </top>
      <bottom style="thin">
        <color theme="0"/>
      </bottom>
      <diagonal/>
    </border>
    <border>
      <left/>
      <right/>
      <top style="thin">
        <color rgb="FF003399"/>
      </top>
      <bottom style="thin">
        <color theme="0"/>
      </bottom>
      <diagonal/>
    </border>
    <border>
      <left/>
      <right style="thin">
        <color theme="0"/>
      </right>
      <top style="thin">
        <color rgb="FF003399"/>
      </top>
      <bottom style="thin">
        <color theme="0"/>
      </bottom>
      <diagonal/>
    </border>
    <border>
      <left style="thin">
        <color theme="0"/>
      </left>
      <right/>
      <top style="thin">
        <color rgb="FF003399"/>
      </top>
      <bottom style="thin">
        <color theme="0"/>
      </bottom>
      <diagonal/>
    </border>
    <border>
      <left/>
      <right style="thin">
        <color rgb="FF003399"/>
      </right>
      <top style="thin">
        <color rgb="FF003399"/>
      </top>
      <bottom style="thin">
        <color theme="0"/>
      </bottom>
      <diagonal/>
    </border>
    <border>
      <left/>
      <right/>
      <top/>
      <bottom style="thin">
        <color rgb="FFFFFFFF"/>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003399"/>
      </left>
      <right/>
      <top style="thin">
        <color theme="0"/>
      </top>
      <bottom style="thin">
        <color theme="0"/>
      </bottom>
      <diagonal/>
    </border>
    <border>
      <left/>
      <right style="thin">
        <color rgb="FF003399"/>
      </right>
      <top style="thin">
        <color theme="0"/>
      </top>
      <bottom style="thin">
        <color theme="0"/>
      </bottom>
      <diagonal/>
    </border>
    <border>
      <left style="thin">
        <color rgb="FF003399"/>
      </left>
      <right/>
      <top style="thin">
        <color theme="0"/>
      </top>
      <bottom style="thin">
        <color rgb="FF003399"/>
      </bottom>
      <diagonal/>
    </border>
    <border>
      <left/>
      <right/>
      <top style="thin">
        <color theme="0"/>
      </top>
      <bottom style="thin">
        <color rgb="FF003399"/>
      </bottom>
      <diagonal/>
    </border>
    <border>
      <left/>
      <right style="thin">
        <color theme="0"/>
      </right>
      <top style="thin">
        <color theme="0"/>
      </top>
      <bottom style="thin">
        <color rgb="FF003399"/>
      </bottom>
      <diagonal/>
    </border>
    <border>
      <left style="thin">
        <color theme="0"/>
      </left>
      <right/>
      <top style="thin">
        <color theme="0"/>
      </top>
      <bottom style="thin">
        <color rgb="FF003399"/>
      </bottom>
      <diagonal/>
    </border>
    <border>
      <left/>
      <right style="thin">
        <color rgb="FF003399"/>
      </right>
      <top style="thin">
        <color theme="0"/>
      </top>
      <bottom style="thin">
        <color rgb="FF003399"/>
      </bottom>
      <diagonal/>
    </border>
    <border>
      <left/>
      <right/>
      <top/>
      <bottom style="medium">
        <color rgb="FF0C0C0C"/>
      </bottom>
      <diagonal/>
    </border>
    <border>
      <left/>
      <right/>
      <top style="thin">
        <color theme="0"/>
      </top>
      <bottom style="thin">
        <color rgb="FF003399"/>
      </bottom>
      <diagonal/>
    </border>
    <border>
      <left/>
      <right/>
      <top style="thin">
        <color theme="0"/>
      </top>
      <bottom style="thin">
        <color rgb="FF003399"/>
      </bottom>
      <diagonal/>
    </border>
    <border>
      <left style="thin">
        <color rgb="FF003399"/>
      </left>
      <right/>
      <top style="thin">
        <color rgb="FF003399"/>
      </top>
      <bottom/>
      <diagonal/>
    </border>
    <border>
      <left/>
      <right/>
      <top style="thin">
        <color rgb="FF003399"/>
      </top>
      <bottom/>
      <diagonal/>
    </border>
    <border>
      <left/>
      <right style="thin">
        <color rgb="FF003399"/>
      </right>
      <top style="thin">
        <color rgb="FF003399"/>
      </top>
      <bottom/>
      <diagonal/>
    </border>
    <border>
      <left style="thin">
        <color rgb="FF003399"/>
      </left>
      <right/>
      <top/>
      <bottom/>
      <diagonal/>
    </border>
    <border>
      <left/>
      <right style="thin">
        <color rgb="FF003399"/>
      </right>
      <top/>
      <bottom/>
      <diagonal/>
    </border>
    <border>
      <left style="thin">
        <color rgb="FF003399"/>
      </left>
      <right/>
      <top/>
      <bottom/>
      <diagonal/>
    </border>
    <border>
      <left/>
      <right style="thin">
        <color rgb="FF003399"/>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style="thin">
        <color theme="0"/>
      </top>
      <bottom style="thin">
        <color rgb="FFFFFFFF"/>
      </bottom>
      <diagonal/>
    </border>
    <border>
      <left/>
      <right/>
      <top style="thin">
        <color theme="0"/>
      </top>
      <bottom style="thin">
        <color rgb="FFFFFFFF"/>
      </bottom>
      <diagonal/>
    </border>
    <border>
      <left/>
      <right style="thin">
        <color theme="0"/>
      </right>
      <top style="thin">
        <color theme="0"/>
      </top>
      <bottom style="thin">
        <color rgb="FFFFFFFF"/>
      </bottom>
      <diagonal/>
    </border>
    <border>
      <left/>
      <right/>
      <top style="thin">
        <color rgb="FFFFFFFF"/>
      </top>
      <bottom style="thin">
        <color rgb="FFFFFFFF"/>
      </bottom>
      <diagonal/>
    </border>
    <border>
      <left style="thin">
        <color rgb="FF003399"/>
      </left>
      <right/>
      <top style="thin">
        <color rgb="FFFFFFFF"/>
      </top>
      <bottom style="thin">
        <color rgb="FF003399"/>
      </bottom>
      <diagonal/>
    </border>
    <border>
      <left/>
      <right/>
      <top style="thin">
        <color rgb="FFFFFFFF"/>
      </top>
      <bottom style="thin">
        <color rgb="FF003399"/>
      </bottom>
      <diagonal/>
    </border>
    <border>
      <left/>
      <right style="thin">
        <color theme="0"/>
      </right>
      <top style="thin">
        <color rgb="FFFFFFFF"/>
      </top>
      <bottom style="thin">
        <color rgb="FF003399"/>
      </bottom>
      <diagonal/>
    </border>
    <border>
      <left style="thin">
        <color theme="0"/>
      </left>
      <right/>
      <top style="thin">
        <color rgb="FFFFFFFF"/>
      </top>
      <bottom style="thin">
        <color rgb="FF003399"/>
      </bottom>
      <diagonal/>
    </border>
    <border>
      <left/>
      <right style="thin">
        <color rgb="FF003399"/>
      </right>
      <top style="thin">
        <color rgb="FFFFFFFF"/>
      </top>
      <bottom style="thin">
        <color rgb="FF003399"/>
      </bottom>
      <diagonal/>
    </border>
    <border>
      <left/>
      <right/>
      <top style="thin">
        <color rgb="FF003399"/>
      </top>
      <bottom style="thin">
        <color theme="0"/>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style="thin">
        <color rgb="FFFFFFFF"/>
      </right>
      <top/>
      <bottom style="thin">
        <color rgb="FFFFFFFF"/>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rgb="FFFFFFFF"/>
      </bottom>
      <diagonal/>
    </border>
    <border>
      <left/>
      <right style="thin">
        <color theme="0"/>
      </right>
      <top/>
      <bottom style="thin">
        <color rgb="FFFFFFFF"/>
      </bottom>
      <diagonal/>
    </border>
    <border>
      <left/>
      <right/>
      <top/>
      <bottom style="thin">
        <color rgb="FFD8D8D8"/>
      </bottom>
      <diagonal/>
    </border>
    <border>
      <left/>
      <right/>
      <top style="thin">
        <color rgb="FFD8D8D8"/>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bottom/>
      <diagonal/>
    </border>
  </borders>
  <cellStyleXfs count="1">
    <xf numFmtId="0" fontId="0" fillId="0" borderId="0"/>
  </cellStyleXfs>
  <cellXfs count="316">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6" fillId="0" borderId="16" xfId="0" applyFont="1" applyBorder="1"/>
    <xf numFmtId="0" fontId="1" fillId="0" borderId="0" xfId="0" applyFont="1"/>
    <xf numFmtId="0" fontId="6" fillId="0" borderId="24" xfId="0" applyFont="1" applyBorder="1"/>
    <xf numFmtId="0" fontId="7" fillId="3" borderId="28" xfId="0" applyFont="1" applyFill="1" applyBorder="1" applyAlignment="1">
      <alignment horizontal="left" vertical="center"/>
    </xf>
    <xf numFmtId="0" fontId="7" fillId="3" borderId="29" xfId="0" applyFont="1" applyFill="1" applyBorder="1" applyAlignment="1">
      <alignment horizontal="left" vertical="center"/>
    </xf>
    <xf numFmtId="0" fontId="7" fillId="3" borderId="29" xfId="0" applyFont="1" applyFill="1" applyBorder="1" applyAlignment="1">
      <alignment horizontal="left" vertical="center" wrapText="1"/>
    </xf>
    <xf numFmtId="4" fontId="7" fillId="3" borderId="29" xfId="0" applyNumberFormat="1" applyFont="1" applyFill="1" applyBorder="1" applyAlignment="1">
      <alignment horizontal="center" vertical="center"/>
    </xf>
    <xf numFmtId="0" fontId="7" fillId="4" borderId="29" xfId="0" applyFont="1" applyFill="1" applyBorder="1"/>
    <xf numFmtId="0" fontId="7" fillId="4" borderId="29" xfId="0" applyFont="1" applyFill="1" applyBorder="1" applyAlignment="1">
      <alignment horizontal="center"/>
    </xf>
    <xf numFmtId="1" fontId="7" fillId="4" borderId="29" xfId="0" applyNumberFormat="1" applyFont="1" applyFill="1" applyBorder="1" applyAlignment="1">
      <alignment horizontal="center"/>
    </xf>
    <xf numFmtId="4" fontId="7" fillId="4" borderId="29" xfId="0" applyNumberFormat="1" applyFont="1" applyFill="1" applyBorder="1" applyAlignment="1">
      <alignment horizontal="center"/>
    </xf>
    <xf numFmtId="0" fontId="1" fillId="2" borderId="30" xfId="0" applyFont="1" applyFill="1" applyBorder="1"/>
    <xf numFmtId="0" fontId="8" fillId="0" borderId="31" xfId="0" applyFont="1" applyBorder="1"/>
    <xf numFmtId="0" fontId="8" fillId="0" borderId="31" xfId="0" applyFont="1" applyBorder="1" applyAlignment="1">
      <alignment horizontal="center"/>
    </xf>
    <xf numFmtId="0" fontId="8" fillId="0" borderId="31" xfId="0" applyFont="1" applyBorder="1" applyAlignment="1">
      <alignment horizontal="center" vertical="center"/>
    </xf>
    <xf numFmtId="1" fontId="8" fillId="0" borderId="31" xfId="0" applyNumberFormat="1" applyFont="1" applyBorder="1" applyAlignment="1">
      <alignment horizontal="center"/>
    </xf>
    <xf numFmtId="4" fontId="8" fillId="0" borderId="31" xfId="0" applyNumberFormat="1" applyFont="1" applyBorder="1" applyAlignment="1">
      <alignment horizontal="center"/>
    </xf>
    <xf numFmtId="0" fontId="7" fillId="4" borderId="28" xfId="0" applyFont="1" applyFill="1" applyBorder="1" applyAlignment="1">
      <alignment horizontal="left"/>
    </xf>
    <xf numFmtId="0" fontId="9" fillId="4" borderId="29" xfId="0" applyFont="1" applyFill="1" applyBorder="1" applyAlignment="1">
      <alignment horizontal="center" vertical="center"/>
    </xf>
    <xf numFmtId="4" fontId="9" fillId="4" borderId="29" xfId="0" applyNumberFormat="1" applyFont="1" applyFill="1" applyBorder="1" applyAlignment="1">
      <alignment horizontal="center" vertical="center"/>
    </xf>
    <xf numFmtId="0" fontId="8" fillId="0" borderId="32" xfId="0" applyFont="1" applyBorder="1" applyAlignment="1">
      <alignment horizontal="left"/>
    </xf>
    <xf numFmtId="4" fontId="8" fillId="0" borderId="31" xfId="0" applyNumberFormat="1" applyFont="1" applyBorder="1" applyAlignment="1">
      <alignment horizontal="center" vertical="center"/>
    </xf>
    <xf numFmtId="0" fontId="9" fillId="4" borderId="28" xfId="0" applyFont="1" applyFill="1" applyBorder="1" applyAlignment="1">
      <alignment horizontal="left"/>
    </xf>
    <xf numFmtId="0" fontId="8" fillId="5" borderId="28" xfId="0" applyFont="1" applyFill="1" applyBorder="1" applyAlignment="1">
      <alignment horizontal="left"/>
    </xf>
    <xf numFmtId="0" fontId="8" fillId="5" borderId="29" xfId="0" applyFont="1" applyFill="1" applyBorder="1" applyAlignment="1">
      <alignment horizontal="center" vertical="center"/>
    </xf>
    <xf numFmtId="4" fontId="8" fillId="5" borderId="29" xfId="0" applyNumberFormat="1" applyFont="1" applyFill="1" applyBorder="1" applyAlignment="1">
      <alignment horizontal="center" vertical="center"/>
    </xf>
    <xf numFmtId="0" fontId="8" fillId="0" borderId="33" xfId="0" applyFont="1" applyBorder="1"/>
    <xf numFmtId="0" fontId="8" fillId="0" borderId="32" xfId="0" applyFont="1" applyBorder="1"/>
    <xf numFmtId="0" fontId="10" fillId="0" borderId="32" xfId="0" applyFont="1" applyBorder="1"/>
    <xf numFmtId="0" fontId="8" fillId="6" borderId="33" xfId="0" applyFont="1" applyFill="1" applyBorder="1"/>
    <xf numFmtId="0" fontId="8" fillId="6" borderId="28" xfId="0" applyFont="1" applyFill="1" applyBorder="1"/>
    <xf numFmtId="0" fontId="9" fillId="3" borderId="33" xfId="0" applyFont="1" applyFill="1" applyBorder="1"/>
    <xf numFmtId="0" fontId="9" fillId="3" borderId="33" xfId="0" applyFont="1" applyFill="1" applyBorder="1" applyAlignment="1">
      <alignment horizontal="center"/>
    </xf>
    <xf numFmtId="4" fontId="9" fillId="3" borderId="33" xfId="0" applyNumberFormat="1" applyFont="1" applyFill="1" applyBorder="1" applyAlignment="1">
      <alignment horizontal="center"/>
    </xf>
    <xf numFmtId="0" fontId="11" fillId="2" borderId="34" xfId="0" applyFont="1" applyFill="1" applyBorder="1"/>
    <xf numFmtId="164" fontId="11" fillId="2" borderId="34" xfId="0" applyNumberFormat="1" applyFont="1" applyFill="1" applyBorder="1"/>
    <xf numFmtId="0" fontId="11" fillId="2" borderId="1" xfId="0" applyFont="1" applyFill="1" applyBorder="1"/>
    <xf numFmtId="0" fontId="12" fillId="2" borderId="1" xfId="0" applyFont="1" applyFill="1" applyBorder="1" applyAlignment="1">
      <alignment wrapText="1"/>
    </xf>
    <xf numFmtId="0" fontId="13" fillId="2" borderId="1" xfId="0" applyFont="1" applyFill="1" applyBorder="1"/>
    <xf numFmtId="0" fontId="14" fillId="2" borderId="1" xfId="0" applyFont="1" applyFill="1" applyBorder="1" applyAlignment="1">
      <alignment horizontal="center"/>
    </xf>
    <xf numFmtId="0" fontId="14" fillId="2" borderId="1" xfId="0" applyFont="1" applyFill="1" applyBorder="1"/>
    <xf numFmtId="1" fontId="14" fillId="2" borderId="1" xfId="0" applyNumberFormat="1" applyFont="1" applyFill="1" applyBorder="1" applyAlignment="1">
      <alignment horizontal="center"/>
    </xf>
    <xf numFmtId="4" fontId="14" fillId="2" borderId="1" xfId="0" applyNumberFormat="1" applyFont="1" applyFill="1" applyBorder="1"/>
    <xf numFmtId="0" fontId="1" fillId="0" borderId="0" xfId="0" applyFont="1" applyAlignment="1">
      <alignment horizontal="center" vertical="center"/>
    </xf>
    <xf numFmtId="0" fontId="15" fillId="0" borderId="0" xfId="0" applyFont="1" applyAlignment="1">
      <alignment horizontal="center" vertical="center"/>
    </xf>
    <xf numFmtId="0" fontId="3" fillId="0" borderId="0" xfId="0" applyFont="1"/>
    <xf numFmtId="0" fontId="16" fillId="0" borderId="0" xfId="0" applyFont="1" applyAlignment="1">
      <alignment horizontal="center" vertical="center"/>
    </xf>
    <xf numFmtId="0" fontId="18" fillId="0" borderId="48" xfId="0" applyFont="1" applyBorder="1" applyAlignment="1">
      <alignment horizontal="center" vertical="center"/>
    </xf>
    <xf numFmtId="0" fontId="1" fillId="0" borderId="48" xfId="0" applyFont="1" applyBorder="1"/>
    <xf numFmtId="0" fontId="17" fillId="0" borderId="0" xfId="0" applyFont="1"/>
    <xf numFmtId="0" fontId="19" fillId="0" borderId="59" xfId="0" applyFont="1" applyBorder="1" applyAlignment="1">
      <alignment horizontal="left" vertical="center"/>
    </xf>
    <xf numFmtId="0" fontId="19" fillId="0" borderId="59" xfId="0" applyFont="1" applyBorder="1" applyAlignment="1">
      <alignment vertical="center"/>
    </xf>
    <xf numFmtId="0" fontId="16" fillId="0" borderId="0" xfId="0" applyFont="1" applyAlignment="1">
      <alignment vertical="center"/>
    </xf>
    <xf numFmtId="0" fontId="20" fillId="0" borderId="0" xfId="0" applyFont="1" applyAlignment="1">
      <alignment horizontal="center" vertical="top"/>
    </xf>
    <xf numFmtId="0" fontId="21" fillId="0" borderId="0" xfId="0" applyFont="1" applyAlignment="1">
      <alignment horizontal="left" vertical="top"/>
    </xf>
    <xf numFmtId="0" fontId="19" fillId="0" borderId="59" xfId="0" applyFont="1" applyBorder="1"/>
    <xf numFmtId="0" fontId="22" fillId="0" borderId="0" xfId="0" applyFont="1" applyAlignment="1">
      <alignment horizontal="right" vertical="center"/>
    </xf>
    <xf numFmtId="0" fontId="18" fillId="0" borderId="0" xfId="0" applyFont="1" applyAlignment="1">
      <alignment horizontal="center" vertical="center"/>
    </xf>
    <xf numFmtId="0" fontId="18" fillId="0" borderId="75" xfId="0" applyFont="1" applyBorder="1" applyAlignment="1">
      <alignment horizontal="center" vertical="center"/>
    </xf>
    <xf numFmtId="0" fontId="24" fillId="0" borderId="0" xfId="0" applyFont="1" applyAlignment="1">
      <alignment vertical="top"/>
    </xf>
    <xf numFmtId="0" fontId="17" fillId="0" borderId="0" xfId="0" applyFont="1" applyAlignment="1">
      <alignment vertical="top"/>
    </xf>
    <xf numFmtId="0" fontId="25" fillId="0" borderId="34" xfId="0" applyFont="1" applyBorder="1" applyAlignment="1">
      <alignment vertical="top"/>
    </xf>
    <xf numFmtId="166" fontId="25" fillId="0" borderId="34" xfId="0" applyNumberFormat="1" applyFont="1" applyBorder="1" applyAlignment="1">
      <alignment horizontal="center" vertical="center" wrapText="1"/>
    </xf>
    <xf numFmtId="0" fontId="25" fillId="0" borderId="34" xfId="0" applyFont="1" applyBorder="1" applyAlignment="1">
      <alignment horizontal="center" vertical="center" wrapText="1"/>
    </xf>
    <xf numFmtId="3" fontId="25" fillId="0" borderId="34" xfId="0" applyNumberFormat="1" applyFont="1" applyBorder="1" applyAlignment="1">
      <alignment horizontal="center" vertical="center" wrapText="1"/>
    </xf>
    <xf numFmtId="167" fontId="25" fillId="0" borderId="34" xfId="0" applyNumberFormat="1" applyFont="1" applyBorder="1" applyAlignment="1">
      <alignment horizontal="center" vertical="center" wrapText="1"/>
    </xf>
    <xf numFmtId="0" fontId="25" fillId="0" borderId="0" xfId="0" applyFont="1" applyAlignment="1">
      <alignment horizontal="center" vertical="center" wrapText="1"/>
    </xf>
    <xf numFmtId="0" fontId="25" fillId="0" borderId="99" xfId="0" applyFont="1" applyBorder="1" applyAlignment="1">
      <alignment horizontal="center" vertical="center"/>
    </xf>
    <xf numFmtId="0" fontId="17" fillId="0" borderId="34" xfId="0" applyFont="1" applyBorder="1" applyAlignment="1">
      <alignment vertical="top"/>
    </xf>
    <xf numFmtId="0" fontId="17" fillId="0" borderId="34" xfId="0" applyFont="1" applyBorder="1" applyAlignment="1">
      <alignment horizontal="center" vertical="center"/>
    </xf>
    <xf numFmtId="3" fontId="26" fillId="0" borderId="34" xfId="0" applyNumberFormat="1" applyFont="1" applyBorder="1" applyAlignment="1">
      <alignment horizontal="center" vertical="center"/>
    </xf>
    <xf numFmtId="167" fontId="25" fillId="0" borderId="34" xfId="0" applyNumberFormat="1" applyFont="1" applyBorder="1" applyAlignment="1">
      <alignment vertical="center"/>
    </xf>
    <xf numFmtId="164" fontId="25" fillId="0" borderId="34" xfId="0" applyNumberFormat="1" applyFont="1" applyBorder="1" applyAlignment="1">
      <alignment vertical="center"/>
    </xf>
    <xf numFmtId="3" fontId="25" fillId="0" borderId="34" xfId="0" applyNumberFormat="1" applyFont="1" applyBorder="1" applyAlignment="1">
      <alignment vertical="center"/>
    </xf>
    <xf numFmtId="0" fontId="17" fillId="0" borderId="34" xfId="0" applyFont="1" applyBorder="1" applyAlignment="1">
      <alignment horizontal="center" vertical="center" wrapText="1"/>
    </xf>
    <xf numFmtId="0" fontId="27" fillId="0" borderId="100" xfId="0" applyFont="1" applyBorder="1"/>
    <xf numFmtId="0" fontId="28" fillId="0" borderId="34" xfId="0" applyFont="1" applyBorder="1" applyAlignment="1">
      <alignment vertical="center" wrapText="1"/>
    </xf>
    <xf numFmtId="0" fontId="27" fillId="0" borderId="101" xfId="0" applyFont="1" applyBorder="1"/>
    <xf numFmtId="0" fontId="29" fillId="0" borderId="0" xfId="0" applyFont="1" applyAlignment="1">
      <alignment vertical="top"/>
    </xf>
    <xf numFmtId="3" fontId="26" fillId="0" borderId="34" xfId="0" applyNumberFormat="1" applyFont="1" applyBorder="1" applyAlignment="1">
      <alignment horizontal="center" vertical="center" wrapText="1"/>
    </xf>
    <xf numFmtId="167" fontId="25" fillId="0" borderId="34" xfId="0" applyNumberFormat="1" applyFont="1" applyBorder="1" applyAlignment="1">
      <alignment vertical="center" wrapText="1"/>
    </xf>
    <xf numFmtId="3" fontId="25" fillId="0" borderId="34" xfId="0" applyNumberFormat="1" applyFont="1" applyBorder="1" applyAlignment="1">
      <alignment vertical="center" wrapText="1"/>
    </xf>
    <xf numFmtId="0" fontId="17" fillId="0" borderId="34" xfId="0" applyFont="1" applyBorder="1" applyAlignment="1">
      <alignment vertical="top" wrapText="1"/>
    </xf>
    <xf numFmtId="0" fontId="28" fillId="0" borderId="99" xfId="0" applyFont="1" applyBorder="1" applyAlignment="1">
      <alignment vertical="center" wrapText="1"/>
    </xf>
    <xf numFmtId="0" fontId="29" fillId="0" borderId="34" xfId="0" applyFont="1" applyBorder="1" applyAlignment="1">
      <alignment vertical="top"/>
    </xf>
    <xf numFmtId="0" fontId="30" fillId="0" borderId="6" xfId="0" applyFont="1" applyBorder="1" applyAlignment="1">
      <alignment horizontal="center"/>
    </xf>
    <xf numFmtId="0" fontId="31" fillId="0" borderId="18" xfId="0" applyFont="1" applyBorder="1" applyAlignment="1">
      <alignment vertical="top"/>
    </xf>
    <xf numFmtId="0" fontId="31" fillId="0" borderId="18" xfId="0" applyFont="1" applyBorder="1" applyAlignment="1">
      <alignment horizontal="center"/>
    </xf>
    <xf numFmtId="3" fontId="27" fillId="0" borderId="18" xfId="0" applyNumberFormat="1" applyFont="1" applyBorder="1"/>
    <xf numFmtId="167" fontId="27" fillId="0" borderId="18" xfId="0" applyNumberFormat="1" applyFont="1" applyBorder="1"/>
    <xf numFmtId="164" fontId="30" fillId="0" borderId="18" xfId="0" applyNumberFormat="1" applyFont="1" applyBorder="1" applyAlignment="1">
      <alignment horizontal="right"/>
    </xf>
    <xf numFmtId="0" fontId="31" fillId="0" borderId="18" xfId="0" applyFont="1" applyBorder="1" applyAlignment="1">
      <alignment horizontal="center" wrapText="1"/>
    </xf>
    <xf numFmtId="0" fontId="27" fillId="0" borderId="0" xfId="0" applyFont="1" applyAlignment="1">
      <alignment vertical="top"/>
    </xf>
    <xf numFmtId="0" fontId="27" fillId="0" borderId="10" xfId="0" applyFont="1" applyBorder="1"/>
    <xf numFmtId="0" fontId="31" fillId="0" borderId="14" xfId="0" applyFont="1" applyBorder="1" applyAlignment="1">
      <alignment vertical="top"/>
    </xf>
    <xf numFmtId="0" fontId="31" fillId="0" borderId="14" xfId="0" applyFont="1" applyBorder="1" applyAlignment="1">
      <alignment horizontal="center"/>
    </xf>
    <xf numFmtId="3" fontId="27" fillId="0" borderId="14" xfId="0" applyNumberFormat="1" applyFont="1" applyBorder="1"/>
    <xf numFmtId="167" fontId="27" fillId="0" borderId="14" xfId="0" applyNumberFormat="1" applyFont="1" applyBorder="1"/>
    <xf numFmtId="164" fontId="30" fillId="0" borderId="14" xfId="0" applyNumberFormat="1" applyFont="1" applyBorder="1" applyAlignment="1">
      <alignment horizontal="right"/>
    </xf>
    <xf numFmtId="0" fontId="31" fillId="0" borderId="14" xfId="0" applyFont="1" applyBorder="1" applyAlignment="1">
      <alignment horizontal="center" wrapText="1"/>
    </xf>
    <xf numFmtId="0" fontId="27" fillId="0" borderId="14" xfId="0" applyFont="1" applyBorder="1"/>
    <xf numFmtId="0" fontId="27" fillId="0" borderId="14" xfId="0" applyFont="1" applyBorder="1" applyAlignment="1">
      <alignment vertical="top"/>
    </xf>
    <xf numFmtId="0" fontId="30" fillId="0" borderId="10" xfId="0" applyFont="1" applyBorder="1" applyAlignment="1">
      <alignment horizontal="center"/>
    </xf>
    <xf numFmtId="166" fontId="25" fillId="0" borderId="0" xfId="0" applyNumberFormat="1" applyFont="1" applyAlignment="1">
      <alignment horizontal="center" vertical="center"/>
    </xf>
    <xf numFmtId="0" fontId="25" fillId="0" borderId="0" xfId="0" applyFont="1" applyAlignment="1">
      <alignment horizontal="center" vertical="center"/>
    </xf>
    <xf numFmtId="0" fontId="17" fillId="0" borderId="0" xfId="0" applyFont="1" applyAlignment="1">
      <alignment horizontal="center" vertical="center"/>
    </xf>
    <xf numFmtId="3" fontId="26" fillId="0" borderId="0" xfId="0" applyNumberFormat="1" applyFont="1" applyAlignment="1">
      <alignment horizontal="center" vertical="center"/>
    </xf>
    <xf numFmtId="167" fontId="25" fillId="0" borderId="0" xfId="0" applyNumberFormat="1" applyFont="1" applyAlignment="1">
      <alignment horizontal="center" vertical="center"/>
    </xf>
    <xf numFmtId="3" fontId="25" fillId="0" borderId="0" xfId="0" applyNumberFormat="1" applyFont="1" applyAlignment="1">
      <alignment horizontal="center" vertical="center"/>
    </xf>
    <xf numFmtId="0" fontId="25"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168" fontId="17" fillId="13" borderId="1" xfId="0" applyNumberFormat="1" applyFont="1" applyFill="1" applyBorder="1" applyAlignment="1">
      <alignment horizontal="center" vertical="center"/>
    </xf>
    <xf numFmtId="3" fontId="25" fillId="13" borderId="1" xfId="0" applyNumberFormat="1" applyFont="1" applyFill="1" applyBorder="1" applyAlignment="1">
      <alignment horizontal="left" vertical="top"/>
    </xf>
    <xf numFmtId="0" fontId="32" fillId="13" borderId="1" xfId="0" applyFont="1" applyFill="1" applyBorder="1" applyAlignment="1">
      <alignment vertical="top"/>
    </xf>
    <xf numFmtId="0" fontId="17" fillId="13" borderId="1" xfId="0" applyFont="1" applyFill="1" applyBorder="1" applyAlignment="1">
      <alignment horizontal="center" vertical="center"/>
    </xf>
    <xf numFmtId="166" fontId="32" fillId="0" borderId="0" xfId="0" applyNumberFormat="1" applyFont="1" applyAlignment="1">
      <alignment horizontal="center"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29" fillId="0" borderId="0" xfId="0" applyFont="1" applyAlignment="1">
      <alignment horizontal="center" vertical="center"/>
    </xf>
    <xf numFmtId="3" fontId="33" fillId="0" borderId="0" xfId="0" applyNumberFormat="1" applyFont="1" applyAlignment="1">
      <alignment horizontal="center" vertical="center"/>
    </xf>
    <xf numFmtId="167" fontId="32" fillId="0" borderId="0" xfId="0" applyNumberFormat="1" applyFont="1" applyAlignment="1">
      <alignment horizontal="center" vertical="center"/>
    </xf>
    <xf numFmtId="3" fontId="32" fillId="0" borderId="0" xfId="0" applyNumberFormat="1" applyFont="1" applyAlignment="1">
      <alignment horizontal="center" vertical="center"/>
    </xf>
    <xf numFmtId="0" fontId="27" fillId="0" borderId="0" xfId="0" applyFont="1"/>
    <xf numFmtId="169" fontId="35" fillId="15" borderId="34" xfId="0" applyNumberFormat="1" applyFont="1" applyFill="1" applyBorder="1" applyAlignment="1">
      <alignment horizontal="center" vertical="center" wrapText="1"/>
    </xf>
    <xf numFmtId="1" fontId="16" fillId="2" borderId="34" xfId="0" applyNumberFormat="1" applyFont="1" applyFill="1" applyBorder="1" applyAlignment="1">
      <alignment horizontal="right" vertical="center"/>
    </xf>
    <xf numFmtId="170" fontId="16" fillId="2" borderId="34" xfId="0" applyNumberFormat="1" applyFont="1" applyFill="1" applyBorder="1" applyAlignment="1">
      <alignment vertical="center"/>
    </xf>
    <xf numFmtId="0" fontId="16" fillId="0" borderId="34" xfId="0" applyFont="1" applyBorder="1" applyAlignment="1">
      <alignment horizontal="right" vertical="center"/>
    </xf>
    <xf numFmtId="0" fontId="16" fillId="0" borderId="34" xfId="0" applyFont="1" applyBorder="1" applyAlignment="1">
      <alignment vertical="center" wrapText="1"/>
    </xf>
    <xf numFmtId="0" fontId="16" fillId="0" borderId="34" xfId="0" applyFont="1" applyBorder="1" applyAlignment="1">
      <alignment vertical="center"/>
    </xf>
    <xf numFmtId="0" fontId="25" fillId="6" borderId="105" xfId="0" applyFont="1" applyFill="1" applyBorder="1" applyAlignment="1">
      <alignment horizontal="left" vertical="center" wrapText="1"/>
    </xf>
    <xf numFmtId="0" fontId="25" fillId="6" borderId="106" xfId="0" applyFont="1" applyFill="1" applyBorder="1" applyAlignment="1">
      <alignment horizontal="left" vertical="center"/>
    </xf>
    <xf numFmtId="0" fontId="25" fillId="6" borderId="105" xfId="0" quotePrefix="1" applyFont="1" applyFill="1" applyBorder="1" applyAlignment="1">
      <alignment horizontal="left" vertical="center" wrapText="1"/>
    </xf>
    <xf numFmtId="0" fontId="25" fillId="6" borderId="107" xfId="0" quotePrefix="1" applyFont="1" applyFill="1" applyBorder="1" applyAlignment="1">
      <alignment vertical="center" wrapText="1"/>
    </xf>
    <xf numFmtId="0" fontId="25" fillId="6" borderId="105" xfId="0" quotePrefix="1" applyFont="1" applyFill="1" applyBorder="1" applyAlignment="1">
      <alignment vertical="center" wrapText="1"/>
    </xf>
    <xf numFmtId="0" fontId="25" fillId="6" borderId="108" xfId="0" quotePrefix="1" applyFont="1" applyFill="1" applyBorder="1" applyAlignment="1">
      <alignment vertical="center" wrapText="1"/>
    </xf>
    <xf numFmtId="0" fontId="25" fillId="6" borderId="108" xfId="0" quotePrefix="1" applyFont="1" applyFill="1" applyBorder="1" applyAlignment="1">
      <alignment horizontal="left" vertical="center" wrapText="1"/>
    </xf>
    <xf numFmtId="0" fontId="36" fillId="7" borderId="105" xfId="0" applyFont="1" applyFill="1" applyBorder="1" applyAlignment="1">
      <alignment horizontal="left" vertical="center"/>
    </xf>
    <xf numFmtId="0" fontId="36" fillId="7" borderId="105" xfId="0" quotePrefix="1" applyFont="1" applyFill="1" applyBorder="1" applyAlignment="1">
      <alignment horizontal="left" vertical="center" wrapText="1"/>
    </xf>
    <xf numFmtId="0" fontId="36" fillId="7" borderId="105" xfId="0" applyFont="1" applyFill="1" applyBorder="1" applyAlignment="1">
      <alignment horizontal="left" vertical="center" wrapText="1"/>
    </xf>
    <xf numFmtId="0" fontId="14" fillId="0" borderId="105" xfId="0" applyFont="1" applyBorder="1" applyAlignment="1">
      <alignment vertical="center" wrapText="1"/>
    </xf>
    <xf numFmtId="0" fontId="37" fillId="0" borderId="109" xfId="0" quotePrefix="1" applyFont="1" applyBorder="1" applyAlignment="1">
      <alignment horizontal="left" vertical="center" wrapText="1"/>
    </xf>
    <xf numFmtId="0" fontId="37" fillId="0" borderId="105" xfId="0" quotePrefix="1" applyFont="1" applyBorder="1" applyAlignment="1">
      <alignment horizontal="left" vertical="center" wrapText="1"/>
    </xf>
    <xf numFmtId="0" fontId="37" fillId="0" borderId="109" xfId="0" quotePrefix="1" applyFont="1" applyBorder="1" applyAlignment="1">
      <alignment vertical="center" wrapText="1"/>
    </xf>
    <xf numFmtId="0" fontId="37" fillId="0" borderId="105" xfId="0" quotePrefix="1" applyFont="1" applyBorder="1" applyAlignment="1">
      <alignment vertical="center" wrapText="1"/>
    </xf>
    <xf numFmtId="0" fontId="37" fillId="0" borderId="110" xfId="0" quotePrefix="1" applyFont="1" applyBorder="1" applyAlignment="1">
      <alignment vertical="center" wrapText="1"/>
    </xf>
    <xf numFmtId="0" fontId="38" fillId="0" borderId="34" xfId="0" applyFont="1" applyBorder="1" applyAlignment="1">
      <alignment vertical="center"/>
    </xf>
    <xf numFmtId="0" fontId="37" fillId="0" borderId="111" xfId="0" applyFont="1" applyBorder="1" applyAlignment="1">
      <alignment horizontal="left" vertical="center" wrapText="1"/>
    </xf>
    <xf numFmtId="0" fontId="37" fillId="0" borderId="105" xfId="0" applyFont="1" applyBorder="1" applyAlignment="1">
      <alignment vertical="center" wrapText="1"/>
    </xf>
    <xf numFmtId="0" fontId="38" fillId="0" borderId="34" xfId="0" applyFont="1" applyBorder="1"/>
    <xf numFmtId="0" fontId="37" fillId="0" borderId="105" xfId="0" applyFont="1" applyBorder="1" applyAlignment="1">
      <alignment horizontal="left" vertical="center" wrapText="1"/>
    </xf>
    <xf numFmtId="0" fontId="14" fillId="6" borderId="105" xfId="0" applyFont="1" applyFill="1" applyBorder="1" applyAlignment="1">
      <alignment vertical="center" wrapText="1"/>
    </xf>
    <xf numFmtId="0" fontId="28" fillId="0" borderId="0" xfId="0" applyFont="1"/>
    <xf numFmtId="0" fontId="14" fillId="6" borderId="105" xfId="0" applyFont="1" applyFill="1" applyBorder="1" applyAlignment="1">
      <alignment horizontal="left" vertical="center"/>
    </xf>
    <xf numFmtId="0" fontId="39" fillId="0" borderId="0" xfId="0" applyFont="1"/>
    <xf numFmtId="0" fontId="37" fillId="0" borderId="38" xfId="0" applyFont="1" applyBorder="1" applyAlignment="1">
      <alignment vertical="center" wrapText="1"/>
    </xf>
    <xf numFmtId="0" fontId="37" fillId="0" borderId="111" xfId="0" quotePrefix="1" applyFont="1" applyBorder="1" applyAlignment="1">
      <alignment horizontal="left" vertical="center" wrapText="1"/>
    </xf>
    <xf numFmtId="0" fontId="37" fillId="0" borderId="110" xfId="0" quotePrefix="1" applyFont="1" applyBorder="1" applyAlignment="1">
      <alignment horizontal="left" vertical="center" wrapText="1"/>
    </xf>
    <xf numFmtId="0" fontId="37" fillId="0" borderId="112" xfId="0" applyFont="1" applyBorder="1" applyAlignment="1">
      <alignment horizontal="left" vertical="center" wrapText="1"/>
    </xf>
    <xf numFmtId="9" fontId="1" fillId="0" borderId="17" xfId="0" applyNumberFormat="1" applyFont="1" applyBorder="1" applyAlignment="1">
      <alignment horizontal="left"/>
    </xf>
    <xf numFmtId="0" fontId="5" fillId="0" borderId="18" xfId="0" applyFont="1" applyBorder="1"/>
    <xf numFmtId="0" fontId="12" fillId="2" borderId="35" xfId="0" applyFont="1" applyFill="1" applyBorder="1" applyAlignment="1">
      <alignment wrapText="1"/>
    </xf>
    <xf numFmtId="0" fontId="5" fillId="0" borderId="36" xfId="0" applyFont="1" applyBorder="1"/>
    <xf numFmtId="0" fontId="5" fillId="0" borderId="37" xfId="0" applyFont="1" applyBorder="1"/>
    <xf numFmtId="0" fontId="13" fillId="2" borderId="35" xfId="0" applyFont="1" applyFill="1" applyBorder="1" applyAlignment="1">
      <alignment wrapText="1"/>
    </xf>
    <xf numFmtId="0" fontId="3" fillId="2" borderId="2" xfId="0" applyFont="1" applyFill="1" applyBorder="1" applyAlignment="1">
      <alignment horizontal="center"/>
    </xf>
    <xf numFmtId="0" fontId="5" fillId="0" borderId="7" xfId="0" applyFont="1" applyBorder="1"/>
    <xf numFmtId="0" fontId="5" fillId="0" borderId="15" xfId="0" applyFont="1" applyBorder="1"/>
    <xf numFmtId="0" fontId="1" fillId="0" borderId="3" xfId="0" applyFont="1" applyBorder="1" applyAlignment="1">
      <alignment horizontal="center"/>
    </xf>
    <xf numFmtId="0" fontId="5" fillId="0" borderId="8" xfId="0" applyFont="1" applyBorder="1"/>
    <xf numFmtId="0" fontId="5" fillId="0" borderId="11" xfId="0" applyFont="1" applyBorder="1"/>
    <xf numFmtId="0" fontId="4" fillId="0" borderId="4" xfId="0" applyFont="1" applyBorder="1" applyAlignment="1">
      <alignment horizontal="center" vertical="center"/>
    </xf>
    <xf numFmtId="0" fontId="5" fillId="0" borderId="5" xfId="0" applyFont="1" applyBorder="1"/>
    <xf numFmtId="0" fontId="5" fillId="0" borderId="6" xfId="0" applyFont="1" applyBorder="1"/>
    <xf numFmtId="0" fontId="5" fillId="0" borderId="9" xfId="0" applyFont="1" applyBorder="1"/>
    <xf numFmtId="0" fontId="0" fillId="0" borderId="0" xfId="0"/>
    <xf numFmtId="0" fontId="5" fillId="0" borderId="10" xfId="0" applyFont="1" applyBorder="1"/>
    <xf numFmtId="0" fontId="5" fillId="0" borderId="12" xfId="0" applyFont="1" applyBorder="1"/>
    <xf numFmtId="0" fontId="5" fillId="0" borderId="13" xfId="0" applyFont="1" applyBorder="1"/>
    <xf numFmtId="0" fontId="5" fillId="0" borderId="14" xfId="0" applyFont="1" applyBorder="1"/>
    <xf numFmtId="164" fontId="1" fillId="0" borderId="17" xfId="0" applyNumberFormat="1" applyFont="1" applyBorder="1" applyAlignment="1">
      <alignment horizontal="left"/>
    </xf>
    <xf numFmtId="0" fontId="1" fillId="2" borderId="19" xfId="0" applyFont="1" applyFill="1" applyBorder="1" applyAlignment="1">
      <alignment horizontal="center"/>
    </xf>
    <xf numFmtId="0" fontId="5" fillId="0" borderId="20" xfId="0" applyFont="1" applyBorder="1"/>
    <xf numFmtId="0" fontId="5" fillId="0" borderId="21" xfId="0" applyFont="1" applyBorder="1"/>
    <xf numFmtId="0" fontId="5" fillId="0" borderId="22" xfId="0" applyFont="1" applyBorder="1"/>
    <xf numFmtId="0" fontId="5" fillId="0" borderId="23" xfId="0" applyFont="1" applyBorder="1"/>
    <xf numFmtId="0" fontId="5" fillId="0" borderId="25" xfId="0" applyFont="1" applyBorder="1"/>
    <xf numFmtId="0" fontId="5" fillId="0" borderId="26" xfId="0" applyFont="1" applyBorder="1"/>
    <xf numFmtId="0" fontId="5" fillId="0" borderId="27" xfId="0" applyFont="1" applyBorder="1"/>
    <xf numFmtId="0" fontId="1" fillId="0" borderId="17" xfId="0" applyFont="1" applyBorder="1" applyAlignment="1">
      <alignment horizontal="left"/>
    </xf>
    <xf numFmtId="0" fontId="17" fillId="8" borderId="49" xfId="0" applyFont="1" applyFill="1" applyBorder="1" applyAlignment="1">
      <alignment horizontal="left" vertical="center" wrapText="1"/>
    </xf>
    <xf numFmtId="0" fontId="5" fillId="0" borderId="50" xfId="0" applyFont="1" applyBorder="1"/>
    <xf numFmtId="0" fontId="5" fillId="0" borderId="51" xfId="0" applyFont="1" applyBorder="1"/>
    <xf numFmtId="0" fontId="17" fillId="8" borderId="57" xfId="0" applyFont="1" applyFill="1" applyBorder="1" applyAlignment="1">
      <alignment horizontal="center" vertical="center" wrapText="1"/>
    </xf>
    <xf numFmtId="0" fontId="5" fillId="0" borderId="55" xfId="0" applyFont="1" applyBorder="1"/>
    <xf numFmtId="0" fontId="5" fillId="0" borderId="60" xfId="0" applyFont="1" applyBorder="1"/>
    <xf numFmtId="0" fontId="17" fillId="8" borderId="61" xfId="0" applyFont="1" applyFill="1" applyBorder="1" applyAlignment="1">
      <alignment horizontal="center" vertical="center" wrapText="1"/>
    </xf>
    <xf numFmtId="0" fontId="5" fillId="0" borderId="58" xfId="0" applyFont="1" applyBorder="1"/>
    <xf numFmtId="0" fontId="17" fillId="9" borderId="49" xfId="0" applyFont="1" applyFill="1" applyBorder="1" applyAlignment="1">
      <alignment horizontal="left" vertical="center" wrapText="1"/>
    </xf>
    <xf numFmtId="0" fontId="17" fillId="8" borderId="57" xfId="0" applyFont="1" applyFill="1" applyBorder="1" applyAlignment="1">
      <alignment horizontal="left" vertical="center"/>
    </xf>
    <xf numFmtId="0" fontId="5" fillId="0" borderId="56" xfId="0" applyFont="1" applyBorder="1"/>
    <xf numFmtId="0" fontId="17" fillId="9" borderId="43" xfId="0" applyFont="1" applyFill="1" applyBorder="1" applyAlignment="1">
      <alignment horizontal="left" vertical="center"/>
    </xf>
    <xf numFmtId="0" fontId="5" fillId="0" borderId="44" xfId="0" applyFont="1" applyBorder="1"/>
    <xf numFmtId="0" fontId="5" fillId="0" borderId="45" xfId="0" applyFont="1" applyBorder="1"/>
    <xf numFmtId="0" fontId="17" fillId="9" borderId="52" xfId="0" applyFont="1" applyFill="1" applyBorder="1" applyAlignment="1">
      <alignment horizontal="left" vertical="center" wrapText="1"/>
    </xf>
    <xf numFmtId="0" fontId="17" fillId="9" borderId="52" xfId="0" applyFont="1" applyFill="1" applyBorder="1" applyAlignment="1">
      <alignment horizontal="left" vertical="center"/>
    </xf>
    <xf numFmtId="0" fontId="17" fillId="9" borderId="54" xfId="0" applyFont="1" applyFill="1" applyBorder="1" applyAlignment="1">
      <alignment horizontal="left" vertical="center"/>
    </xf>
    <xf numFmtId="0" fontId="17" fillId="9" borderId="49" xfId="0" applyFont="1" applyFill="1" applyBorder="1" applyAlignment="1">
      <alignment horizontal="left" vertical="center"/>
    </xf>
    <xf numFmtId="0" fontId="17" fillId="8" borderId="52" xfId="0" applyFont="1" applyFill="1" applyBorder="1" applyAlignment="1">
      <alignment horizontal="left" vertical="center"/>
    </xf>
    <xf numFmtId="0" fontId="17" fillId="8" borderId="49" xfId="0" applyFont="1" applyFill="1" applyBorder="1" applyAlignment="1">
      <alignment horizontal="left" vertical="center"/>
    </xf>
    <xf numFmtId="0" fontId="5" fillId="0" borderId="53" xfId="0" applyFont="1" applyBorder="1"/>
    <xf numFmtId="0" fontId="17" fillId="8" borderId="54" xfId="0" applyFont="1" applyFill="1" applyBorder="1" applyAlignment="1">
      <alignment horizontal="left" vertical="center"/>
    </xf>
    <xf numFmtId="0" fontId="5" fillId="0" borderId="38" xfId="0" applyFont="1" applyBorder="1"/>
    <xf numFmtId="0" fontId="5" fillId="0" borderId="39" xfId="0" applyFont="1" applyBorder="1"/>
    <xf numFmtId="0" fontId="5" fillId="0" borderId="40" xfId="0" applyFont="1" applyBorder="1"/>
    <xf numFmtId="0" fontId="5" fillId="0" borderId="41" xfId="0" applyFont="1" applyBorder="1"/>
    <xf numFmtId="0" fontId="5" fillId="0" borderId="42" xfId="0" applyFont="1" applyBorder="1"/>
    <xf numFmtId="0" fontId="4" fillId="0" borderId="3" xfId="0" applyFont="1" applyBorder="1" applyAlignment="1">
      <alignment horizontal="center" vertical="center"/>
    </xf>
    <xf numFmtId="0" fontId="17" fillId="7" borderId="46" xfId="0" applyFont="1" applyFill="1" applyBorder="1" applyAlignment="1">
      <alignment horizontal="left" vertical="center"/>
    </xf>
    <xf numFmtId="0" fontId="5" fillId="0" borderId="47" xfId="0" applyFont="1" applyBorder="1"/>
    <xf numFmtId="0" fontId="17" fillId="7" borderId="43" xfId="0" applyFont="1" applyFill="1" applyBorder="1" applyAlignment="1">
      <alignment horizontal="left" vertical="center"/>
    </xf>
    <xf numFmtId="164" fontId="17" fillId="8" borderId="49" xfId="0" applyNumberFormat="1" applyFont="1" applyFill="1" applyBorder="1" applyAlignment="1">
      <alignment horizontal="left" vertical="center"/>
    </xf>
    <xf numFmtId="0" fontId="17" fillId="12" borderId="57" xfId="0" applyFont="1" applyFill="1" applyBorder="1" applyAlignment="1">
      <alignment horizontal="left" vertical="center" wrapText="1"/>
    </xf>
    <xf numFmtId="0" fontId="17" fillId="8" borderId="82" xfId="0" applyFont="1" applyFill="1" applyBorder="1" applyAlignment="1">
      <alignment horizontal="left" vertical="center" wrapText="1"/>
    </xf>
    <xf numFmtId="0" fontId="5" fillId="0" borderId="83" xfId="0" applyFont="1" applyBorder="1"/>
    <xf numFmtId="0" fontId="5" fillId="0" borderId="84" xfId="0" applyFont="1" applyBorder="1"/>
    <xf numFmtId="0" fontId="5" fillId="0" borderId="85" xfId="0" applyFont="1" applyBorder="1"/>
    <xf numFmtId="0" fontId="5" fillId="0" borderId="86" xfId="0" applyFont="1" applyBorder="1"/>
    <xf numFmtId="0" fontId="5" fillId="0" borderId="87" xfId="0" applyFont="1" applyBorder="1"/>
    <xf numFmtId="0" fontId="5" fillId="0" borderId="48" xfId="0" applyFont="1" applyBorder="1"/>
    <xf numFmtId="0" fontId="5" fillId="0" borderId="88" xfId="0" applyFont="1" applyBorder="1"/>
    <xf numFmtId="0" fontId="17" fillId="8" borderId="89" xfId="0" applyFont="1" applyFill="1" applyBorder="1" applyAlignment="1">
      <alignment horizontal="left" vertical="center" wrapText="1"/>
    </xf>
    <xf numFmtId="0" fontId="5" fillId="0" borderId="90" xfId="0" applyFont="1" applyBorder="1"/>
    <xf numFmtId="0" fontId="5" fillId="0" borderId="91" xfId="0" applyFont="1" applyBorder="1"/>
    <xf numFmtId="0" fontId="5" fillId="0" borderId="92" xfId="0" applyFont="1" applyBorder="1"/>
    <xf numFmtId="0" fontId="5" fillId="0" borderId="93" xfId="0" applyFont="1" applyBorder="1"/>
    <xf numFmtId="0" fontId="5" fillId="0" borderId="94" xfId="0" applyFont="1" applyBorder="1"/>
    <xf numFmtId="0" fontId="5" fillId="0" borderId="95" xfId="0" applyFont="1" applyBorder="1"/>
    <xf numFmtId="0" fontId="17" fillId="8" borderId="62" xfId="0" quotePrefix="1" applyFont="1" applyFill="1" applyBorder="1" applyAlignment="1">
      <alignment horizontal="left" vertical="center" wrapText="1"/>
    </xf>
    <xf numFmtId="0" fontId="5" fillId="0" borderId="63" xfId="0" applyFont="1" applyBorder="1"/>
    <xf numFmtId="0" fontId="5" fillId="0" borderId="64" xfId="0" applyFont="1" applyBorder="1"/>
    <xf numFmtId="0" fontId="5" fillId="0" borderId="65" xfId="0" applyFont="1" applyBorder="1"/>
    <xf numFmtId="0" fontId="5" fillId="0" borderId="66" xfId="0" applyFont="1" applyBorder="1"/>
    <xf numFmtId="0" fontId="5" fillId="0" borderId="67" xfId="0" applyFont="1" applyBorder="1"/>
    <xf numFmtId="0" fontId="5" fillId="0" borderId="68" xfId="0" applyFont="1" applyBorder="1"/>
    <xf numFmtId="0" fontId="17" fillId="8" borderId="89" xfId="0" applyFont="1" applyFill="1" applyBorder="1" applyAlignment="1">
      <alignment horizontal="center" vertical="center" wrapText="1"/>
    </xf>
    <xf numFmtId="0" fontId="24" fillId="0" borderId="96" xfId="0" applyFont="1" applyBorder="1" applyAlignment="1">
      <alignment horizontal="center"/>
    </xf>
    <xf numFmtId="0" fontId="5" fillId="0" borderId="96" xfId="0" applyFont="1" applyBorder="1"/>
    <xf numFmtId="0" fontId="24" fillId="0" borderId="97" xfId="0" applyFont="1" applyBorder="1" applyAlignment="1">
      <alignment horizontal="center" vertical="top"/>
    </xf>
    <xf numFmtId="0" fontId="5" fillId="0" borderId="97" xfId="0" applyFont="1" applyBorder="1"/>
    <xf numFmtId="0" fontId="17" fillId="12" borderId="54" xfId="0" applyFont="1" applyFill="1" applyBorder="1" applyAlignment="1">
      <alignment horizontal="left" vertical="center"/>
    </xf>
    <xf numFmtId="0" fontId="17" fillId="12" borderId="57" xfId="0" applyFont="1" applyFill="1" applyBorder="1" applyAlignment="1">
      <alignment horizontal="left" vertical="center"/>
    </xf>
    <xf numFmtId="0" fontId="17" fillId="12" borderId="72" xfId="0" applyFont="1" applyFill="1" applyBorder="1" applyAlignment="1">
      <alignment horizontal="left" vertical="center"/>
    </xf>
    <xf numFmtId="0" fontId="5" fillId="0" borderId="73" xfId="0" applyFont="1" applyBorder="1"/>
    <xf numFmtId="0" fontId="5" fillId="0" borderId="74" xfId="0" applyFont="1" applyBorder="1"/>
    <xf numFmtId="0" fontId="17" fillId="8" borderId="76" xfId="0" applyFont="1" applyFill="1" applyBorder="1" applyAlignment="1">
      <alignment horizontal="left" vertical="center" wrapText="1"/>
    </xf>
    <xf numFmtId="0" fontId="5" fillId="0" borderId="77" xfId="0" applyFont="1" applyBorder="1"/>
    <xf numFmtId="0" fontId="5" fillId="0" borderId="78" xfId="0" applyFont="1" applyBorder="1"/>
    <xf numFmtId="0" fontId="5" fillId="0" borderId="81" xfId="0" applyFont="1" applyBorder="1"/>
    <xf numFmtId="0" fontId="17" fillId="9" borderId="46" xfId="0" applyFont="1" applyFill="1" applyBorder="1" applyAlignment="1">
      <alignment horizontal="center" vertical="center"/>
    </xf>
    <xf numFmtId="0" fontId="17" fillId="9" borderId="46" xfId="0" applyFont="1" applyFill="1" applyBorder="1" applyAlignment="1">
      <alignment horizontal="left" vertical="center"/>
    </xf>
    <xf numFmtId="0" fontId="17" fillId="12" borderId="79" xfId="0" applyFont="1" applyFill="1" applyBorder="1" applyAlignment="1">
      <alignment horizontal="center" vertical="center"/>
    </xf>
    <xf numFmtId="0" fontId="17" fillId="10" borderId="79" xfId="0" applyFont="1" applyFill="1" applyBorder="1" applyAlignment="1">
      <alignment horizontal="center" vertical="center"/>
    </xf>
    <xf numFmtId="0" fontId="17" fillId="8" borderId="79" xfId="0" applyFont="1" applyFill="1" applyBorder="1" applyAlignment="1">
      <alignment horizontal="left" vertical="center" wrapText="1"/>
    </xf>
    <xf numFmtId="0" fontId="17" fillId="8" borderId="79" xfId="0" applyFont="1" applyFill="1" applyBorder="1" applyAlignment="1">
      <alignment horizontal="left" vertical="center"/>
    </xf>
    <xf numFmtId="0" fontId="5" fillId="0" borderId="80" xfId="0" applyFont="1" applyBorder="1"/>
    <xf numFmtId="0" fontId="17" fillId="10" borderId="69" xfId="0" applyFont="1" applyFill="1" applyBorder="1" applyAlignment="1">
      <alignment horizontal="center" vertical="center"/>
    </xf>
    <xf numFmtId="0" fontId="5" fillId="0" borderId="70" xfId="0" applyFont="1" applyBorder="1"/>
    <xf numFmtId="0" fontId="5" fillId="0" borderId="71" xfId="0" applyFont="1" applyBorder="1"/>
    <xf numFmtId="0" fontId="17" fillId="8" borderId="72" xfId="0" applyFont="1" applyFill="1" applyBorder="1" applyAlignment="1">
      <alignment horizontal="left" vertical="center" wrapText="1"/>
    </xf>
    <xf numFmtId="0" fontId="17" fillId="12" borderId="72" xfId="0" applyFont="1" applyFill="1" applyBorder="1" applyAlignment="1">
      <alignment horizontal="center" vertical="center"/>
    </xf>
    <xf numFmtId="0" fontId="17" fillId="10" borderId="72" xfId="0" applyFont="1" applyFill="1" applyBorder="1" applyAlignment="1">
      <alignment horizontal="center" vertical="center"/>
    </xf>
    <xf numFmtId="0" fontId="17" fillId="8" borderId="69" xfId="0" applyFont="1" applyFill="1" applyBorder="1" applyAlignment="1">
      <alignment horizontal="left" vertical="center" wrapText="1"/>
    </xf>
    <xf numFmtId="0" fontId="17" fillId="12" borderId="69" xfId="0" applyFont="1" applyFill="1" applyBorder="1" applyAlignment="1">
      <alignment horizontal="center" vertical="center"/>
    </xf>
    <xf numFmtId="0" fontId="17" fillId="12" borderId="49" xfId="0" applyFont="1" applyFill="1" applyBorder="1" applyAlignment="1">
      <alignment horizontal="center" vertical="center"/>
    </xf>
    <xf numFmtId="0" fontId="17" fillId="10" borderId="49" xfId="0" applyFont="1" applyFill="1" applyBorder="1" applyAlignment="1">
      <alignment horizontal="center" vertical="center"/>
    </xf>
    <xf numFmtId="0" fontId="17" fillId="9" borderId="46" xfId="0" applyFont="1" applyFill="1" applyBorder="1" applyAlignment="1">
      <alignment horizontal="left" vertical="center" wrapText="1"/>
    </xf>
    <xf numFmtId="164" fontId="17" fillId="8" borderId="49" xfId="0" applyNumberFormat="1" applyFont="1" applyFill="1" applyBorder="1" applyAlignment="1">
      <alignment horizontal="left" vertical="center" wrapText="1"/>
    </xf>
    <xf numFmtId="165" fontId="23" fillId="10" borderId="69" xfId="0" applyNumberFormat="1" applyFont="1" applyFill="1" applyBorder="1" applyAlignment="1">
      <alignment horizontal="center" vertical="center"/>
    </xf>
    <xf numFmtId="0" fontId="17" fillId="9" borderId="43" xfId="0" applyFont="1" applyFill="1" applyBorder="1" applyAlignment="1">
      <alignment horizontal="left" vertical="center" wrapText="1"/>
    </xf>
    <xf numFmtId="0" fontId="17" fillId="9" borderId="46" xfId="0" applyFont="1" applyFill="1" applyBorder="1" applyAlignment="1">
      <alignment horizontal="center" vertical="center" wrapText="1"/>
    </xf>
    <xf numFmtId="0" fontId="17" fillId="11" borderId="46" xfId="0" applyFont="1" applyFill="1" applyBorder="1" applyAlignment="1">
      <alignment horizontal="center" vertical="center"/>
    </xf>
    <xf numFmtId="166" fontId="30" fillId="0" borderId="10" xfId="0" applyNumberFormat="1" applyFont="1" applyBorder="1" applyAlignment="1">
      <alignment horizontal="center"/>
    </xf>
    <xf numFmtId="0" fontId="30" fillId="0" borderId="10" xfId="0" applyFont="1" applyBorder="1" applyAlignment="1">
      <alignment horizontal="center" wrapText="1"/>
    </xf>
    <xf numFmtId="0" fontId="31" fillId="0" borderId="10" xfId="0" applyFont="1" applyBorder="1" applyAlignment="1">
      <alignment horizontal="center" wrapText="1"/>
    </xf>
    <xf numFmtId="0" fontId="31" fillId="0" borderId="10" xfId="0" applyFont="1" applyBorder="1" applyAlignment="1">
      <alignment horizontal="center"/>
    </xf>
    <xf numFmtId="166" fontId="30" fillId="0" borderId="100" xfId="0" applyNumberFormat="1" applyFont="1" applyBorder="1" applyAlignment="1">
      <alignment horizontal="center"/>
    </xf>
    <xf numFmtId="0" fontId="5" fillId="0" borderId="100" xfId="0" applyFont="1" applyBorder="1"/>
    <xf numFmtId="0" fontId="5" fillId="0" borderId="101" xfId="0" applyFont="1" applyBorder="1"/>
    <xf numFmtId="166" fontId="30" fillId="0" borderId="10" xfId="0" applyNumberFormat="1" applyFont="1" applyBorder="1" applyAlignment="1">
      <alignment horizontal="center" wrapText="1"/>
    </xf>
    <xf numFmtId="1" fontId="30" fillId="0" borderId="10" xfId="0" applyNumberFormat="1" applyFont="1" applyBorder="1" applyAlignment="1">
      <alignment horizontal="center"/>
    </xf>
    <xf numFmtId="166" fontId="25" fillId="0" borderId="99" xfId="0" applyNumberFormat="1" applyFont="1" applyBorder="1" applyAlignment="1">
      <alignment horizontal="center" vertical="center"/>
    </xf>
    <xf numFmtId="166" fontId="25" fillId="0" borderId="99" xfId="0" applyNumberFormat="1" applyFont="1" applyBorder="1" applyAlignment="1">
      <alignment horizontal="center" vertical="center" wrapText="1"/>
    </xf>
    <xf numFmtId="1" fontId="25" fillId="0" borderId="99" xfId="0" applyNumberFormat="1" applyFont="1" applyBorder="1" applyAlignment="1">
      <alignment horizontal="center" vertical="center"/>
    </xf>
    <xf numFmtId="0" fontId="25" fillId="0" borderId="99" xfId="0" applyFont="1" applyBorder="1" applyAlignment="1">
      <alignment horizontal="center" vertical="center" wrapText="1"/>
    </xf>
    <xf numFmtId="0" fontId="17" fillId="0" borderId="99" xfId="0" applyFont="1" applyBorder="1" applyAlignment="1">
      <alignment horizontal="center" vertical="center" wrapText="1"/>
    </xf>
    <xf numFmtId="0" fontId="17" fillId="0" borderId="99" xfId="0" applyFont="1" applyBorder="1" applyAlignment="1">
      <alignment horizontal="center" vertical="center"/>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0" fontId="25" fillId="0" borderId="17" xfId="0" applyFont="1" applyBorder="1" applyAlignment="1">
      <alignment horizontal="center" vertical="top"/>
    </xf>
    <xf numFmtId="0" fontId="5" fillId="0" borderId="98" xfId="0" applyFont="1" applyBorder="1"/>
    <xf numFmtId="0" fontId="25" fillId="0" borderId="17" xfId="0" applyFont="1" applyBorder="1" applyAlignment="1">
      <alignment horizontal="center" vertical="center"/>
    </xf>
    <xf numFmtId="166" fontId="30" fillId="0" borderId="6" xfId="0" applyNumberFormat="1" applyFont="1" applyBorder="1" applyAlignment="1">
      <alignment horizontal="center"/>
    </xf>
    <xf numFmtId="0" fontId="30" fillId="0" borderId="6" xfId="0" applyFont="1" applyBorder="1" applyAlignment="1">
      <alignment horizontal="center" wrapText="1"/>
    </xf>
    <xf numFmtId="0" fontId="31" fillId="0" borderId="6" xfId="0" applyFont="1" applyBorder="1" applyAlignment="1">
      <alignment horizontal="center" wrapText="1"/>
    </xf>
    <xf numFmtId="0" fontId="31" fillId="0" borderId="6" xfId="0" applyFont="1" applyBorder="1" applyAlignment="1">
      <alignment horizontal="center"/>
    </xf>
    <xf numFmtId="166" fontId="30" fillId="0" borderId="99" xfId="0" applyNumberFormat="1" applyFont="1" applyBorder="1" applyAlignment="1">
      <alignment horizontal="center"/>
    </xf>
    <xf numFmtId="166" fontId="30" fillId="0" borderId="6" xfId="0" applyNumberFormat="1" applyFont="1" applyBorder="1" applyAlignment="1">
      <alignment horizontal="center" wrapText="1"/>
    </xf>
    <xf numFmtId="1" fontId="30" fillId="0" borderId="6" xfId="0" applyNumberFormat="1" applyFont="1" applyBorder="1" applyAlignment="1">
      <alignment horizontal="center"/>
    </xf>
    <xf numFmtId="0" fontId="17" fillId="0" borderId="6" xfId="0" applyFont="1" applyBorder="1" applyAlignment="1">
      <alignment horizontal="center" vertical="center" wrapText="1"/>
    </xf>
    <xf numFmtId="0" fontId="34" fillId="14" borderId="102" xfId="0" applyFont="1" applyFill="1" applyBorder="1" applyAlignment="1">
      <alignment horizontal="center" vertical="center" wrapText="1"/>
    </xf>
    <xf numFmtId="0" fontId="5" fillId="0" borderId="103" xfId="0" applyFont="1" applyBorder="1"/>
    <xf numFmtId="0" fontId="5" fillId="0" borderId="10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400050</xdr:colOff>
      <xdr:row>2</xdr:row>
      <xdr:rowOff>95250</xdr:rowOff>
    </xdr:from>
    <xdr:ext cx="2028825" cy="600075"/>
    <xdr:pic>
      <xdr:nvPicPr>
        <xdr:cNvPr id="2" name="image1.png" title="Imagen">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176212</xdr:colOff>
      <xdr:row>2</xdr:row>
      <xdr:rowOff>85725</xdr:rowOff>
    </xdr:from>
    <xdr:ext cx="2000250" cy="600075"/>
    <xdr:pic>
      <xdr:nvPicPr>
        <xdr:cNvPr id="2" name="image1.png">
          <a:extLst>
            <a:ext uri="{FF2B5EF4-FFF2-40B4-BE49-F238E27FC236}">
              <a16:creationId xmlns:a16="http://schemas.microsoft.com/office/drawing/2014/main" xmlns="" id="{00000000-0008-0000-01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8162" y="457200"/>
          <a:ext cx="2000250" cy="6000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400050</xdr:colOff>
      <xdr:row>0</xdr:row>
      <xdr:rowOff>28575</xdr:rowOff>
    </xdr:from>
    <xdr:ext cx="2028825" cy="600075"/>
    <xdr:pic>
      <xdr:nvPicPr>
        <xdr:cNvPr id="2" name="image1.png" title="Imagen">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showGridLines="0" topLeftCell="A49" workbookViewId="0"/>
  </sheetViews>
  <sheetFormatPr baseColWidth="10" defaultColWidth="12.625" defaultRowHeight="15" customHeight="1" x14ac:dyDescent="0.2"/>
  <cols>
    <col min="1" max="2" width="2.375" customWidth="1"/>
    <col min="3" max="3" width="56" customWidth="1"/>
    <col min="4" max="4" width="15.125" customWidth="1"/>
    <col min="5" max="5" width="18.625" customWidth="1"/>
    <col min="6" max="6" width="17" customWidth="1"/>
    <col min="7" max="7" width="23.125" customWidth="1"/>
    <col min="8" max="8" width="6.25" customWidth="1"/>
    <col min="9" max="26" width="9.375" customWidth="1"/>
  </cols>
  <sheetData>
    <row r="1" spans="1:26" x14ac:dyDescent="0.25">
      <c r="A1" s="1"/>
      <c r="B1" s="1"/>
      <c r="C1" s="2" t="s">
        <v>0</v>
      </c>
      <c r="D1" s="1"/>
      <c r="E1" s="1"/>
      <c r="F1" s="1"/>
      <c r="G1" s="1"/>
      <c r="H1" s="1"/>
      <c r="I1" s="1"/>
      <c r="J1" s="1"/>
      <c r="K1" s="1"/>
      <c r="L1" s="1"/>
      <c r="M1" s="1"/>
      <c r="N1" s="1"/>
      <c r="O1" s="1"/>
      <c r="P1" s="1"/>
      <c r="Q1" s="1"/>
      <c r="R1" s="1"/>
      <c r="S1" s="1"/>
      <c r="T1" s="1"/>
      <c r="U1" s="1"/>
      <c r="V1" s="1"/>
      <c r="W1" s="1"/>
      <c r="X1" s="1"/>
      <c r="Y1" s="1"/>
      <c r="Z1" s="1"/>
    </row>
    <row r="2" spans="1:26" x14ac:dyDescent="0.25">
      <c r="A2" s="3"/>
      <c r="B2" s="3"/>
      <c r="C2" s="3"/>
      <c r="D2" s="3"/>
      <c r="E2" s="3"/>
      <c r="F2" s="3"/>
      <c r="G2" s="3"/>
      <c r="H2" s="168"/>
      <c r="I2" s="1"/>
      <c r="J2" s="1"/>
      <c r="K2" s="1"/>
      <c r="L2" s="1"/>
      <c r="M2" s="1"/>
      <c r="N2" s="1"/>
      <c r="O2" s="1"/>
      <c r="P2" s="1"/>
      <c r="Q2" s="1"/>
      <c r="R2" s="1"/>
      <c r="S2" s="1"/>
      <c r="T2" s="1"/>
      <c r="U2" s="1"/>
      <c r="V2" s="1"/>
      <c r="W2" s="1"/>
      <c r="X2" s="1"/>
      <c r="Y2" s="1"/>
      <c r="Z2" s="1"/>
    </row>
    <row r="3" spans="1:26" ht="15" customHeight="1" x14ac:dyDescent="0.25">
      <c r="A3" s="1"/>
      <c r="B3" s="1"/>
      <c r="C3" s="171"/>
      <c r="D3" s="174" t="s">
        <v>1</v>
      </c>
      <c r="E3" s="175"/>
      <c r="F3" s="175"/>
      <c r="G3" s="176"/>
      <c r="H3" s="169"/>
      <c r="I3" s="1"/>
      <c r="J3" s="1"/>
      <c r="K3" s="1"/>
      <c r="L3" s="1"/>
      <c r="M3" s="1"/>
      <c r="N3" s="1"/>
      <c r="O3" s="1"/>
      <c r="P3" s="1"/>
      <c r="Q3" s="1"/>
      <c r="R3" s="1"/>
      <c r="S3" s="1"/>
      <c r="T3" s="1"/>
      <c r="U3" s="1"/>
      <c r="V3" s="1"/>
      <c r="W3" s="1"/>
      <c r="X3" s="1"/>
      <c r="Y3" s="1"/>
      <c r="Z3" s="1"/>
    </row>
    <row r="4" spans="1:26" ht="15" customHeight="1" x14ac:dyDescent="0.25">
      <c r="A4" s="1"/>
      <c r="B4" s="1"/>
      <c r="C4" s="172"/>
      <c r="D4" s="177"/>
      <c r="E4" s="178"/>
      <c r="F4" s="178"/>
      <c r="G4" s="179"/>
      <c r="H4" s="169"/>
      <c r="I4" s="1"/>
      <c r="J4" s="1"/>
      <c r="K4" s="1"/>
      <c r="L4" s="1"/>
      <c r="M4" s="1"/>
      <c r="N4" s="1"/>
      <c r="O4" s="1"/>
      <c r="P4" s="1"/>
      <c r="Q4" s="1"/>
      <c r="R4" s="1"/>
      <c r="S4" s="1"/>
      <c r="T4" s="1"/>
      <c r="U4" s="1"/>
      <c r="V4" s="1"/>
      <c r="W4" s="1"/>
      <c r="X4" s="1"/>
      <c r="Y4" s="1"/>
      <c r="Z4" s="1"/>
    </row>
    <row r="5" spans="1:26" ht="15" customHeight="1" x14ac:dyDescent="0.25">
      <c r="A5" s="1"/>
      <c r="B5" s="1"/>
      <c r="C5" s="172"/>
      <c r="D5" s="177"/>
      <c r="E5" s="178"/>
      <c r="F5" s="178"/>
      <c r="G5" s="179"/>
      <c r="H5" s="169"/>
      <c r="I5" s="1"/>
      <c r="J5" s="1"/>
      <c r="K5" s="1"/>
      <c r="L5" s="1"/>
      <c r="M5" s="1"/>
      <c r="N5" s="1"/>
      <c r="O5" s="1"/>
      <c r="P5" s="1"/>
      <c r="Q5" s="1"/>
      <c r="R5" s="1"/>
      <c r="S5" s="1"/>
      <c r="T5" s="1"/>
      <c r="U5" s="1"/>
      <c r="V5" s="1"/>
      <c r="W5" s="1"/>
      <c r="X5" s="1"/>
      <c r="Y5" s="1"/>
      <c r="Z5" s="1"/>
    </row>
    <row r="6" spans="1:26" ht="15" customHeight="1" x14ac:dyDescent="0.25">
      <c r="A6" s="1"/>
      <c r="B6" s="1"/>
      <c r="C6" s="173"/>
      <c r="D6" s="180"/>
      <c r="E6" s="181"/>
      <c r="F6" s="181"/>
      <c r="G6" s="182"/>
      <c r="H6" s="169"/>
      <c r="I6" s="1"/>
      <c r="J6" s="1"/>
      <c r="K6" s="1"/>
      <c r="L6" s="1"/>
      <c r="M6" s="1"/>
      <c r="N6" s="1"/>
      <c r="O6" s="1"/>
      <c r="P6" s="1"/>
      <c r="Q6" s="1"/>
      <c r="R6" s="1"/>
      <c r="S6" s="1"/>
      <c r="T6" s="1"/>
      <c r="U6" s="1"/>
      <c r="V6" s="1"/>
      <c r="W6" s="1"/>
      <c r="X6" s="1"/>
      <c r="Y6" s="1"/>
      <c r="Z6" s="1"/>
    </row>
    <row r="7" spans="1:26" ht="24.75" customHeight="1" x14ac:dyDescent="0.25">
      <c r="A7" s="1"/>
      <c r="B7" s="1"/>
      <c r="C7" s="1"/>
      <c r="D7" s="1"/>
      <c r="E7" s="1"/>
      <c r="F7" s="1"/>
      <c r="G7" s="1"/>
      <c r="H7" s="170"/>
      <c r="I7" s="1"/>
      <c r="J7" s="1"/>
      <c r="K7" s="1"/>
      <c r="L7" s="1"/>
      <c r="M7" s="1"/>
      <c r="N7" s="1"/>
      <c r="O7" s="1"/>
      <c r="P7" s="1"/>
      <c r="Q7" s="1"/>
      <c r="R7" s="1"/>
      <c r="S7" s="1"/>
      <c r="T7" s="1"/>
      <c r="U7" s="1"/>
      <c r="V7" s="1"/>
      <c r="W7" s="1"/>
      <c r="X7" s="1"/>
      <c r="Y7" s="1"/>
      <c r="Z7" s="1"/>
    </row>
    <row r="8" spans="1:26" x14ac:dyDescent="0.25">
      <c r="A8" s="1"/>
      <c r="B8" s="1"/>
      <c r="C8" s="4" t="s">
        <v>2</v>
      </c>
      <c r="D8" s="183">
        <v>45105</v>
      </c>
      <c r="E8" s="163"/>
      <c r="F8" s="184"/>
      <c r="G8" s="185"/>
      <c r="H8" s="186"/>
      <c r="I8" s="2"/>
      <c r="J8" s="5"/>
      <c r="K8" s="5"/>
      <c r="L8" s="5"/>
      <c r="M8" s="5"/>
      <c r="N8" s="5"/>
      <c r="O8" s="5"/>
      <c r="P8" s="5"/>
      <c r="Q8" s="5"/>
      <c r="R8" s="5"/>
      <c r="S8" s="5"/>
      <c r="T8" s="5"/>
      <c r="U8" s="5"/>
      <c r="V8" s="5"/>
      <c r="W8" s="5"/>
      <c r="X8" s="5"/>
      <c r="Y8" s="5"/>
      <c r="Z8" s="5"/>
    </row>
    <row r="9" spans="1:26" x14ac:dyDescent="0.25">
      <c r="A9" s="1"/>
      <c r="B9" s="1"/>
      <c r="C9" s="4" t="s">
        <v>3</v>
      </c>
      <c r="D9" s="192" t="s">
        <v>4</v>
      </c>
      <c r="E9" s="163"/>
      <c r="F9" s="187"/>
      <c r="G9" s="178"/>
      <c r="H9" s="188"/>
      <c r="I9" s="5"/>
      <c r="J9" s="5"/>
      <c r="K9" s="5"/>
      <c r="L9" s="5"/>
      <c r="M9" s="5"/>
      <c r="N9" s="5"/>
      <c r="O9" s="5"/>
      <c r="P9" s="5"/>
      <c r="Q9" s="5"/>
      <c r="R9" s="5"/>
      <c r="S9" s="5"/>
      <c r="T9" s="5"/>
      <c r="U9" s="5"/>
      <c r="V9" s="5"/>
      <c r="W9" s="5"/>
      <c r="X9" s="5"/>
      <c r="Y9" s="5"/>
      <c r="Z9" s="5"/>
    </row>
    <row r="10" spans="1:26" x14ac:dyDescent="0.25">
      <c r="A10" s="1"/>
      <c r="B10" s="1"/>
      <c r="C10" s="4" t="s">
        <v>5</v>
      </c>
      <c r="D10" s="192">
        <v>8</v>
      </c>
      <c r="E10" s="163"/>
      <c r="F10" s="187"/>
      <c r="G10" s="178"/>
      <c r="H10" s="188"/>
      <c r="I10" s="5"/>
      <c r="J10" s="5"/>
      <c r="K10" s="5"/>
      <c r="L10" s="5"/>
      <c r="M10" s="5"/>
      <c r="N10" s="5"/>
      <c r="O10" s="5"/>
      <c r="P10" s="5"/>
      <c r="Q10" s="5"/>
      <c r="R10" s="5"/>
      <c r="S10" s="5"/>
      <c r="T10" s="5"/>
      <c r="U10" s="5"/>
      <c r="V10" s="5"/>
      <c r="W10" s="5"/>
      <c r="X10" s="5"/>
      <c r="Y10" s="5"/>
      <c r="Z10" s="5"/>
    </row>
    <row r="11" spans="1:26" x14ac:dyDescent="0.25">
      <c r="A11" s="1"/>
      <c r="B11" s="1"/>
      <c r="C11" s="6" t="s">
        <v>6</v>
      </c>
      <c r="D11" s="162">
        <v>0.3</v>
      </c>
      <c r="E11" s="163"/>
      <c r="F11" s="189"/>
      <c r="G11" s="190"/>
      <c r="H11" s="191"/>
      <c r="I11" s="5"/>
      <c r="J11" s="5"/>
      <c r="K11" s="5"/>
      <c r="L11" s="5"/>
      <c r="M11" s="5"/>
      <c r="N11" s="5"/>
      <c r="O11" s="5"/>
      <c r="P11" s="5"/>
      <c r="Q11" s="5"/>
      <c r="R11" s="5"/>
      <c r="S11" s="5"/>
      <c r="T11" s="5"/>
      <c r="U11" s="5"/>
      <c r="V11" s="5"/>
      <c r="W11" s="5"/>
      <c r="X11" s="5"/>
      <c r="Y11" s="5"/>
      <c r="Z11" s="5"/>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7" t="s">
        <v>7</v>
      </c>
      <c r="D13" s="8" t="s">
        <v>8</v>
      </c>
      <c r="E13" s="9" t="s">
        <v>9</v>
      </c>
      <c r="F13" s="9" t="s">
        <v>10</v>
      </c>
      <c r="G13" s="10" t="s">
        <v>11</v>
      </c>
      <c r="H13" s="1"/>
      <c r="I13" s="1"/>
      <c r="J13" s="1"/>
      <c r="K13" s="1"/>
      <c r="L13" s="1"/>
      <c r="M13" s="1"/>
      <c r="N13" s="1"/>
      <c r="O13" s="1"/>
      <c r="P13" s="1"/>
      <c r="Q13" s="1"/>
      <c r="R13" s="1"/>
      <c r="S13" s="1"/>
      <c r="T13" s="1"/>
      <c r="U13" s="1"/>
      <c r="V13" s="1"/>
      <c r="W13" s="1"/>
      <c r="X13" s="1"/>
      <c r="Y13" s="1"/>
      <c r="Z13" s="1"/>
    </row>
    <row r="14" spans="1:26" x14ac:dyDescent="0.25">
      <c r="A14" s="1"/>
      <c r="B14" s="1"/>
      <c r="C14" s="11" t="s">
        <v>12</v>
      </c>
      <c r="D14" s="12">
        <f t="shared" ref="D14:E14" si="0">SUM(D15)</f>
        <v>1</v>
      </c>
      <c r="E14" s="12">
        <f t="shared" si="0"/>
        <v>1.3</v>
      </c>
      <c r="F14" s="13">
        <f>MAX(F15)</f>
        <v>1</v>
      </c>
      <c r="G14" s="14">
        <f>SUM(G15)</f>
        <v>9.6153846153846145E-2</v>
      </c>
      <c r="H14" s="1"/>
      <c r="I14" s="1"/>
      <c r="J14" s="1"/>
      <c r="K14" s="1"/>
      <c r="L14" s="1"/>
      <c r="M14" s="1"/>
      <c r="N14" s="1"/>
      <c r="O14" s="1"/>
      <c r="P14" s="1"/>
      <c r="Q14" s="1"/>
      <c r="R14" s="1"/>
      <c r="S14" s="1"/>
      <c r="T14" s="1"/>
      <c r="U14" s="1"/>
      <c r="V14" s="1"/>
      <c r="W14" s="1"/>
      <c r="X14" s="1"/>
      <c r="Y14" s="1"/>
      <c r="Z14" s="1"/>
    </row>
    <row r="15" spans="1:26" x14ac:dyDescent="0.25">
      <c r="A15" s="1"/>
      <c r="B15" s="15"/>
      <c r="C15" s="16" t="s">
        <v>13</v>
      </c>
      <c r="D15" s="17">
        <v>1</v>
      </c>
      <c r="E15" s="18">
        <f>(D15*$D$11)+D15</f>
        <v>1.3</v>
      </c>
      <c r="F15" s="19">
        <v>1</v>
      </c>
      <c r="G15" s="20">
        <f>IFERROR((D15/$D$10/E15),0)</f>
        <v>9.6153846153846145E-2</v>
      </c>
      <c r="H15" s="1"/>
      <c r="I15" s="1"/>
      <c r="J15" s="1"/>
      <c r="K15" s="1"/>
      <c r="L15" s="1"/>
      <c r="M15" s="1"/>
      <c r="N15" s="1"/>
      <c r="O15" s="1"/>
      <c r="P15" s="1"/>
      <c r="Q15" s="1"/>
      <c r="R15" s="1"/>
      <c r="S15" s="1"/>
      <c r="T15" s="1"/>
      <c r="U15" s="1"/>
      <c r="V15" s="1"/>
      <c r="W15" s="1"/>
      <c r="X15" s="1"/>
      <c r="Y15" s="1"/>
      <c r="Z15" s="1"/>
    </row>
    <row r="16" spans="1:26" x14ac:dyDescent="0.25">
      <c r="A16" s="1"/>
      <c r="B16" s="1"/>
      <c r="C16" s="21" t="s">
        <v>14</v>
      </c>
      <c r="D16" s="22">
        <f t="shared" ref="D16:E16" si="1">SUM(D17:D21)</f>
        <v>34</v>
      </c>
      <c r="E16" s="22">
        <f t="shared" si="1"/>
        <v>44.2</v>
      </c>
      <c r="F16" s="22">
        <f>MAX(F17:F21)</f>
        <v>1</v>
      </c>
      <c r="G16" s="23">
        <f>SUM(G17:G21)</f>
        <v>5.5250000000000004</v>
      </c>
      <c r="H16" s="1"/>
      <c r="I16" s="1"/>
      <c r="J16" s="1"/>
      <c r="K16" s="1"/>
      <c r="L16" s="1"/>
      <c r="M16" s="1"/>
      <c r="N16" s="1"/>
      <c r="O16" s="1"/>
      <c r="P16" s="1"/>
      <c r="Q16" s="1"/>
      <c r="R16" s="1"/>
      <c r="S16" s="1"/>
      <c r="T16" s="1"/>
      <c r="U16" s="1"/>
      <c r="V16" s="1"/>
      <c r="W16" s="1"/>
      <c r="X16" s="1"/>
      <c r="Y16" s="1"/>
      <c r="Z16" s="1"/>
    </row>
    <row r="17" spans="1:26" x14ac:dyDescent="0.25">
      <c r="A17" s="1"/>
      <c r="B17" s="1"/>
      <c r="C17" s="24" t="s">
        <v>15</v>
      </c>
      <c r="D17" s="18">
        <v>24</v>
      </c>
      <c r="E17" s="18">
        <f t="shared" ref="E17:E21" si="2">(D17*$D$11)+D17</f>
        <v>31.2</v>
      </c>
      <c r="F17" s="18">
        <v>1</v>
      </c>
      <c r="G17" s="25">
        <f t="shared" ref="G17:G21" si="3">IFERROR((E17/$D$10/F17),0)</f>
        <v>3.9</v>
      </c>
      <c r="H17" s="1"/>
      <c r="I17" s="1"/>
      <c r="J17" s="1"/>
      <c r="K17" s="1"/>
      <c r="L17" s="1"/>
      <c r="M17" s="1"/>
      <c r="N17" s="1"/>
      <c r="O17" s="1"/>
      <c r="P17" s="1"/>
      <c r="Q17" s="1"/>
      <c r="R17" s="1"/>
      <c r="S17" s="1"/>
      <c r="T17" s="1"/>
      <c r="U17" s="1"/>
      <c r="V17" s="1"/>
      <c r="W17" s="1"/>
      <c r="X17" s="1"/>
      <c r="Y17" s="1"/>
      <c r="Z17" s="1"/>
    </row>
    <row r="18" spans="1:26" x14ac:dyDescent="0.25">
      <c r="A18" s="1"/>
      <c r="B18" s="1"/>
      <c r="C18" s="24" t="s">
        <v>16</v>
      </c>
      <c r="D18" s="18">
        <v>0</v>
      </c>
      <c r="E18" s="18">
        <f t="shared" si="2"/>
        <v>0</v>
      </c>
      <c r="F18" s="18">
        <v>1</v>
      </c>
      <c r="G18" s="25">
        <f t="shared" si="3"/>
        <v>0</v>
      </c>
      <c r="H18" s="1"/>
      <c r="I18" s="1"/>
      <c r="J18" s="1"/>
      <c r="K18" s="1"/>
      <c r="L18" s="1"/>
      <c r="M18" s="1"/>
      <c r="N18" s="1"/>
      <c r="O18" s="1"/>
      <c r="P18" s="1"/>
      <c r="Q18" s="1"/>
      <c r="R18" s="1"/>
      <c r="S18" s="1"/>
      <c r="T18" s="1"/>
      <c r="U18" s="1"/>
      <c r="V18" s="1"/>
      <c r="W18" s="1"/>
      <c r="X18" s="1"/>
      <c r="Y18" s="1"/>
      <c r="Z18" s="1"/>
    </row>
    <row r="19" spans="1:26" x14ac:dyDescent="0.25">
      <c r="A19" s="1"/>
      <c r="B19" s="1"/>
      <c r="C19" s="24" t="s">
        <v>17</v>
      </c>
      <c r="D19" s="18">
        <v>2</v>
      </c>
      <c r="E19" s="18">
        <f t="shared" si="2"/>
        <v>2.6</v>
      </c>
      <c r="F19" s="18">
        <v>1</v>
      </c>
      <c r="G19" s="25">
        <f t="shared" si="3"/>
        <v>0.32500000000000001</v>
      </c>
      <c r="H19" s="1"/>
      <c r="I19" s="1"/>
      <c r="J19" s="1"/>
      <c r="K19" s="1"/>
      <c r="L19" s="1"/>
      <c r="M19" s="1"/>
      <c r="N19" s="1"/>
      <c r="O19" s="1"/>
      <c r="P19" s="1"/>
      <c r="Q19" s="1"/>
      <c r="R19" s="1"/>
      <c r="S19" s="1"/>
      <c r="T19" s="1"/>
      <c r="U19" s="1"/>
      <c r="V19" s="1"/>
      <c r="W19" s="1"/>
      <c r="X19" s="1"/>
      <c r="Y19" s="1"/>
      <c r="Z19" s="1"/>
    </row>
    <row r="20" spans="1:26" x14ac:dyDescent="0.25">
      <c r="A20" s="1"/>
      <c r="B20" s="1"/>
      <c r="C20" s="24" t="s">
        <v>18</v>
      </c>
      <c r="D20" s="18">
        <v>4</v>
      </c>
      <c r="E20" s="18">
        <f t="shared" si="2"/>
        <v>5.2</v>
      </c>
      <c r="F20" s="18">
        <v>1</v>
      </c>
      <c r="G20" s="25">
        <f t="shared" si="3"/>
        <v>0.65</v>
      </c>
      <c r="H20" s="1"/>
      <c r="I20" s="1"/>
      <c r="J20" s="1"/>
      <c r="K20" s="1"/>
      <c r="L20" s="1"/>
      <c r="M20" s="1"/>
      <c r="N20" s="1"/>
      <c r="O20" s="1"/>
      <c r="P20" s="1"/>
      <c r="Q20" s="1"/>
      <c r="R20" s="1"/>
      <c r="S20" s="1"/>
      <c r="T20" s="1"/>
      <c r="U20" s="1"/>
      <c r="V20" s="1"/>
      <c r="W20" s="1"/>
      <c r="X20" s="1"/>
      <c r="Y20" s="1"/>
      <c r="Z20" s="1"/>
    </row>
    <row r="21" spans="1:26" ht="15.75" customHeight="1" x14ac:dyDescent="0.25">
      <c r="A21" s="1"/>
      <c r="B21" s="1"/>
      <c r="C21" s="24" t="s">
        <v>19</v>
      </c>
      <c r="D21" s="18">
        <v>4</v>
      </c>
      <c r="E21" s="18">
        <f t="shared" si="2"/>
        <v>5.2</v>
      </c>
      <c r="F21" s="18">
        <v>1</v>
      </c>
      <c r="G21" s="25">
        <f t="shared" si="3"/>
        <v>0.65</v>
      </c>
      <c r="H21" s="1"/>
      <c r="I21" s="1"/>
      <c r="J21" s="1"/>
      <c r="K21" s="1"/>
      <c r="L21" s="1"/>
      <c r="M21" s="1"/>
      <c r="N21" s="1"/>
      <c r="O21" s="1"/>
      <c r="P21" s="1"/>
      <c r="Q21" s="1"/>
      <c r="R21" s="1"/>
      <c r="S21" s="1"/>
      <c r="T21" s="1"/>
      <c r="U21" s="1"/>
      <c r="V21" s="1"/>
      <c r="W21" s="1"/>
      <c r="X21" s="1"/>
      <c r="Y21" s="1"/>
      <c r="Z21" s="1"/>
    </row>
    <row r="22" spans="1:26" ht="15.75" customHeight="1" x14ac:dyDescent="0.25">
      <c r="A22" s="1"/>
      <c r="B22" s="1"/>
      <c r="C22" s="26" t="s">
        <v>20</v>
      </c>
      <c r="D22" s="22">
        <f t="shared" ref="D22:E22" si="4">D23+D29+D39+D49</f>
        <v>15</v>
      </c>
      <c r="E22" s="22">
        <f t="shared" si="4"/>
        <v>19.5</v>
      </c>
      <c r="F22" s="22">
        <f>MAX(F23,F29,F39,F49)</f>
        <v>1</v>
      </c>
      <c r="G22" s="23">
        <f>G23+G29+G39+G49</f>
        <v>2.4375</v>
      </c>
      <c r="H22" s="1"/>
      <c r="I22" s="1"/>
      <c r="J22" s="1"/>
      <c r="K22" s="1"/>
      <c r="L22" s="1"/>
      <c r="M22" s="1"/>
      <c r="N22" s="1"/>
      <c r="O22" s="1"/>
      <c r="P22" s="1"/>
      <c r="Q22" s="1"/>
      <c r="R22" s="1"/>
      <c r="S22" s="1"/>
      <c r="T22" s="1"/>
      <c r="U22" s="1"/>
      <c r="V22" s="1"/>
      <c r="W22" s="1"/>
      <c r="X22" s="1"/>
      <c r="Y22" s="1"/>
      <c r="Z22" s="1"/>
    </row>
    <row r="23" spans="1:26" ht="15.75" customHeight="1" x14ac:dyDescent="0.25">
      <c r="A23" s="1"/>
      <c r="B23" s="1"/>
      <c r="C23" s="27" t="s">
        <v>21</v>
      </c>
      <c r="D23" s="28">
        <f t="shared" ref="D23:E23" si="5">SUM(D24:D27)</f>
        <v>3</v>
      </c>
      <c r="E23" s="28">
        <f t="shared" si="5"/>
        <v>3.9000000000000004</v>
      </c>
      <c r="F23" s="28">
        <v>1</v>
      </c>
      <c r="G23" s="29">
        <f>SUM(G24:G27)</f>
        <v>0.48750000000000004</v>
      </c>
      <c r="H23" s="1"/>
      <c r="I23" s="1"/>
      <c r="J23" s="1"/>
      <c r="K23" s="1"/>
      <c r="L23" s="1"/>
      <c r="M23" s="1"/>
      <c r="N23" s="1"/>
      <c r="O23" s="1"/>
      <c r="P23" s="1"/>
      <c r="Q23" s="1"/>
      <c r="R23" s="1"/>
      <c r="S23" s="1"/>
      <c r="T23" s="1"/>
      <c r="U23" s="1"/>
      <c r="V23" s="1"/>
      <c r="W23" s="1"/>
      <c r="X23" s="1"/>
      <c r="Y23" s="1"/>
      <c r="Z23" s="1"/>
    </row>
    <row r="24" spans="1:26" ht="15.75" customHeight="1" x14ac:dyDescent="0.25">
      <c r="A24" s="1"/>
      <c r="B24" s="1"/>
      <c r="C24" s="24" t="s">
        <v>22</v>
      </c>
      <c r="D24" s="18">
        <v>1</v>
      </c>
      <c r="E24" s="18">
        <f t="shared" ref="E24:E28" si="6">(D24*$D$11)+D24</f>
        <v>1.3</v>
      </c>
      <c r="F24" s="18">
        <v>1</v>
      </c>
      <c r="G24" s="25">
        <f t="shared" ref="G24:G28" si="7">IFERROR((E24/$D$10/F24),0)</f>
        <v>0.16250000000000001</v>
      </c>
      <c r="H24" s="1"/>
      <c r="I24" s="1"/>
      <c r="J24" s="1"/>
      <c r="K24" s="1"/>
      <c r="L24" s="1"/>
      <c r="M24" s="1"/>
      <c r="N24" s="1"/>
      <c r="O24" s="1"/>
      <c r="P24" s="1"/>
      <c r="Q24" s="1"/>
      <c r="R24" s="1"/>
      <c r="S24" s="1"/>
      <c r="T24" s="1"/>
      <c r="U24" s="1"/>
      <c r="V24" s="1"/>
      <c r="W24" s="1"/>
      <c r="X24" s="1"/>
      <c r="Y24" s="1"/>
      <c r="Z24" s="1"/>
    </row>
    <row r="25" spans="1:26" ht="15.75" customHeight="1" x14ac:dyDescent="0.25">
      <c r="A25" s="1"/>
      <c r="B25" s="1"/>
      <c r="C25" s="24" t="s">
        <v>23</v>
      </c>
      <c r="D25" s="18">
        <v>0</v>
      </c>
      <c r="E25" s="18">
        <f t="shared" si="6"/>
        <v>0</v>
      </c>
      <c r="F25" s="18">
        <v>1</v>
      </c>
      <c r="G25" s="25">
        <f t="shared" si="7"/>
        <v>0</v>
      </c>
      <c r="H25" s="1"/>
      <c r="I25" s="1"/>
      <c r="J25" s="1"/>
      <c r="K25" s="1"/>
      <c r="L25" s="1"/>
      <c r="M25" s="1"/>
      <c r="N25" s="1"/>
      <c r="O25" s="1"/>
      <c r="P25" s="1"/>
      <c r="Q25" s="1"/>
      <c r="R25" s="1"/>
      <c r="S25" s="1"/>
      <c r="T25" s="1"/>
      <c r="U25" s="1"/>
      <c r="V25" s="1"/>
      <c r="W25" s="1"/>
      <c r="X25" s="1"/>
      <c r="Y25" s="1"/>
      <c r="Z25" s="1"/>
    </row>
    <row r="26" spans="1:26" ht="15.75" customHeight="1" x14ac:dyDescent="0.25">
      <c r="A26" s="1"/>
      <c r="B26" s="1"/>
      <c r="C26" s="24" t="s">
        <v>24</v>
      </c>
      <c r="D26" s="18">
        <v>1</v>
      </c>
      <c r="E26" s="18">
        <f t="shared" si="6"/>
        <v>1.3</v>
      </c>
      <c r="F26" s="18">
        <v>1</v>
      </c>
      <c r="G26" s="25">
        <f t="shared" si="7"/>
        <v>0.16250000000000001</v>
      </c>
      <c r="H26" s="1"/>
      <c r="I26" s="1"/>
      <c r="J26" s="1"/>
      <c r="K26" s="1"/>
      <c r="L26" s="1"/>
      <c r="M26" s="1"/>
      <c r="N26" s="1"/>
      <c r="O26" s="1"/>
      <c r="P26" s="1"/>
      <c r="Q26" s="1"/>
      <c r="R26" s="1"/>
      <c r="S26" s="1"/>
      <c r="T26" s="1"/>
      <c r="U26" s="1"/>
      <c r="V26" s="1"/>
      <c r="W26" s="1"/>
      <c r="X26" s="1"/>
      <c r="Y26" s="1"/>
      <c r="Z26" s="1"/>
    </row>
    <row r="27" spans="1:26" ht="15.75" customHeight="1" x14ac:dyDescent="0.25">
      <c r="A27" s="1"/>
      <c r="B27" s="1"/>
      <c r="C27" s="24" t="s">
        <v>25</v>
      </c>
      <c r="D27" s="18">
        <v>1</v>
      </c>
      <c r="E27" s="18">
        <f t="shared" si="6"/>
        <v>1.3</v>
      </c>
      <c r="F27" s="18">
        <v>1</v>
      </c>
      <c r="G27" s="25">
        <f t="shared" si="7"/>
        <v>0.16250000000000001</v>
      </c>
      <c r="H27" s="1"/>
      <c r="I27" s="1"/>
      <c r="J27" s="1"/>
      <c r="K27" s="1"/>
      <c r="L27" s="1"/>
      <c r="M27" s="1"/>
      <c r="N27" s="1"/>
      <c r="O27" s="1"/>
      <c r="P27" s="1"/>
      <c r="Q27" s="1"/>
      <c r="R27" s="1"/>
      <c r="S27" s="1"/>
      <c r="T27" s="1"/>
      <c r="U27" s="1"/>
      <c r="V27" s="1"/>
      <c r="W27" s="1"/>
      <c r="X27" s="1"/>
      <c r="Y27" s="1"/>
      <c r="Z27" s="1"/>
    </row>
    <row r="28" spans="1:26" ht="15.75" customHeight="1" x14ac:dyDescent="0.25">
      <c r="A28" s="1"/>
      <c r="B28" s="1"/>
      <c r="C28" s="24" t="s">
        <v>26</v>
      </c>
      <c r="D28" s="18">
        <v>1</v>
      </c>
      <c r="E28" s="18">
        <f t="shared" si="6"/>
        <v>1.3</v>
      </c>
      <c r="F28" s="18">
        <v>1</v>
      </c>
      <c r="G28" s="25">
        <f t="shared" si="7"/>
        <v>0.16250000000000001</v>
      </c>
      <c r="H28" s="1"/>
      <c r="I28" s="1"/>
      <c r="J28" s="1"/>
      <c r="K28" s="1"/>
      <c r="L28" s="1"/>
      <c r="M28" s="1"/>
      <c r="N28" s="1"/>
      <c r="O28" s="1"/>
      <c r="P28" s="1"/>
      <c r="Q28" s="1"/>
      <c r="R28" s="1"/>
      <c r="S28" s="1"/>
      <c r="T28" s="1"/>
      <c r="U28" s="1"/>
      <c r="V28" s="1"/>
      <c r="W28" s="1"/>
      <c r="X28" s="1"/>
      <c r="Y28" s="1"/>
      <c r="Z28" s="1"/>
    </row>
    <row r="29" spans="1:26" ht="15.75" customHeight="1" x14ac:dyDescent="0.25">
      <c r="A29" s="1"/>
      <c r="B29" s="1"/>
      <c r="C29" s="27" t="s">
        <v>27</v>
      </c>
      <c r="D29" s="28">
        <f t="shared" ref="D29:E29" si="8">SUM(D30:D38)</f>
        <v>2</v>
      </c>
      <c r="E29" s="28">
        <f t="shared" si="8"/>
        <v>2.6</v>
      </c>
      <c r="F29" s="28">
        <v>1</v>
      </c>
      <c r="G29" s="29">
        <f>SUM(G30:G38)</f>
        <v>0.32500000000000001</v>
      </c>
      <c r="H29" s="1"/>
      <c r="I29" s="1"/>
      <c r="J29" s="1"/>
      <c r="K29" s="1"/>
      <c r="L29" s="1"/>
      <c r="M29" s="1"/>
      <c r="N29" s="1"/>
      <c r="O29" s="1"/>
      <c r="P29" s="1"/>
      <c r="Q29" s="1"/>
      <c r="R29" s="1"/>
      <c r="S29" s="1"/>
      <c r="T29" s="1"/>
      <c r="U29" s="1"/>
      <c r="V29" s="1"/>
      <c r="W29" s="1"/>
      <c r="X29" s="1"/>
      <c r="Y29" s="1"/>
      <c r="Z29" s="1"/>
    </row>
    <row r="30" spans="1:26" ht="15.75" customHeight="1" x14ac:dyDescent="0.25">
      <c r="A30" s="1"/>
      <c r="B30" s="1"/>
      <c r="C30" s="30" t="s">
        <v>28</v>
      </c>
      <c r="D30" s="18">
        <v>0</v>
      </c>
      <c r="E30" s="18">
        <f t="shared" ref="E30:E38" si="9">(D30*$D$11)+D30</f>
        <v>0</v>
      </c>
      <c r="F30" s="18">
        <v>1</v>
      </c>
      <c r="G30" s="25">
        <f t="shared" ref="G30:G38" si="10">IFERROR((E30/$D$10/F30),0)</f>
        <v>0</v>
      </c>
      <c r="H30" s="1"/>
      <c r="I30" s="1"/>
      <c r="J30" s="1"/>
      <c r="K30" s="1"/>
      <c r="L30" s="1"/>
      <c r="M30" s="1"/>
      <c r="N30" s="1"/>
      <c r="O30" s="1"/>
      <c r="P30" s="1"/>
      <c r="Q30" s="1"/>
      <c r="R30" s="1"/>
      <c r="S30" s="1"/>
      <c r="T30" s="1"/>
      <c r="U30" s="1"/>
      <c r="V30" s="1"/>
      <c r="W30" s="1"/>
      <c r="X30" s="1"/>
      <c r="Y30" s="1"/>
      <c r="Z30" s="1"/>
    </row>
    <row r="31" spans="1:26" ht="15.75" customHeight="1" x14ac:dyDescent="0.25">
      <c r="A31" s="1"/>
      <c r="B31" s="1"/>
      <c r="C31" s="31" t="s">
        <v>29</v>
      </c>
      <c r="D31" s="18">
        <v>0</v>
      </c>
      <c r="E31" s="18">
        <f t="shared" si="9"/>
        <v>0</v>
      </c>
      <c r="F31" s="18">
        <v>1</v>
      </c>
      <c r="G31" s="25">
        <f t="shared" si="10"/>
        <v>0</v>
      </c>
      <c r="H31" s="1"/>
      <c r="I31" s="1"/>
      <c r="J31" s="1"/>
      <c r="K31" s="1"/>
      <c r="L31" s="1"/>
      <c r="M31" s="1"/>
      <c r="N31" s="1"/>
      <c r="O31" s="1"/>
      <c r="P31" s="1"/>
      <c r="Q31" s="1"/>
      <c r="R31" s="1"/>
      <c r="S31" s="1"/>
      <c r="T31" s="1"/>
      <c r="U31" s="1"/>
      <c r="V31" s="1"/>
      <c r="W31" s="1"/>
      <c r="X31" s="1"/>
      <c r="Y31" s="1"/>
      <c r="Z31" s="1"/>
    </row>
    <row r="32" spans="1:26" ht="15.75" customHeight="1" x14ac:dyDescent="0.25">
      <c r="A32" s="1"/>
      <c r="B32" s="1"/>
      <c r="C32" s="31" t="s">
        <v>30</v>
      </c>
      <c r="D32" s="18">
        <v>0</v>
      </c>
      <c r="E32" s="18">
        <f t="shared" si="9"/>
        <v>0</v>
      </c>
      <c r="F32" s="18">
        <v>1</v>
      </c>
      <c r="G32" s="25">
        <f t="shared" si="10"/>
        <v>0</v>
      </c>
      <c r="H32" s="1"/>
      <c r="I32" s="1"/>
      <c r="J32" s="1"/>
      <c r="K32" s="1"/>
      <c r="L32" s="1"/>
      <c r="M32" s="1"/>
      <c r="N32" s="1"/>
      <c r="O32" s="1"/>
      <c r="P32" s="1"/>
      <c r="Q32" s="1"/>
      <c r="R32" s="1"/>
      <c r="S32" s="1"/>
      <c r="T32" s="1"/>
      <c r="U32" s="1"/>
      <c r="V32" s="1"/>
      <c r="W32" s="1"/>
      <c r="X32" s="1"/>
      <c r="Y32" s="1"/>
      <c r="Z32" s="1"/>
    </row>
    <row r="33" spans="1:26" ht="15.75" customHeight="1" x14ac:dyDescent="0.25">
      <c r="A33" s="1"/>
      <c r="B33" s="1"/>
      <c r="C33" s="32" t="s">
        <v>31</v>
      </c>
      <c r="D33" s="18">
        <v>2</v>
      </c>
      <c r="E33" s="18">
        <f t="shared" si="9"/>
        <v>2.6</v>
      </c>
      <c r="F33" s="18">
        <v>1</v>
      </c>
      <c r="G33" s="25">
        <f t="shared" si="10"/>
        <v>0.32500000000000001</v>
      </c>
      <c r="H33" s="1"/>
      <c r="I33" s="1"/>
      <c r="J33" s="1"/>
      <c r="K33" s="1"/>
      <c r="L33" s="1"/>
      <c r="M33" s="1"/>
      <c r="N33" s="1"/>
      <c r="O33" s="1"/>
      <c r="P33" s="1"/>
      <c r="Q33" s="1"/>
      <c r="R33" s="1"/>
      <c r="S33" s="1"/>
      <c r="T33" s="1"/>
      <c r="U33" s="1"/>
      <c r="V33" s="1"/>
      <c r="W33" s="1"/>
      <c r="X33" s="1"/>
      <c r="Y33" s="1"/>
      <c r="Z33" s="1"/>
    </row>
    <row r="34" spans="1:26" ht="15.75" customHeight="1" x14ac:dyDescent="0.25">
      <c r="A34" s="1"/>
      <c r="B34" s="1"/>
      <c r="C34" s="32" t="s">
        <v>32</v>
      </c>
      <c r="D34" s="18">
        <v>0</v>
      </c>
      <c r="E34" s="18">
        <f t="shared" si="9"/>
        <v>0</v>
      </c>
      <c r="F34" s="18">
        <v>1</v>
      </c>
      <c r="G34" s="25">
        <f t="shared" si="10"/>
        <v>0</v>
      </c>
      <c r="H34" s="1"/>
      <c r="I34" s="1"/>
      <c r="J34" s="1"/>
      <c r="K34" s="1"/>
      <c r="L34" s="1"/>
      <c r="M34" s="1"/>
      <c r="N34" s="1"/>
      <c r="O34" s="1"/>
      <c r="P34" s="1"/>
      <c r="Q34" s="1"/>
      <c r="R34" s="1"/>
      <c r="S34" s="1"/>
      <c r="T34" s="1"/>
      <c r="U34" s="1"/>
      <c r="V34" s="1"/>
      <c r="W34" s="1"/>
      <c r="X34" s="1"/>
      <c r="Y34" s="1"/>
      <c r="Z34" s="1"/>
    </row>
    <row r="35" spans="1:26" ht="15.75" customHeight="1" x14ac:dyDescent="0.25">
      <c r="A35" s="1"/>
      <c r="B35" s="1"/>
      <c r="C35" s="32" t="s">
        <v>33</v>
      </c>
      <c r="D35" s="18">
        <v>0</v>
      </c>
      <c r="E35" s="18">
        <f t="shared" si="9"/>
        <v>0</v>
      </c>
      <c r="F35" s="18">
        <v>1</v>
      </c>
      <c r="G35" s="25">
        <f t="shared" si="10"/>
        <v>0</v>
      </c>
      <c r="H35" s="1"/>
      <c r="I35" s="1"/>
      <c r="J35" s="1"/>
      <c r="K35" s="1"/>
      <c r="L35" s="1"/>
      <c r="M35" s="1"/>
      <c r="N35" s="1"/>
      <c r="O35" s="1"/>
      <c r="P35" s="1"/>
      <c r="Q35" s="1"/>
      <c r="R35" s="1"/>
      <c r="S35" s="1"/>
      <c r="T35" s="1"/>
      <c r="U35" s="1"/>
      <c r="V35" s="1"/>
      <c r="W35" s="1"/>
      <c r="X35" s="1"/>
      <c r="Y35" s="1"/>
      <c r="Z35" s="1"/>
    </row>
    <row r="36" spans="1:26" ht="15.75" customHeight="1" x14ac:dyDescent="0.25">
      <c r="A36" s="1"/>
      <c r="B36" s="1"/>
      <c r="C36" s="32" t="s">
        <v>34</v>
      </c>
      <c r="D36" s="18">
        <v>0</v>
      </c>
      <c r="E36" s="18">
        <f t="shared" si="9"/>
        <v>0</v>
      </c>
      <c r="F36" s="18">
        <v>1</v>
      </c>
      <c r="G36" s="25">
        <f t="shared" si="10"/>
        <v>0</v>
      </c>
      <c r="H36" s="1"/>
      <c r="I36" s="1"/>
      <c r="J36" s="1"/>
      <c r="K36" s="1"/>
      <c r="L36" s="1"/>
      <c r="M36" s="1"/>
      <c r="N36" s="1"/>
      <c r="O36" s="1"/>
      <c r="P36" s="1"/>
      <c r="Q36" s="1"/>
      <c r="R36" s="1"/>
      <c r="S36" s="1"/>
      <c r="T36" s="1"/>
      <c r="U36" s="1"/>
      <c r="V36" s="1"/>
      <c r="W36" s="1"/>
      <c r="X36" s="1"/>
      <c r="Y36" s="1"/>
      <c r="Z36" s="1"/>
    </row>
    <row r="37" spans="1:26" ht="15.75" customHeight="1" x14ac:dyDescent="0.25">
      <c r="A37" s="1"/>
      <c r="B37" s="1"/>
      <c r="C37" s="31" t="s">
        <v>35</v>
      </c>
      <c r="D37" s="18">
        <v>0</v>
      </c>
      <c r="E37" s="18">
        <f t="shared" si="9"/>
        <v>0</v>
      </c>
      <c r="F37" s="18">
        <v>1</v>
      </c>
      <c r="G37" s="25">
        <f t="shared" si="10"/>
        <v>0</v>
      </c>
      <c r="H37" s="1"/>
      <c r="I37" s="1"/>
      <c r="J37" s="1"/>
      <c r="K37" s="1"/>
      <c r="L37" s="1"/>
      <c r="M37" s="1"/>
      <c r="N37" s="1"/>
      <c r="O37" s="1"/>
      <c r="P37" s="1"/>
      <c r="Q37" s="1"/>
      <c r="R37" s="1"/>
      <c r="S37" s="1"/>
      <c r="T37" s="1"/>
      <c r="U37" s="1"/>
      <c r="V37" s="1"/>
      <c r="W37" s="1"/>
      <c r="X37" s="1"/>
      <c r="Y37" s="1"/>
      <c r="Z37" s="1"/>
    </row>
    <row r="38" spans="1:26" ht="15.75" customHeight="1" x14ac:dyDescent="0.25">
      <c r="A38" s="1"/>
      <c r="B38" s="1"/>
      <c r="C38" s="31" t="s">
        <v>36</v>
      </c>
      <c r="D38" s="18">
        <v>0</v>
      </c>
      <c r="E38" s="18">
        <f t="shared" si="9"/>
        <v>0</v>
      </c>
      <c r="F38" s="18">
        <v>1</v>
      </c>
      <c r="G38" s="25">
        <f t="shared" si="10"/>
        <v>0</v>
      </c>
      <c r="H38" s="1"/>
      <c r="I38" s="1"/>
      <c r="J38" s="1"/>
      <c r="K38" s="1"/>
      <c r="L38" s="1"/>
      <c r="M38" s="1"/>
      <c r="N38" s="1"/>
      <c r="O38" s="1"/>
      <c r="P38" s="1"/>
      <c r="Q38" s="1"/>
      <c r="R38" s="1"/>
      <c r="S38" s="1"/>
      <c r="T38" s="1"/>
      <c r="U38" s="1"/>
      <c r="V38" s="1"/>
      <c r="W38" s="1"/>
      <c r="X38" s="1"/>
      <c r="Y38" s="1"/>
      <c r="Z38" s="1"/>
    </row>
    <row r="39" spans="1:26" ht="15.75" customHeight="1" x14ac:dyDescent="0.25">
      <c r="A39" s="1"/>
      <c r="B39" s="1"/>
      <c r="C39" s="27" t="s">
        <v>37</v>
      </c>
      <c r="D39" s="28">
        <f t="shared" ref="D39:E39" si="11">SUM(D40:D48)</f>
        <v>8</v>
      </c>
      <c r="E39" s="28">
        <f t="shared" si="11"/>
        <v>10.4</v>
      </c>
      <c r="F39" s="28">
        <v>1</v>
      </c>
      <c r="G39" s="29">
        <f>SUM(G40:G48)</f>
        <v>1.3</v>
      </c>
      <c r="H39" s="1"/>
      <c r="I39" s="1"/>
      <c r="J39" s="1"/>
      <c r="K39" s="1"/>
      <c r="L39" s="1"/>
      <c r="M39" s="1"/>
      <c r="N39" s="1"/>
      <c r="O39" s="1"/>
      <c r="P39" s="1"/>
      <c r="Q39" s="1"/>
      <c r="R39" s="1"/>
      <c r="S39" s="1"/>
      <c r="T39" s="1"/>
      <c r="U39" s="1"/>
      <c r="V39" s="1"/>
      <c r="W39" s="1"/>
      <c r="X39" s="1"/>
      <c r="Y39" s="1"/>
      <c r="Z39" s="1"/>
    </row>
    <row r="40" spans="1:26" ht="15.75" customHeight="1" x14ac:dyDescent="0.25">
      <c r="A40" s="1"/>
      <c r="B40" s="1"/>
      <c r="C40" s="30" t="s">
        <v>38</v>
      </c>
      <c r="D40" s="18">
        <v>0</v>
      </c>
      <c r="E40" s="18">
        <f t="shared" ref="E40:E48" si="12">(D40*$D$11)+D40</f>
        <v>0</v>
      </c>
      <c r="F40" s="18">
        <v>1</v>
      </c>
      <c r="G40" s="25">
        <f t="shared" ref="G40:G48" si="13">IFERROR((E40/$D$10/F40),0)</f>
        <v>0</v>
      </c>
      <c r="H40" s="1"/>
      <c r="I40" s="1"/>
      <c r="J40" s="1"/>
      <c r="K40" s="1"/>
      <c r="L40" s="1"/>
      <c r="M40" s="1"/>
      <c r="N40" s="1"/>
      <c r="O40" s="1"/>
      <c r="P40" s="1"/>
      <c r="Q40" s="1"/>
      <c r="R40" s="1"/>
      <c r="S40" s="1"/>
      <c r="T40" s="1"/>
      <c r="U40" s="1"/>
      <c r="V40" s="1"/>
      <c r="W40" s="1"/>
      <c r="X40" s="1"/>
      <c r="Y40" s="1"/>
      <c r="Z40" s="1"/>
    </row>
    <row r="41" spans="1:26" ht="15.75" customHeight="1" x14ac:dyDescent="0.25">
      <c r="A41" s="1"/>
      <c r="B41" s="1"/>
      <c r="C41" s="31" t="s">
        <v>39</v>
      </c>
      <c r="D41" s="18">
        <v>0</v>
      </c>
      <c r="E41" s="18">
        <f t="shared" si="12"/>
        <v>0</v>
      </c>
      <c r="F41" s="18">
        <v>1</v>
      </c>
      <c r="G41" s="25">
        <f t="shared" si="13"/>
        <v>0</v>
      </c>
      <c r="H41" s="1"/>
      <c r="I41" s="1"/>
      <c r="J41" s="1"/>
      <c r="K41" s="1"/>
      <c r="L41" s="1"/>
      <c r="M41" s="1"/>
      <c r="N41" s="1"/>
      <c r="O41" s="1"/>
      <c r="P41" s="1"/>
      <c r="Q41" s="1"/>
      <c r="R41" s="1"/>
      <c r="S41" s="1"/>
      <c r="T41" s="1"/>
      <c r="U41" s="1"/>
      <c r="V41" s="1"/>
      <c r="W41" s="1"/>
      <c r="X41" s="1"/>
      <c r="Y41" s="1"/>
      <c r="Z41" s="1"/>
    </row>
    <row r="42" spans="1:26" ht="15.75" customHeight="1" x14ac:dyDescent="0.25">
      <c r="A42" s="1"/>
      <c r="B42" s="1"/>
      <c r="C42" s="32" t="s">
        <v>40</v>
      </c>
      <c r="D42" s="18">
        <v>8</v>
      </c>
      <c r="E42" s="18">
        <f t="shared" si="12"/>
        <v>10.4</v>
      </c>
      <c r="F42" s="18">
        <v>1</v>
      </c>
      <c r="G42" s="25">
        <f t="shared" si="13"/>
        <v>1.3</v>
      </c>
      <c r="H42" s="1"/>
      <c r="I42" s="1"/>
      <c r="J42" s="1"/>
      <c r="K42" s="1"/>
      <c r="L42" s="1"/>
      <c r="M42" s="1"/>
      <c r="N42" s="1"/>
      <c r="O42" s="1"/>
      <c r="P42" s="1"/>
      <c r="Q42" s="1"/>
      <c r="R42" s="1"/>
      <c r="S42" s="1"/>
      <c r="T42" s="1"/>
      <c r="U42" s="1"/>
      <c r="V42" s="1"/>
      <c r="W42" s="1"/>
      <c r="X42" s="1"/>
      <c r="Y42" s="1"/>
      <c r="Z42" s="1"/>
    </row>
    <row r="43" spans="1:26" ht="15.75" customHeight="1" x14ac:dyDescent="0.25">
      <c r="A43" s="1"/>
      <c r="B43" s="1"/>
      <c r="C43" s="32" t="s">
        <v>41</v>
      </c>
      <c r="D43" s="18">
        <v>0</v>
      </c>
      <c r="E43" s="18">
        <f t="shared" si="12"/>
        <v>0</v>
      </c>
      <c r="F43" s="18">
        <v>1</v>
      </c>
      <c r="G43" s="25">
        <f t="shared" si="13"/>
        <v>0</v>
      </c>
      <c r="H43" s="1"/>
      <c r="I43" s="1"/>
      <c r="J43" s="1"/>
      <c r="K43" s="1"/>
      <c r="L43" s="1"/>
      <c r="M43" s="1"/>
      <c r="N43" s="1"/>
      <c r="O43" s="1"/>
      <c r="P43" s="1"/>
      <c r="Q43" s="1"/>
      <c r="R43" s="1"/>
      <c r="S43" s="1"/>
      <c r="T43" s="1"/>
      <c r="U43" s="1"/>
      <c r="V43" s="1"/>
      <c r="W43" s="1"/>
      <c r="X43" s="1"/>
      <c r="Y43" s="1"/>
      <c r="Z43" s="1"/>
    </row>
    <row r="44" spans="1:26" ht="15.75" customHeight="1" x14ac:dyDescent="0.25">
      <c r="A44" s="1"/>
      <c r="B44" s="1"/>
      <c r="C44" s="32" t="s">
        <v>42</v>
      </c>
      <c r="D44" s="18">
        <v>0</v>
      </c>
      <c r="E44" s="18">
        <f t="shared" si="12"/>
        <v>0</v>
      </c>
      <c r="F44" s="18">
        <v>1</v>
      </c>
      <c r="G44" s="25">
        <f t="shared" si="13"/>
        <v>0</v>
      </c>
      <c r="H44" s="1"/>
      <c r="I44" s="1"/>
      <c r="J44" s="1"/>
      <c r="K44" s="1"/>
      <c r="L44" s="1"/>
      <c r="M44" s="1"/>
      <c r="N44" s="1"/>
      <c r="O44" s="1"/>
      <c r="P44" s="1"/>
      <c r="Q44" s="1"/>
      <c r="R44" s="1"/>
      <c r="S44" s="1"/>
      <c r="T44" s="1"/>
      <c r="U44" s="1"/>
      <c r="V44" s="1"/>
      <c r="W44" s="1"/>
      <c r="X44" s="1"/>
      <c r="Y44" s="1"/>
      <c r="Z44" s="1"/>
    </row>
    <row r="45" spans="1:26" ht="15.75" customHeight="1" x14ac:dyDescent="0.25">
      <c r="A45" s="1"/>
      <c r="B45" s="1"/>
      <c r="C45" s="32" t="s">
        <v>43</v>
      </c>
      <c r="D45" s="18">
        <v>0</v>
      </c>
      <c r="E45" s="18">
        <f t="shared" si="12"/>
        <v>0</v>
      </c>
      <c r="F45" s="18">
        <v>1</v>
      </c>
      <c r="G45" s="25">
        <f t="shared" si="13"/>
        <v>0</v>
      </c>
      <c r="H45" s="1"/>
      <c r="I45" s="1"/>
      <c r="J45" s="1"/>
      <c r="K45" s="1"/>
      <c r="L45" s="1"/>
      <c r="M45" s="1"/>
      <c r="N45" s="1"/>
      <c r="O45" s="1"/>
      <c r="P45" s="1"/>
      <c r="Q45" s="1"/>
      <c r="R45" s="1"/>
      <c r="S45" s="1"/>
      <c r="T45" s="1"/>
      <c r="U45" s="1"/>
      <c r="V45" s="1"/>
      <c r="W45" s="1"/>
      <c r="X45" s="1"/>
      <c r="Y45" s="1"/>
      <c r="Z45" s="1"/>
    </row>
    <row r="46" spans="1:26" ht="15.75" customHeight="1" x14ac:dyDescent="0.25">
      <c r="A46" s="1"/>
      <c r="B46" s="1"/>
      <c r="C46" s="31" t="s">
        <v>44</v>
      </c>
      <c r="D46" s="18">
        <v>0</v>
      </c>
      <c r="E46" s="18">
        <f t="shared" si="12"/>
        <v>0</v>
      </c>
      <c r="F46" s="18">
        <v>1</v>
      </c>
      <c r="G46" s="25">
        <f t="shared" si="13"/>
        <v>0</v>
      </c>
      <c r="H46" s="1"/>
      <c r="I46" s="1"/>
      <c r="J46" s="1"/>
      <c r="K46" s="1"/>
      <c r="L46" s="1"/>
      <c r="M46" s="1"/>
      <c r="N46" s="1"/>
      <c r="O46" s="1"/>
      <c r="P46" s="1"/>
      <c r="Q46" s="1"/>
      <c r="R46" s="1"/>
      <c r="S46" s="1"/>
      <c r="T46" s="1"/>
      <c r="U46" s="1"/>
      <c r="V46" s="1"/>
      <c r="W46" s="1"/>
      <c r="X46" s="1"/>
      <c r="Y46" s="1"/>
      <c r="Z46" s="1"/>
    </row>
    <row r="47" spans="1:26" ht="15.75" customHeight="1" x14ac:dyDescent="0.25">
      <c r="A47" s="1"/>
      <c r="B47" s="1"/>
      <c r="C47" s="31" t="s">
        <v>45</v>
      </c>
      <c r="D47" s="18">
        <v>0</v>
      </c>
      <c r="E47" s="18">
        <f t="shared" si="12"/>
        <v>0</v>
      </c>
      <c r="F47" s="18">
        <v>1</v>
      </c>
      <c r="G47" s="25">
        <f t="shared" si="13"/>
        <v>0</v>
      </c>
      <c r="H47" s="1"/>
      <c r="I47" s="1"/>
      <c r="J47" s="1"/>
      <c r="K47" s="1"/>
      <c r="L47" s="1"/>
      <c r="M47" s="1"/>
      <c r="N47" s="1"/>
      <c r="O47" s="1"/>
      <c r="P47" s="1"/>
      <c r="Q47" s="1"/>
      <c r="R47" s="1"/>
      <c r="S47" s="1"/>
      <c r="T47" s="1"/>
      <c r="U47" s="1"/>
      <c r="V47" s="1"/>
      <c r="W47" s="1"/>
      <c r="X47" s="1"/>
      <c r="Y47" s="1"/>
      <c r="Z47" s="1"/>
    </row>
    <row r="48" spans="1:26" ht="15.75" customHeight="1" x14ac:dyDescent="0.25">
      <c r="A48" s="1"/>
      <c r="B48" s="1"/>
      <c r="C48" s="31" t="s">
        <v>46</v>
      </c>
      <c r="D48" s="18">
        <v>0</v>
      </c>
      <c r="E48" s="18">
        <f t="shared" si="12"/>
        <v>0</v>
      </c>
      <c r="F48" s="18">
        <v>1</v>
      </c>
      <c r="G48" s="25">
        <f t="shared" si="13"/>
        <v>0</v>
      </c>
      <c r="H48" s="1"/>
      <c r="I48" s="1"/>
      <c r="J48" s="1"/>
      <c r="K48" s="1"/>
      <c r="L48" s="1"/>
      <c r="M48" s="1"/>
      <c r="N48" s="1"/>
      <c r="O48" s="1"/>
      <c r="P48" s="1"/>
      <c r="Q48" s="1"/>
      <c r="R48" s="1"/>
      <c r="S48" s="1"/>
      <c r="T48" s="1"/>
      <c r="U48" s="1"/>
      <c r="V48" s="1"/>
      <c r="W48" s="1"/>
      <c r="X48" s="1"/>
      <c r="Y48" s="1"/>
      <c r="Z48" s="1"/>
    </row>
    <row r="49" spans="1:26" ht="15.75" customHeight="1" x14ac:dyDescent="0.25">
      <c r="A49" s="1"/>
      <c r="B49" s="1"/>
      <c r="C49" s="27" t="s">
        <v>47</v>
      </c>
      <c r="D49" s="28">
        <f t="shared" ref="D49:E49" si="14">SUM(D50:D52)</f>
        <v>2</v>
      </c>
      <c r="E49" s="28">
        <f t="shared" si="14"/>
        <v>2.6</v>
      </c>
      <c r="F49" s="28">
        <v>1</v>
      </c>
      <c r="G49" s="29">
        <f>SUM(G50:G52)</f>
        <v>0.32500000000000001</v>
      </c>
      <c r="H49" s="1"/>
      <c r="I49" s="1"/>
      <c r="J49" s="1"/>
      <c r="K49" s="1"/>
      <c r="L49" s="1"/>
      <c r="M49" s="1"/>
      <c r="N49" s="1"/>
      <c r="O49" s="1"/>
      <c r="P49" s="1"/>
      <c r="Q49" s="1"/>
      <c r="R49" s="1"/>
      <c r="S49" s="1"/>
      <c r="T49" s="1"/>
      <c r="U49" s="1"/>
      <c r="V49" s="1"/>
      <c r="W49" s="1"/>
      <c r="X49" s="1"/>
      <c r="Y49" s="1"/>
      <c r="Z49" s="1"/>
    </row>
    <row r="50" spans="1:26" ht="15.75" customHeight="1" x14ac:dyDescent="0.25">
      <c r="A50" s="1"/>
      <c r="B50" s="1"/>
      <c r="C50" s="33" t="s">
        <v>48</v>
      </c>
      <c r="D50" s="18">
        <v>1</v>
      </c>
      <c r="E50" s="18">
        <f t="shared" ref="E50:E52" si="15">(D50*$D$11)+D50</f>
        <v>1.3</v>
      </c>
      <c r="F50" s="18">
        <v>1</v>
      </c>
      <c r="G50" s="25">
        <f t="shared" ref="G50:G52" si="16">IFERROR((E50/$D$10/F50),0)</f>
        <v>0.16250000000000001</v>
      </c>
      <c r="H50" s="1"/>
      <c r="I50" s="1"/>
      <c r="J50" s="1"/>
      <c r="K50" s="1"/>
      <c r="L50" s="1"/>
      <c r="M50" s="1"/>
      <c r="N50" s="1"/>
      <c r="O50" s="1"/>
      <c r="P50" s="1"/>
      <c r="Q50" s="1"/>
      <c r="R50" s="1"/>
      <c r="S50" s="1"/>
      <c r="T50" s="1"/>
      <c r="U50" s="1"/>
      <c r="V50" s="1"/>
      <c r="W50" s="1"/>
      <c r="X50" s="1"/>
      <c r="Y50" s="1"/>
      <c r="Z50" s="1"/>
    </row>
    <row r="51" spans="1:26" ht="15.75" customHeight="1" x14ac:dyDescent="0.25">
      <c r="A51" s="1"/>
      <c r="B51" s="1"/>
      <c r="C51" s="34" t="s">
        <v>49</v>
      </c>
      <c r="D51" s="18">
        <v>1</v>
      </c>
      <c r="E51" s="18">
        <f t="shared" si="15"/>
        <v>1.3</v>
      </c>
      <c r="F51" s="18">
        <v>1</v>
      </c>
      <c r="G51" s="25">
        <f t="shared" si="16"/>
        <v>0.16250000000000001</v>
      </c>
      <c r="H51" s="1"/>
      <c r="I51" s="1"/>
      <c r="J51" s="1"/>
      <c r="K51" s="1"/>
      <c r="L51" s="1"/>
      <c r="M51" s="1"/>
      <c r="N51" s="1"/>
      <c r="O51" s="1"/>
      <c r="P51" s="1"/>
      <c r="Q51" s="1"/>
      <c r="R51" s="1"/>
      <c r="S51" s="1"/>
      <c r="T51" s="1"/>
      <c r="U51" s="1"/>
      <c r="V51" s="1"/>
      <c r="W51" s="1"/>
      <c r="X51" s="1"/>
      <c r="Y51" s="1"/>
      <c r="Z51" s="1"/>
    </row>
    <row r="52" spans="1:26" ht="15.75" customHeight="1" x14ac:dyDescent="0.25">
      <c r="A52" s="1"/>
      <c r="B52" s="1"/>
      <c r="C52" s="34" t="s">
        <v>50</v>
      </c>
      <c r="D52" s="18">
        <v>0</v>
      </c>
      <c r="E52" s="18">
        <f t="shared" si="15"/>
        <v>0</v>
      </c>
      <c r="F52" s="18">
        <v>1</v>
      </c>
      <c r="G52" s="25">
        <f t="shared" si="16"/>
        <v>0</v>
      </c>
      <c r="H52" s="1"/>
      <c r="I52" s="1"/>
      <c r="J52" s="1"/>
      <c r="K52" s="1"/>
      <c r="L52" s="1"/>
      <c r="M52" s="1"/>
      <c r="N52" s="1"/>
      <c r="O52" s="1"/>
      <c r="P52" s="1"/>
      <c r="Q52" s="1"/>
      <c r="R52" s="1"/>
      <c r="S52" s="1"/>
      <c r="T52" s="1"/>
      <c r="U52" s="1"/>
      <c r="V52" s="1"/>
      <c r="W52" s="1"/>
      <c r="X52" s="1"/>
      <c r="Y52" s="1"/>
      <c r="Z52" s="1"/>
    </row>
    <row r="53" spans="1:26" ht="15.75" customHeight="1" x14ac:dyDescent="0.25">
      <c r="A53" s="1"/>
      <c r="B53" s="1"/>
      <c r="C53" s="26" t="s">
        <v>51</v>
      </c>
      <c r="D53" s="22">
        <f t="shared" ref="D53:E53" si="17">SUM(D54:D60)</f>
        <v>12</v>
      </c>
      <c r="E53" s="22">
        <f t="shared" si="17"/>
        <v>15.600000000000003</v>
      </c>
      <c r="F53" s="22">
        <v>1</v>
      </c>
      <c r="G53" s="23">
        <f>SUM(G54:G60)</f>
        <v>1.9500000000000004</v>
      </c>
      <c r="H53" s="1"/>
      <c r="I53" s="1"/>
      <c r="J53" s="1"/>
      <c r="K53" s="1"/>
      <c r="L53" s="1"/>
      <c r="M53" s="1"/>
      <c r="N53" s="1"/>
      <c r="O53" s="1"/>
      <c r="P53" s="1"/>
      <c r="Q53" s="1"/>
      <c r="R53" s="1"/>
      <c r="S53" s="1"/>
      <c r="T53" s="1"/>
      <c r="U53" s="1"/>
      <c r="V53" s="1"/>
      <c r="W53" s="1"/>
      <c r="X53" s="1"/>
      <c r="Y53" s="1"/>
      <c r="Z53" s="1"/>
    </row>
    <row r="54" spans="1:26" ht="15.75" customHeight="1" x14ac:dyDescent="0.25">
      <c r="A54" s="1"/>
      <c r="B54" s="1"/>
      <c r="C54" s="33" t="s">
        <v>52</v>
      </c>
      <c r="D54" s="18">
        <v>1</v>
      </c>
      <c r="E54" s="18">
        <f t="shared" ref="E54:E60" si="18">(D54*$D$11)+D54</f>
        <v>1.3</v>
      </c>
      <c r="F54" s="18">
        <v>1</v>
      </c>
      <c r="G54" s="25">
        <f t="shared" ref="G54:G60" si="19">IFERROR((E54/$D$10/F54),0)</f>
        <v>0.16250000000000001</v>
      </c>
      <c r="H54" s="1"/>
      <c r="I54" s="1"/>
      <c r="J54" s="1"/>
      <c r="K54" s="1"/>
      <c r="L54" s="1"/>
      <c r="M54" s="1"/>
      <c r="N54" s="1"/>
      <c r="O54" s="1"/>
      <c r="P54" s="1"/>
      <c r="Q54" s="1"/>
      <c r="R54" s="1"/>
      <c r="S54" s="1"/>
      <c r="T54" s="1"/>
      <c r="U54" s="1"/>
      <c r="V54" s="1"/>
      <c r="W54" s="1"/>
      <c r="X54" s="1"/>
      <c r="Y54" s="1"/>
      <c r="Z54" s="1"/>
    </row>
    <row r="55" spans="1:26" ht="15.75" customHeight="1" x14ac:dyDescent="0.25">
      <c r="A55" s="1"/>
      <c r="B55" s="1"/>
      <c r="C55" s="34" t="s">
        <v>53</v>
      </c>
      <c r="D55" s="18">
        <v>8</v>
      </c>
      <c r="E55" s="18">
        <f t="shared" si="18"/>
        <v>10.4</v>
      </c>
      <c r="F55" s="18">
        <v>1</v>
      </c>
      <c r="G55" s="25">
        <f t="shared" si="19"/>
        <v>1.3</v>
      </c>
      <c r="H55" s="1"/>
      <c r="I55" s="1"/>
      <c r="J55" s="1"/>
      <c r="K55" s="1"/>
      <c r="L55" s="1"/>
      <c r="M55" s="1"/>
      <c r="N55" s="1"/>
      <c r="O55" s="1"/>
      <c r="P55" s="1"/>
      <c r="Q55" s="1"/>
      <c r="R55" s="1"/>
      <c r="S55" s="1"/>
      <c r="T55" s="1"/>
      <c r="U55" s="1"/>
      <c r="V55" s="1"/>
      <c r="W55" s="1"/>
      <c r="X55" s="1"/>
      <c r="Y55" s="1"/>
      <c r="Z55" s="1"/>
    </row>
    <row r="56" spans="1:26" ht="15.75" customHeight="1" x14ac:dyDescent="0.25">
      <c r="A56" s="1"/>
      <c r="B56" s="1"/>
      <c r="C56" s="34" t="s">
        <v>54</v>
      </c>
      <c r="D56" s="18">
        <v>1</v>
      </c>
      <c r="E56" s="18">
        <f t="shared" si="18"/>
        <v>1.3</v>
      </c>
      <c r="F56" s="18">
        <v>1</v>
      </c>
      <c r="G56" s="25">
        <f t="shared" si="19"/>
        <v>0.16250000000000001</v>
      </c>
      <c r="H56" s="5" t="s">
        <v>55</v>
      </c>
      <c r="I56" s="1"/>
      <c r="J56" s="1"/>
      <c r="K56" s="1"/>
      <c r="L56" s="1"/>
      <c r="M56" s="1"/>
      <c r="N56" s="1"/>
      <c r="O56" s="1"/>
      <c r="P56" s="1"/>
      <c r="Q56" s="1"/>
      <c r="R56" s="1"/>
      <c r="S56" s="1"/>
      <c r="T56" s="1"/>
      <c r="U56" s="1"/>
      <c r="V56" s="1"/>
      <c r="W56" s="1"/>
      <c r="X56" s="1"/>
      <c r="Y56" s="1"/>
      <c r="Z56" s="1"/>
    </row>
    <row r="57" spans="1:26" ht="15.75" customHeight="1" x14ac:dyDescent="0.25">
      <c r="A57" s="1"/>
      <c r="B57" s="1"/>
      <c r="C57" s="34" t="s">
        <v>56</v>
      </c>
      <c r="D57" s="18">
        <v>1</v>
      </c>
      <c r="E57" s="18">
        <f t="shared" si="18"/>
        <v>1.3</v>
      </c>
      <c r="F57" s="18">
        <v>1</v>
      </c>
      <c r="G57" s="25">
        <f t="shared" si="19"/>
        <v>0.16250000000000001</v>
      </c>
      <c r="H57" s="1"/>
      <c r="I57" s="1"/>
      <c r="J57" s="1"/>
      <c r="K57" s="1"/>
      <c r="L57" s="1"/>
      <c r="M57" s="1"/>
      <c r="N57" s="1"/>
      <c r="O57" s="1"/>
      <c r="P57" s="1"/>
      <c r="Q57" s="1"/>
      <c r="R57" s="1"/>
      <c r="S57" s="1"/>
      <c r="T57" s="1"/>
      <c r="U57" s="1"/>
      <c r="V57" s="1"/>
      <c r="W57" s="1"/>
      <c r="X57" s="1"/>
      <c r="Y57" s="1"/>
      <c r="Z57" s="1"/>
    </row>
    <row r="58" spans="1:26" ht="15.75" customHeight="1" x14ac:dyDescent="0.25">
      <c r="A58" s="1"/>
      <c r="B58" s="1"/>
      <c r="C58" s="34" t="s">
        <v>57</v>
      </c>
      <c r="D58" s="18">
        <v>1</v>
      </c>
      <c r="E58" s="18">
        <f t="shared" si="18"/>
        <v>1.3</v>
      </c>
      <c r="F58" s="18">
        <v>1</v>
      </c>
      <c r="G58" s="25">
        <f t="shared" si="19"/>
        <v>0.16250000000000001</v>
      </c>
      <c r="H58" s="1"/>
      <c r="I58" s="1"/>
      <c r="J58" s="1"/>
      <c r="K58" s="1"/>
      <c r="L58" s="1"/>
      <c r="M58" s="1"/>
      <c r="N58" s="1"/>
      <c r="O58" s="1"/>
      <c r="P58" s="1"/>
      <c r="Q58" s="1"/>
      <c r="R58" s="1"/>
      <c r="S58" s="1"/>
      <c r="T58" s="1"/>
      <c r="U58" s="1"/>
      <c r="V58" s="1"/>
      <c r="W58" s="1"/>
      <c r="X58" s="1"/>
      <c r="Y58" s="1"/>
      <c r="Z58" s="1"/>
    </row>
    <row r="59" spans="1:26" ht="15.75" customHeight="1" x14ac:dyDescent="0.25">
      <c r="A59" s="1"/>
      <c r="B59" s="1"/>
      <c r="C59" s="34" t="s">
        <v>58</v>
      </c>
      <c r="D59" s="18">
        <v>0</v>
      </c>
      <c r="E59" s="18">
        <f t="shared" si="18"/>
        <v>0</v>
      </c>
      <c r="F59" s="18">
        <v>1</v>
      </c>
      <c r="G59" s="25">
        <f t="shared" si="19"/>
        <v>0</v>
      </c>
      <c r="H59" s="1"/>
      <c r="I59" s="1"/>
      <c r="J59" s="1"/>
      <c r="K59" s="1"/>
      <c r="L59" s="1"/>
      <c r="M59" s="1"/>
      <c r="N59" s="1"/>
      <c r="O59" s="1"/>
      <c r="P59" s="1"/>
      <c r="Q59" s="1"/>
      <c r="R59" s="1"/>
      <c r="S59" s="1"/>
      <c r="T59" s="1"/>
      <c r="U59" s="1"/>
      <c r="V59" s="1"/>
      <c r="W59" s="1"/>
      <c r="X59" s="1"/>
      <c r="Y59" s="1"/>
      <c r="Z59" s="1"/>
    </row>
    <row r="60" spans="1:26" ht="15.75" customHeight="1" x14ac:dyDescent="0.25">
      <c r="A60" s="1"/>
      <c r="B60" s="1"/>
      <c r="C60" s="34" t="s">
        <v>59</v>
      </c>
      <c r="D60" s="18">
        <v>0</v>
      </c>
      <c r="E60" s="18">
        <f t="shared" si="18"/>
        <v>0</v>
      </c>
      <c r="F60" s="18">
        <v>1</v>
      </c>
      <c r="G60" s="25">
        <f t="shared" si="19"/>
        <v>0</v>
      </c>
      <c r="H60" s="1"/>
      <c r="I60" s="1"/>
      <c r="J60" s="1"/>
      <c r="K60" s="1"/>
      <c r="L60" s="1"/>
      <c r="M60" s="1"/>
      <c r="N60" s="1"/>
      <c r="O60" s="1"/>
      <c r="P60" s="1"/>
      <c r="Q60" s="1"/>
      <c r="R60" s="1"/>
      <c r="S60" s="1"/>
      <c r="T60" s="1"/>
      <c r="U60" s="1"/>
      <c r="V60" s="1"/>
      <c r="W60" s="1"/>
      <c r="X60" s="1"/>
      <c r="Y60" s="1"/>
      <c r="Z60" s="1"/>
    </row>
    <row r="61" spans="1:26" ht="15.75" customHeight="1" x14ac:dyDescent="0.25">
      <c r="A61" s="1"/>
      <c r="B61" s="1"/>
      <c r="C61" s="35" t="s">
        <v>60</v>
      </c>
      <c r="D61" s="36">
        <f>D14+D16+D53+D22</f>
        <v>62</v>
      </c>
      <c r="E61" s="36">
        <f>E16+E53+E22</f>
        <v>79.300000000000011</v>
      </c>
      <c r="F61" s="36"/>
      <c r="G61" s="37">
        <f>G16+G53+G22</f>
        <v>9.9125000000000014</v>
      </c>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38" t="s">
        <v>61</v>
      </c>
      <c r="D63" s="39">
        <f ca="1">TODAY()</f>
        <v>45107</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38" t="s">
        <v>62</v>
      </c>
      <c r="D64" s="39">
        <f ca="1">IFERROR(WORKDAY.INTL(D63,G61,1),0)</f>
        <v>45120</v>
      </c>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40"/>
      <c r="D65" s="40"/>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64" t="s">
        <v>63</v>
      </c>
      <c r="D67" s="165"/>
      <c r="E67" s="165"/>
      <c r="F67" s="165"/>
      <c r="G67" s="166"/>
      <c r="H67" s="1"/>
      <c r="I67" s="1"/>
      <c r="J67" s="1"/>
      <c r="K67" s="1"/>
      <c r="L67" s="1"/>
      <c r="M67" s="1"/>
      <c r="N67" s="1"/>
      <c r="O67" s="1"/>
      <c r="P67" s="1"/>
      <c r="Q67" s="1"/>
      <c r="R67" s="1"/>
      <c r="S67" s="1"/>
      <c r="T67" s="1"/>
      <c r="U67" s="1"/>
      <c r="V67" s="1"/>
      <c r="W67" s="1"/>
      <c r="X67" s="1"/>
      <c r="Y67" s="1"/>
      <c r="Z67" s="1"/>
    </row>
    <row r="68" spans="1:26" ht="15.75" customHeight="1" x14ac:dyDescent="0.25">
      <c r="A68" s="1"/>
      <c r="B68" s="1"/>
      <c r="C68" s="4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67" t="s">
        <v>64</v>
      </c>
      <c r="D69" s="165"/>
      <c r="E69" s="165"/>
      <c r="F69" s="165"/>
      <c r="G69" s="166"/>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67" t="s">
        <v>65</v>
      </c>
      <c r="D70" s="165"/>
      <c r="E70" s="165"/>
      <c r="F70" s="165"/>
      <c r="G70" s="166"/>
      <c r="H70" s="1"/>
      <c r="I70" s="1"/>
      <c r="J70" s="1"/>
      <c r="K70" s="1"/>
      <c r="L70" s="1"/>
      <c r="M70" s="1"/>
      <c r="N70" s="1"/>
      <c r="O70" s="1"/>
      <c r="P70" s="1"/>
      <c r="Q70" s="1"/>
      <c r="R70" s="1"/>
      <c r="S70" s="1"/>
      <c r="T70" s="1"/>
      <c r="U70" s="1"/>
      <c r="V70" s="1"/>
      <c r="W70" s="1"/>
      <c r="X70" s="1"/>
      <c r="Y70" s="1"/>
      <c r="Z70" s="1"/>
    </row>
    <row r="71" spans="1:26" ht="15.75" customHeight="1" x14ac:dyDescent="0.25">
      <c r="A71" s="1"/>
      <c r="B71" s="1"/>
      <c r="C71" s="42" t="s">
        <v>66</v>
      </c>
      <c r="D71" s="43"/>
      <c r="E71" s="44"/>
      <c r="F71" s="45"/>
      <c r="G71" s="46"/>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1">
    <mergeCell ref="D11:E11"/>
    <mergeCell ref="C67:G67"/>
    <mergeCell ref="C69:G69"/>
    <mergeCell ref="C70:G70"/>
    <mergeCell ref="H2:H7"/>
    <mergeCell ref="C3:C6"/>
    <mergeCell ref="D3:G6"/>
    <mergeCell ref="D8:E8"/>
    <mergeCell ref="F8:H11"/>
    <mergeCell ref="D9:E9"/>
    <mergeCell ref="D10:E1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984"/>
  <sheetViews>
    <sheetView showGridLines="0" tabSelected="1" workbookViewId="0">
      <selection activeCell="Y7" sqref="Y7"/>
    </sheetView>
  </sheetViews>
  <sheetFormatPr baseColWidth="10" defaultColWidth="12.625" defaultRowHeight="15" customHeight="1" x14ac:dyDescent="0.2"/>
  <cols>
    <col min="1" max="63" width="2.375" customWidth="1"/>
    <col min="64" max="64" width="2.25" customWidth="1"/>
    <col min="65" max="85" width="3.625" hidden="1" customWidth="1"/>
  </cols>
  <sheetData>
    <row r="1" spans="1:85"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47"/>
      <c r="BN1" s="48">
        <f>ROW('Plan de Pruebas'!BZ75)</f>
        <v>75</v>
      </c>
      <c r="BO1" s="5"/>
      <c r="BP1" s="5"/>
      <c r="BQ1" s="5"/>
      <c r="BR1" s="5"/>
      <c r="BS1" s="5"/>
      <c r="BT1" s="5"/>
      <c r="BU1" s="5"/>
      <c r="BV1" s="5"/>
      <c r="BW1" s="5"/>
      <c r="BX1" s="5"/>
      <c r="BY1" s="5"/>
      <c r="BZ1" s="5"/>
      <c r="CA1" s="5"/>
      <c r="CB1" s="5"/>
      <c r="CC1" s="5"/>
      <c r="CD1" s="5"/>
      <c r="CE1" s="5"/>
      <c r="CF1" s="5"/>
      <c r="CG1" s="5"/>
    </row>
    <row r="2" spans="1:85" ht="14.25"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50"/>
      <c r="BN2" s="48" t="e">
        <f>ROW(#REF!)</f>
        <v>#REF!</v>
      </c>
    </row>
    <row r="3" spans="1:85" ht="15" customHeight="1" x14ac:dyDescent="0.2">
      <c r="C3" s="171"/>
      <c r="D3" s="215"/>
      <c r="E3" s="215"/>
      <c r="F3" s="215"/>
      <c r="G3" s="215"/>
      <c r="H3" s="215"/>
      <c r="I3" s="215"/>
      <c r="J3" s="215"/>
      <c r="K3" s="215"/>
      <c r="L3" s="215"/>
      <c r="M3" s="215"/>
      <c r="N3" s="215"/>
      <c r="O3" s="216"/>
      <c r="P3" s="220" t="s">
        <v>67</v>
      </c>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c r="BD3" s="215"/>
      <c r="BE3" s="215"/>
      <c r="BF3" s="215"/>
      <c r="BG3" s="215"/>
      <c r="BH3" s="215"/>
      <c r="BI3" s="215"/>
      <c r="BJ3" s="216"/>
      <c r="BM3" s="50"/>
    </row>
    <row r="4" spans="1:85" ht="15" customHeight="1" x14ac:dyDescent="0.25">
      <c r="A4" s="5"/>
      <c r="B4" s="5"/>
      <c r="C4" s="172"/>
      <c r="D4" s="178"/>
      <c r="E4" s="178"/>
      <c r="F4" s="178"/>
      <c r="G4" s="178"/>
      <c r="H4" s="178"/>
      <c r="I4" s="178"/>
      <c r="J4" s="178"/>
      <c r="K4" s="178"/>
      <c r="L4" s="178"/>
      <c r="M4" s="178"/>
      <c r="N4" s="178"/>
      <c r="O4" s="217"/>
      <c r="P4" s="172"/>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217"/>
      <c r="BK4" s="5"/>
      <c r="BL4" s="5"/>
      <c r="BM4" s="50"/>
      <c r="BN4" s="5"/>
      <c r="BO4" s="5"/>
      <c r="BP4" s="5"/>
      <c r="BQ4" s="5"/>
      <c r="BR4" s="5"/>
      <c r="BS4" s="5"/>
      <c r="BT4" s="5"/>
      <c r="BU4" s="5"/>
      <c r="BV4" s="5"/>
      <c r="BW4" s="5"/>
      <c r="BX4" s="5"/>
      <c r="BY4" s="5"/>
      <c r="BZ4" s="5"/>
      <c r="CA4" s="5"/>
      <c r="CB4" s="5"/>
      <c r="CC4" s="5"/>
      <c r="CD4" s="5"/>
      <c r="CE4" s="5"/>
      <c r="CF4" s="5"/>
      <c r="CG4" s="5"/>
    </row>
    <row r="5" spans="1:85" ht="15" customHeight="1" x14ac:dyDescent="0.2">
      <c r="C5" s="172"/>
      <c r="D5" s="178"/>
      <c r="E5" s="178"/>
      <c r="F5" s="178"/>
      <c r="G5" s="178"/>
      <c r="H5" s="178"/>
      <c r="I5" s="178"/>
      <c r="J5" s="178"/>
      <c r="K5" s="178"/>
      <c r="L5" s="178"/>
      <c r="M5" s="178"/>
      <c r="N5" s="178"/>
      <c r="O5" s="217"/>
      <c r="P5" s="172"/>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8"/>
      <c r="BE5" s="178"/>
      <c r="BF5" s="178"/>
      <c r="BG5" s="178"/>
      <c r="BH5" s="178"/>
      <c r="BI5" s="178"/>
      <c r="BJ5" s="217"/>
      <c r="BM5" s="50"/>
    </row>
    <row r="6" spans="1:85" ht="15" customHeight="1" x14ac:dyDescent="0.2">
      <c r="C6" s="173"/>
      <c r="D6" s="218"/>
      <c r="E6" s="218"/>
      <c r="F6" s="218"/>
      <c r="G6" s="218"/>
      <c r="H6" s="218"/>
      <c r="I6" s="218"/>
      <c r="J6" s="218"/>
      <c r="K6" s="218"/>
      <c r="L6" s="218"/>
      <c r="M6" s="218"/>
      <c r="N6" s="218"/>
      <c r="O6" s="219"/>
      <c r="P6" s="173"/>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9"/>
      <c r="BM6" s="50"/>
    </row>
    <row r="7" spans="1:85" ht="24.75" customHeight="1" x14ac:dyDescent="0.25">
      <c r="I7" s="5"/>
      <c r="J7" s="5"/>
      <c r="K7" s="5"/>
      <c r="L7" s="5"/>
      <c r="M7" s="5"/>
      <c r="N7" s="5"/>
      <c r="O7" s="5"/>
      <c r="AX7" s="5"/>
      <c r="AY7" s="5"/>
      <c r="AZ7" s="5"/>
      <c r="BA7" s="5"/>
      <c r="BB7" s="5"/>
      <c r="BC7" s="5"/>
      <c r="BD7" s="5"/>
      <c r="BE7" s="5"/>
      <c r="BF7" s="5"/>
      <c r="BG7" s="5"/>
      <c r="BH7" s="5"/>
      <c r="BI7" s="5"/>
      <c r="BJ7" s="5"/>
      <c r="BM7" s="50"/>
    </row>
    <row r="8" spans="1:85" ht="24.75" customHeight="1" x14ac:dyDescent="0.25">
      <c r="A8" s="5"/>
      <c r="B8" s="5"/>
      <c r="C8" s="223" t="s">
        <v>68</v>
      </c>
      <c r="D8" s="205"/>
      <c r="E8" s="205"/>
      <c r="F8" s="205"/>
      <c r="G8" s="206"/>
      <c r="H8" s="221" t="s">
        <v>69</v>
      </c>
      <c r="I8" s="205"/>
      <c r="J8" s="205"/>
      <c r="K8" s="205"/>
      <c r="L8" s="206"/>
      <c r="M8" s="221" t="s">
        <v>70</v>
      </c>
      <c r="N8" s="205"/>
      <c r="O8" s="205"/>
      <c r="P8" s="205"/>
      <c r="Q8" s="206"/>
      <c r="R8" s="221" t="s">
        <v>71</v>
      </c>
      <c r="S8" s="205"/>
      <c r="T8" s="205"/>
      <c r="U8" s="205"/>
      <c r="V8" s="205"/>
      <c r="W8" s="205"/>
      <c r="X8" s="205"/>
      <c r="Y8" s="205"/>
      <c r="Z8" s="205"/>
      <c r="AA8" s="205"/>
      <c r="AB8" s="205"/>
      <c r="AC8" s="205"/>
      <c r="AD8" s="205"/>
      <c r="AE8" s="205"/>
      <c r="AF8" s="206"/>
      <c r="AG8" s="221" t="s">
        <v>72</v>
      </c>
      <c r="AH8" s="205"/>
      <c r="AI8" s="205"/>
      <c r="AJ8" s="205"/>
      <c r="AK8" s="205"/>
      <c r="AL8" s="205"/>
      <c r="AM8" s="205"/>
      <c r="AN8" s="205"/>
      <c r="AO8" s="205"/>
      <c r="AP8" s="205"/>
      <c r="AQ8" s="205"/>
      <c r="AR8" s="205"/>
      <c r="AS8" s="205"/>
      <c r="AT8" s="205"/>
      <c r="AU8" s="206"/>
      <c r="AV8" s="221" t="s">
        <v>73</v>
      </c>
      <c r="AW8" s="205"/>
      <c r="AX8" s="205"/>
      <c r="AY8" s="205"/>
      <c r="AZ8" s="205"/>
      <c r="BA8" s="205"/>
      <c r="BB8" s="205"/>
      <c r="BC8" s="205"/>
      <c r="BD8" s="205"/>
      <c r="BE8" s="205"/>
      <c r="BF8" s="205"/>
      <c r="BG8" s="205"/>
      <c r="BH8" s="205"/>
      <c r="BI8" s="205"/>
      <c r="BJ8" s="222"/>
      <c r="BK8" s="5"/>
      <c r="BL8" s="5"/>
      <c r="BM8" s="50"/>
      <c r="BN8" s="5"/>
      <c r="BO8" s="5"/>
      <c r="BP8" s="5"/>
      <c r="BQ8" s="5"/>
      <c r="BR8" s="5"/>
      <c r="BS8" s="5"/>
      <c r="BT8" s="5"/>
      <c r="BU8" s="5"/>
      <c r="BV8" s="5"/>
      <c r="BW8" s="5"/>
      <c r="BX8" s="5"/>
      <c r="BY8" s="5"/>
      <c r="BZ8" s="5"/>
      <c r="CA8" s="5"/>
      <c r="CB8" s="5"/>
      <c r="CC8" s="5"/>
      <c r="CD8" s="5"/>
      <c r="CE8" s="5"/>
      <c r="CF8" s="5"/>
      <c r="CG8" s="5"/>
    </row>
    <row r="9" spans="1:85" ht="24.75" customHeight="1" x14ac:dyDescent="0.25">
      <c r="A9" s="5"/>
      <c r="B9" s="51">
        <f t="shared" ref="B9:B11" si="0">COUNTA(C9:BJ9)</f>
        <v>3</v>
      </c>
      <c r="C9" s="212">
        <v>1</v>
      </c>
      <c r="D9" s="194"/>
      <c r="E9" s="194"/>
      <c r="F9" s="194"/>
      <c r="G9" s="195"/>
      <c r="H9" s="212" t="s">
        <v>74</v>
      </c>
      <c r="I9" s="194"/>
      <c r="J9" s="194"/>
      <c r="K9" s="194"/>
      <c r="L9" s="195"/>
      <c r="M9" s="224"/>
      <c r="N9" s="194"/>
      <c r="O9" s="194"/>
      <c r="P9" s="194"/>
      <c r="Q9" s="195"/>
      <c r="R9" s="212" t="s">
        <v>519</v>
      </c>
      <c r="S9" s="194"/>
      <c r="T9" s="194"/>
      <c r="U9" s="194"/>
      <c r="V9" s="194"/>
      <c r="W9" s="194"/>
      <c r="X9" s="194"/>
      <c r="Y9" s="194"/>
      <c r="Z9" s="194"/>
      <c r="AA9" s="194"/>
      <c r="AB9" s="194"/>
      <c r="AC9" s="194"/>
      <c r="AD9" s="194"/>
      <c r="AE9" s="194"/>
      <c r="AF9" s="195"/>
      <c r="AG9" s="212"/>
      <c r="AH9" s="194"/>
      <c r="AI9" s="194"/>
      <c r="AJ9" s="194"/>
      <c r="AK9" s="194"/>
      <c r="AL9" s="194"/>
      <c r="AM9" s="194"/>
      <c r="AN9" s="194"/>
      <c r="AO9" s="194"/>
      <c r="AP9" s="194"/>
      <c r="AQ9" s="194"/>
      <c r="AR9" s="194"/>
      <c r="AS9" s="194"/>
      <c r="AT9" s="194"/>
      <c r="AU9" s="195"/>
      <c r="AV9" s="212"/>
      <c r="AW9" s="194"/>
      <c r="AX9" s="194"/>
      <c r="AY9" s="194"/>
      <c r="AZ9" s="194"/>
      <c r="BA9" s="194"/>
      <c r="BB9" s="194"/>
      <c r="BC9" s="194"/>
      <c r="BD9" s="194"/>
      <c r="BE9" s="194"/>
      <c r="BF9" s="194"/>
      <c r="BG9" s="194"/>
      <c r="BH9" s="194"/>
      <c r="BI9" s="194"/>
      <c r="BJ9" s="195"/>
      <c r="BK9" s="5"/>
      <c r="BL9" s="5"/>
      <c r="BM9" s="50"/>
      <c r="BN9" s="5"/>
      <c r="BO9" s="5"/>
      <c r="BP9" s="5"/>
      <c r="BQ9" s="5"/>
      <c r="BR9" s="5"/>
      <c r="BS9" s="5"/>
      <c r="BT9" s="5"/>
      <c r="BU9" s="5"/>
      <c r="BV9" s="5"/>
      <c r="BW9" s="5"/>
      <c r="BX9" s="5"/>
      <c r="BY9" s="5"/>
      <c r="BZ9" s="5"/>
      <c r="CA9" s="5"/>
      <c r="CB9" s="5"/>
      <c r="CC9" s="5"/>
      <c r="CD9" s="5"/>
      <c r="CE9" s="5"/>
      <c r="CF9" s="5"/>
      <c r="CG9" s="5"/>
    </row>
    <row r="10" spans="1:85" ht="24.75" customHeight="1" x14ac:dyDescent="0.25">
      <c r="A10" s="5"/>
      <c r="B10" s="51">
        <f t="shared" si="0"/>
        <v>0</v>
      </c>
      <c r="C10" s="211"/>
      <c r="D10" s="194"/>
      <c r="E10" s="194"/>
      <c r="F10" s="194"/>
      <c r="G10" s="195"/>
      <c r="H10" s="212"/>
      <c r="I10" s="194"/>
      <c r="J10" s="194"/>
      <c r="K10" s="194"/>
      <c r="L10" s="195"/>
      <c r="M10" s="212"/>
      <c r="N10" s="194"/>
      <c r="O10" s="194"/>
      <c r="P10" s="194"/>
      <c r="Q10" s="195"/>
      <c r="R10" s="212"/>
      <c r="S10" s="194"/>
      <c r="T10" s="194"/>
      <c r="U10" s="194"/>
      <c r="V10" s="194"/>
      <c r="W10" s="194"/>
      <c r="X10" s="194"/>
      <c r="Y10" s="194"/>
      <c r="Z10" s="194"/>
      <c r="AA10" s="194"/>
      <c r="AB10" s="194"/>
      <c r="AC10" s="194"/>
      <c r="AD10" s="194"/>
      <c r="AE10" s="194"/>
      <c r="AF10" s="195"/>
      <c r="AG10" s="212"/>
      <c r="AH10" s="194"/>
      <c r="AI10" s="194"/>
      <c r="AJ10" s="194"/>
      <c r="AK10" s="194"/>
      <c r="AL10" s="194"/>
      <c r="AM10" s="194"/>
      <c r="AN10" s="194"/>
      <c r="AO10" s="194"/>
      <c r="AP10" s="194"/>
      <c r="AQ10" s="194"/>
      <c r="AR10" s="194"/>
      <c r="AS10" s="194"/>
      <c r="AT10" s="194"/>
      <c r="AU10" s="195"/>
      <c r="AV10" s="212"/>
      <c r="AW10" s="194"/>
      <c r="AX10" s="194"/>
      <c r="AY10" s="194"/>
      <c r="AZ10" s="194"/>
      <c r="BA10" s="194"/>
      <c r="BB10" s="194"/>
      <c r="BC10" s="194"/>
      <c r="BD10" s="194"/>
      <c r="BE10" s="194"/>
      <c r="BF10" s="194"/>
      <c r="BG10" s="194"/>
      <c r="BH10" s="194"/>
      <c r="BI10" s="194"/>
      <c r="BJ10" s="213"/>
      <c r="BK10" s="5"/>
      <c r="BL10" s="5"/>
      <c r="BM10" s="50"/>
      <c r="BN10" s="5"/>
      <c r="BO10" s="5"/>
      <c r="BP10" s="5"/>
      <c r="BQ10" s="5"/>
      <c r="BR10" s="5"/>
      <c r="BS10" s="5"/>
      <c r="BT10" s="5"/>
      <c r="BU10" s="5"/>
      <c r="BV10" s="5"/>
      <c r="BW10" s="5"/>
      <c r="BX10" s="5"/>
      <c r="BY10" s="5"/>
      <c r="BZ10" s="5"/>
      <c r="CA10" s="5"/>
      <c r="CB10" s="5"/>
      <c r="CC10" s="5"/>
      <c r="CD10" s="5"/>
      <c r="CE10" s="5"/>
      <c r="CF10" s="5"/>
      <c r="CG10" s="5"/>
    </row>
    <row r="11" spans="1:85" ht="24.75" customHeight="1" x14ac:dyDescent="0.25">
      <c r="A11" s="5"/>
      <c r="B11" s="51">
        <f t="shared" si="0"/>
        <v>0</v>
      </c>
      <c r="C11" s="214"/>
      <c r="D11" s="197"/>
      <c r="E11" s="197"/>
      <c r="F11" s="197"/>
      <c r="G11" s="203"/>
      <c r="H11" s="202"/>
      <c r="I11" s="197"/>
      <c r="J11" s="197"/>
      <c r="K11" s="197"/>
      <c r="L11" s="203"/>
      <c r="M11" s="202"/>
      <c r="N11" s="197"/>
      <c r="O11" s="197"/>
      <c r="P11" s="197"/>
      <c r="Q11" s="203"/>
      <c r="R11" s="202"/>
      <c r="S11" s="197"/>
      <c r="T11" s="197"/>
      <c r="U11" s="197"/>
      <c r="V11" s="197"/>
      <c r="W11" s="197"/>
      <c r="X11" s="197"/>
      <c r="Y11" s="197"/>
      <c r="Z11" s="197"/>
      <c r="AA11" s="197"/>
      <c r="AB11" s="197"/>
      <c r="AC11" s="197"/>
      <c r="AD11" s="197"/>
      <c r="AE11" s="197"/>
      <c r="AF11" s="203"/>
      <c r="AG11" s="202"/>
      <c r="AH11" s="197"/>
      <c r="AI11" s="197"/>
      <c r="AJ11" s="197"/>
      <c r="AK11" s="197"/>
      <c r="AL11" s="197"/>
      <c r="AM11" s="197"/>
      <c r="AN11" s="197"/>
      <c r="AO11" s="197"/>
      <c r="AP11" s="197"/>
      <c r="AQ11" s="197"/>
      <c r="AR11" s="197"/>
      <c r="AS11" s="197"/>
      <c r="AT11" s="197"/>
      <c r="AU11" s="203"/>
      <c r="AV11" s="202"/>
      <c r="AW11" s="197"/>
      <c r="AX11" s="197"/>
      <c r="AY11" s="197"/>
      <c r="AZ11" s="197"/>
      <c r="BA11" s="197"/>
      <c r="BB11" s="197"/>
      <c r="BC11" s="197"/>
      <c r="BD11" s="197"/>
      <c r="BE11" s="197"/>
      <c r="BF11" s="197"/>
      <c r="BG11" s="197"/>
      <c r="BH11" s="197"/>
      <c r="BI11" s="197"/>
      <c r="BJ11" s="200"/>
      <c r="BK11" s="52"/>
      <c r="BL11" s="5"/>
      <c r="BM11" s="50"/>
      <c r="BN11" s="5"/>
      <c r="BO11" s="5"/>
      <c r="BP11" s="5"/>
      <c r="BQ11" s="5"/>
      <c r="BR11" s="5"/>
      <c r="BS11" s="5"/>
      <c r="BT11" s="5"/>
      <c r="BU11" s="5"/>
      <c r="BV11" s="5"/>
      <c r="BW11" s="5"/>
      <c r="BX11" s="5"/>
      <c r="BY11" s="5"/>
      <c r="BZ11" s="5"/>
      <c r="CA11" s="5"/>
      <c r="CB11" s="5"/>
      <c r="CC11" s="5"/>
      <c r="CD11" s="5"/>
      <c r="CE11" s="5"/>
      <c r="CF11" s="5"/>
      <c r="CG11" s="5"/>
    </row>
    <row r="12" spans="1:85" ht="24.75" customHeight="1" x14ac:dyDescent="0.25">
      <c r="A12" s="5"/>
      <c r="B12" s="5"/>
      <c r="C12" s="53"/>
      <c r="D12" s="53"/>
      <c r="E12" s="53"/>
      <c r="F12" s="5"/>
      <c r="G12" s="5"/>
      <c r="H12" s="5"/>
      <c r="I12" s="5"/>
      <c r="J12" s="5"/>
      <c r="K12" s="53"/>
      <c r="L12" s="53"/>
      <c r="M12" s="53"/>
      <c r="N12" s="5"/>
      <c r="O12" s="5"/>
      <c r="P12" s="5"/>
      <c r="Q12" s="5"/>
      <c r="R12" s="5"/>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
      <c r="BL12" s="5"/>
      <c r="BM12" s="50"/>
      <c r="BN12" s="5"/>
      <c r="BO12" s="5"/>
      <c r="BP12" s="5"/>
      <c r="BQ12" s="5"/>
      <c r="BR12" s="5"/>
      <c r="BS12" s="5"/>
      <c r="BT12" s="5"/>
      <c r="BU12" s="5"/>
      <c r="BV12" s="5"/>
      <c r="BW12" s="5"/>
      <c r="BX12" s="5"/>
      <c r="BY12" s="5"/>
      <c r="BZ12" s="5"/>
      <c r="CA12" s="5"/>
      <c r="CB12" s="5"/>
      <c r="CC12" s="5"/>
      <c r="CD12" s="5"/>
      <c r="CE12" s="5"/>
      <c r="CF12" s="5"/>
      <c r="CG12" s="5"/>
    </row>
    <row r="13" spans="1:85" x14ac:dyDescent="0.25">
      <c r="C13" s="54" t="s">
        <v>75</v>
      </c>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
      <c r="BL13" s="5"/>
      <c r="BM13" s="50"/>
    </row>
    <row r="14" spans="1:85" ht="15" customHeight="1" x14ac:dyDescent="0.25">
      <c r="F14" s="5"/>
      <c r="G14" s="5"/>
      <c r="H14" s="5"/>
      <c r="I14" s="5"/>
      <c r="J14" s="5"/>
      <c r="K14" s="5"/>
      <c r="L14" s="5"/>
      <c r="M14" s="5"/>
      <c r="N14" s="5"/>
      <c r="O14" s="5"/>
      <c r="P14" s="5"/>
      <c r="Q14" s="5"/>
      <c r="R14" s="5"/>
      <c r="S14" s="5"/>
      <c r="T14" s="5"/>
      <c r="U14" s="5"/>
      <c r="V14" s="5"/>
      <c r="W14" s="5"/>
      <c r="X14" s="5"/>
      <c r="Y14" s="5"/>
      <c r="Z14" s="5"/>
      <c r="AA14" s="5"/>
      <c r="AB14" s="5"/>
      <c r="AC14" s="5"/>
      <c r="AD14" s="5"/>
      <c r="AE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0"/>
    </row>
    <row r="15" spans="1:85" ht="24.75" customHeight="1" x14ac:dyDescent="0.25">
      <c r="A15" s="5"/>
      <c r="B15" s="5"/>
      <c r="C15" s="204" t="s">
        <v>76</v>
      </c>
      <c r="D15" s="205"/>
      <c r="E15" s="205"/>
      <c r="F15" s="205"/>
      <c r="G15" s="205"/>
      <c r="H15" s="205"/>
      <c r="I15" s="205"/>
      <c r="J15" s="205"/>
      <c r="K15" s="205"/>
      <c r="L15" s="205"/>
      <c r="M15" s="205"/>
      <c r="N15" s="206"/>
      <c r="O15" s="193"/>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5"/>
      <c r="BK15" s="5"/>
      <c r="BL15" s="5"/>
      <c r="BM15" s="50"/>
    </row>
    <row r="16" spans="1:85" ht="24.75" customHeight="1" x14ac:dyDescent="0.25">
      <c r="A16" s="5"/>
      <c r="B16" s="5"/>
      <c r="C16" s="207" t="s">
        <v>77</v>
      </c>
      <c r="D16" s="194"/>
      <c r="E16" s="194"/>
      <c r="F16" s="194"/>
      <c r="G16" s="194"/>
      <c r="H16" s="194"/>
      <c r="I16" s="194"/>
      <c r="J16" s="194"/>
      <c r="K16" s="194"/>
      <c r="L16" s="194"/>
      <c r="M16" s="194"/>
      <c r="N16" s="195"/>
      <c r="O16" s="193"/>
      <c r="P16" s="194"/>
      <c r="Q16" s="194"/>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5"/>
      <c r="BK16" s="5"/>
      <c r="BL16" s="5"/>
      <c r="BM16" s="50"/>
      <c r="BN16" s="56"/>
      <c r="BO16" s="56"/>
      <c r="BP16" s="5"/>
      <c r="BQ16" s="5"/>
      <c r="BR16" s="5"/>
      <c r="BS16" s="5"/>
      <c r="BT16" s="5"/>
      <c r="BU16" s="5"/>
      <c r="BV16" s="5"/>
      <c r="BW16" s="5"/>
      <c r="BX16" s="5"/>
      <c r="BY16" s="5"/>
      <c r="BZ16" s="5"/>
      <c r="CA16" s="5"/>
      <c r="CB16" s="5"/>
      <c r="CC16" s="5"/>
      <c r="CD16" s="5"/>
      <c r="CE16" s="5"/>
      <c r="CF16" s="5"/>
      <c r="CG16" s="5"/>
    </row>
    <row r="17" spans="1:85" ht="24.75" customHeight="1" x14ac:dyDescent="0.25">
      <c r="A17" s="5"/>
      <c r="B17" s="5"/>
      <c r="C17" s="208" t="s">
        <v>78</v>
      </c>
      <c r="D17" s="194"/>
      <c r="E17" s="194"/>
      <c r="F17" s="194"/>
      <c r="G17" s="194"/>
      <c r="H17" s="194"/>
      <c r="I17" s="194"/>
      <c r="J17" s="194"/>
      <c r="K17" s="194"/>
      <c r="L17" s="194"/>
      <c r="M17" s="194"/>
      <c r="N17" s="195"/>
      <c r="O17" s="193"/>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5"/>
      <c r="BK17" s="5"/>
      <c r="BL17" s="5"/>
      <c r="BM17" s="50"/>
      <c r="BN17" s="5"/>
      <c r="BO17" s="5"/>
      <c r="BP17" s="5"/>
      <c r="BQ17" s="5"/>
      <c r="BR17" s="5"/>
      <c r="BS17" s="5"/>
      <c r="BT17" s="5"/>
      <c r="BU17" s="5"/>
      <c r="BV17" s="5"/>
      <c r="BW17" s="5"/>
      <c r="BX17" s="5"/>
      <c r="BY17" s="5"/>
      <c r="BZ17" s="5"/>
      <c r="CA17" s="5"/>
      <c r="CB17" s="5"/>
      <c r="CC17" s="5"/>
      <c r="CD17" s="5"/>
      <c r="CE17" s="5"/>
      <c r="CF17" s="5"/>
      <c r="CG17" s="5"/>
    </row>
    <row r="18" spans="1:85" ht="24.75" customHeight="1" x14ac:dyDescent="0.25">
      <c r="A18" s="5"/>
      <c r="B18" s="52"/>
      <c r="C18" s="209" t="s">
        <v>79</v>
      </c>
      <c r="D18" s="197"/>
      <c r="E18" s="197"/>
      <c r="F18" s="197"/>
      <c r="G18" s="197"/>
      <c r="H18" s="197"/>
      <c r="I18" s="197"/>
      <c r="J18" s="197"/>
      <c r="K18" s="197"/>
      <c r="L18" s="197"/>
      <c r="M18" s="197"/>
      <c r="N18" s="203"/>
      <c r="O18" s="196" t="s">
        <v>519</v>
      </c>
      <c r="P18" s="197"/>
      <c r="Q18" s="197"/>
      <c r="R18" s="197"/>
      <c r="S18" s="197"/>
      <c r="T18" s="197"/>
      <c r="U18" s="197"/>
      <c r="V18" s="197"/>
      <c r="W18" s="197"/>
      <c r="X18" s="197"/>
      <c r="Y18" s="197"/>
      <c r="Z18" s="197"/>
      <c r="AA18" s="197"/>
      <c r="AB18" s="197"/>
      <c r="AC18" s="197"/>
      <c r="AD18" s="197"/>
      <c r="AE18" s="197"/>
      <c r="AF18" s="197"/>
      <c r="AG18" s="197"/>
      <c r="AH18" s="197"/>
      <c r="AI18" s="197"/>
      <c r="AJ18" s="198"/>
      <c r="AK18" s="199"/>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c r="BI18" s="197"/>
      <c r="BJ18" s="200"/>
      <c r="BK18" s="52"/>
      <c r="BL18" s="5"/>
      <c r="BM18" s="50"/>
      <c r="BN18" s="5"/>
      <c r="BO18" s="5"/>
      <c r="BP18" s="5"/>
      <c r="BQ18" s="5"/>
      <c r="BR18" s="5"/>
      <c r="BS18" s="5"/>
      <c r="BT18" s="5"/>
      <c r="BU18" s="5"/>
      <c r="BV18" s="5"/>
      <c r="BW18" s="5"/>
      <c r="BX18" s="5"/>
      <c r="BY18" s="5"/>
      <c r="BZ18" s="5"/>
      <c r="CA18" s="5"/>
      <c r="CB18" s="5"/>
      <c r="CC18" s="5"/>
      <c r="CD18" s="5"/>
      <c r="CE18" s="5"/>
      <c r="CF18" s="5"/>
      <c r="CG18" s="5"/>
    </row>
    <row r="19" spans="1:85" ht="24.75" customHeight="1" x14ac:dyDescent="0.25">
      <c r="A19" s="5"/>
      <c r="B19" s="5"/>
      <c r="C19" s="57"/>
      <c r="D19" s="58"/>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
      <c r="AP19" s="5"/>
      <c r="AQ19" s="5"/>
      <c r="AR19" s="5"/>
      <c r="AS19" s="5"/>
      <c r="AT19" s="5"/>
      <c r="AU19" s="5"/>
      <c r="AV19" s="5"/>
      <c r="AW19" s="5"/>
      <c r="AX19" s="5"/>
      <c r="AY19" s="5"/>
      <c r="AZ19" s="5"/>
      <c r="BA19" s="5"/>
      <c r="BB19" s="5"/>
      <c r="BC19" s="5"/>
      <c r="BD19" s="5"/>
      <c r="BE19" s="5"/>
      <c r="BF19" s="5"/>
      <c r="BG19" s="5"/>
      <c r="BH19" s="5"/>
      <c r="BI19" s="5"/>
      <c r="BJ19" s="5"/>
      <c r="BK19" s="5"/>
      <c r="BL19" s="5"/>
      <c r="BM19" s="50"/>
      <c r="BN19" s="5"/>
      <c r="BO19" s="5"/>
      <c r="BP19" s="5"/>
      <c r="BQ19" s="5"/>
      <c r="BR19" s="5"/>
      <c r="BS19" s="5"/>
      <c r="BT19" s="5"/>
      <c r="BU19" s="5"/>
      <c r="BV19" s="5"/>
      <c r="BW19" s="5"/>
      <c r="BX19" s="5"/>
      <c r="BY19" s="5"/>
      <c r="BZ19" s="5"/>
      <c r="CA19" s="5"/>
      <c r="CB19" s="5"/>
      <c r="CC19" s="5"/>
      <c r="CD19" s="5"/>
      <c r="CE19" s="5"/>
      <c r="CF19" s="5"/>
      <c r="CG19" s="5"/>
    </row>
    <row r="20" spans="1:85" ht="15.75" customHeight="1" x14ac:dyDescent="0.25">
      <c r="A20" s="5"/>
      <c r="B20" s="5"/>
      <c r="C20" s="54" t="s">
        <v>81</v>
      </c>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
      <c r="BL20" s="5"/>
      <c r="BM20" s="50" t="e">
        <f>IF(#REF!="No",1,"")</f>
        <v>#REF!</v>
      </c>
      <c r="BN20" s="5"/>
      <c r="BO20" s="5"/>
      <c r="BP20" s="5"/>
      <c r="BQ20" s="5"/>
      <c r="BR20" s="5"/>
      <c r="BS20" s="5"/>
      <c r="BT20" s="5"/>
      <c r="BU20" s="5"/>
      <c r="BV20" s="5"/>
      <c r="BW20" s="5"/>
      <c r="BX20" s="5"/>
      <c r="BY20" s="5"/>
      <c r="BZ20" s="5"/>
      <c r="CA20" s="5"/>
      <c r="CB20" s="5"/>
      <c r="CC20" s="5"/>
      <c r="CD20" s="5"/>
      <c r="CE20" s="5"/>
      <c r="CF20" s="5"/>
      <c r="CG20" s="5"/>
    </row>
    <row r="21" spans="1:85" ht="16.5" customHeight="1" x14ac:dyDescent="0.25">
      <c r="A21" s="5"/>
      <c r="B21" s="5"/>
      <c r="C21" s="57"/>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58"/>
      <c r="AN21" s="58"/>
      <c r="AO21" s="5"/>
      <c r="AP21" s="5"/>
      <c r="AQ21" s="5"/>
      <c r="AR21" s="5"/>
      <c r="AS21" s="5"/>
      <c r="AT21" s="5"/>
      <c r="AU21" s="5"/>
      <c r="AV21" s="5"/>
      <c r="AW21" s="5"/>
      <c r="AX21" s="5"/>
      <c r="AY21" s="5"/>
      <c r="AZ21" s="5"/>
      <c r="BA21" s="5"/>
      <c r="BB21" s="5"/>
      <c r="BC21" s="5"/>
      <c r="BD21" s="5"/>
      <c r="BE21" s="5"/>
      <c r="BF21" s="5"/>
      <c r="BG21" s="5"/>
      <c r="BH21" s="5"/>
      <c r="BI21" s="5"/>
      <c r="BJ21" s="5"/>
      <c r="BK21" s="5"/>
      <c r="BL21" s="5"/>
      <c r="BM21" s="50"/>
      <c r="BN21" s="5"/>
      <c r="BO21" s="5"/>
      <c r="BP21" s="5"/>
      <c r="BQ21" s="5"/>
      <c r="BR21" s="5"/>
      <c r="BS21" s="5"/>
      <c r="BT21" s="5"/>
      <c r="BU21" s="5"/>
      <c r="BV21" s="5"/>
      <c r="BW21" s="5"/>
      <c r="BX21" s="5"/>
      <c r="BY21" s="5"/>
      <c r="BZ21" s="5"/>
      <c r="CA21" s="5"/>
      <c r="CB21" s="5"/>
      <c r="CC21" s="5"/>
      <c r="CD21" s="5"/>
      <c r="CE21" s="5"/>
      <c r="CF21" s="5"/>
      <c r="CG21" s="5"/>
    </row>
    <row r="22" spans="1:85" ht="24.75" customHeight="1" x14ac:dyDescent="0.25">
      <c r="A22" s="5"/>
      <c r="B22" s="5"/>
      <c r="C22" s="210" t="s">
        <v>82</v>
      </c>
      <c r="D22" s="194"/>
      <c r="E22" s="194"/>
      <c r="F22" s="194"/>
      <c r="G22" s="194"/>
      <c r="H22" s="194"/>
      <c r="I22" s="194"/>
      <c r="J22" s="194"/>
      <c r="K22" s="194"/>
      <c r="L22" s="194"/>
      <c r="M22" s="194"/>
      <c r="N22" s="195"/>
      <c r="O22" s="280">
        <v>45105</v>
      </c>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5"/>
      <c r="BK22" s="5"/>
      <c r="BL22" s="5"/>
      <c r="BM22" s="50"/>
      <c r="BN22" s="5"/>
      <c r="BO22" s="5"/>
      <c r="BP22" s="5"/>
      <c r="BQ22" s="5"/>
      <c r="BR22" s="5"/>
      <c r="BS22" s="5"/>
      <c r="BT22" s="5"/>
      <c r="BU22" s="5"/>
      <c r="BV22" s="5"/>
      <c r="BW22" s="5"/>
      <c r="BX22" s="5"/>
      <c r="BY22" s="5"/>
      <c r="BZ22" s="5"/>
      <c r="CA22" s="5"/>
      <c r="CB22" s="5"/>
      <c r="CC22" s="5"/>
      <c r="CD22" s="5"/>
      <c r="CE22" s="5"/>
      <c r="CF22" s="5"/>
      <c r="CG22" s="5"/>
    </row>
    <row r="23" spans="1:85" ht="24.75" customHeight="1" x14ac:dyDescent="0.25">
      <c r="A23" s="5"/>
      <c r="B23" s="5"/>
      <c r="C23" s="201" t="s">
        <v>83</v>
      </c>
      <c r="D23" s="194"/>
      <c r="E23" s="194"/>
      <c r="F23" s="194"/>
      <c r="G23" s="194"/>
      <c r="H23" s="194"/>
      <c r="I23" s="194"/>
      <c r="J23" s="194"/>
      <c r="K23" s="194"/>
      <c r="L23" s="194"/>
      <c r="M23" s="194"/>
      <c r="N23" s="195"/>
      <c r="O23" s="280">
        <v>45107</v>
      </c>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5"/>
      <c r="BK23" s="5"/>
      <c r="BL23" s="5"/>
      <c r="BM23" s="50"/>
      <c r="BN23" s="5"/>
      <c r="BO23" s="5"/>
      <c r="BP23" s="5"/>
      <c r="BQ23" s="5"/>
      <c r="BR23" s="5"/>
      <c r="BS23" s="5"/>
      <c r="BT23" s="5"/>
      <c r="BU23" s="5"/>
      <c r="BV23" s="5"/>
      <c r="BW23" s="5"/>
      <c r="BX23" s="5"/>
      <c r="BY23" s="5"/>
      <c r="BZ23" s="5"/>
      <c r="CA23" s="5"/>
      <c r="CB23" s="5"/>
      <c r="CC23" s="5"/>
      <c r="CD23" s="5"/>
      <c r="CE23" s="5"/>
      <c r="CF23" s="5"/>
      <c r="CG23" s="5"/>
    </row>
    <row r="24" spans="1:85" ht="24.75" customHeight="1" x14ac:dyDescent="0.25">
      <c r="A24" s="5"/>
      <c r="B24" s="5"/>
      <c r="C24" s="201" t="s">
        <v>84</v>
      </c>
      <c r="D24" s="194"/>
      <c r="E24" s="194"/>
      <c r="F24" s="194"/>
      <c r="G24" s="194"/>
      <c r="H24" s="194"/>
      <c r="I24" s="194"/>
      <c r="J24" s="194"/>
      <c r="K24" s="194"/>
      <c r="L24" s="194"/>
      <c r="M24" s="194"/>
      <c r="N24" s="195"/>
      <c r="O24" s="280"/>
      <c r="P24" s="194"/>
      <c r="Q24" s="194"/>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5"/>
      <c r="BK24" s="5"/>
      <c r="BL24" s="5"/>
      <c r="BM24" s="50"/>
      <c r="BN24" s="5"/>
      <c r="BO24" s="5"/>
      <c r="BP24" s="5"/>
      <c r="BQ24" s="5"/>
      <c r="BR24" s="5"/>
      <c r="BS24" s="5"/>
      <c r="BT24" s="5"/>
      <c r="BU24" s="5"/>
      <c r="BV24" s="5"/>
      <c r="BW24" s="5"/>
      <c r="BX24" s="5"/>
      <c r="BY24" s="5"/>
      <c r="BZ24" s="5"/>
      <c r="CA24" s="5"/>
      <c r="CB24" s="5"/>
      <c r="CC24" s="5"/>
      <c r="CD24" s="5"/>
      <c r="CE24" s="5"/>
      <c r="CF24" s="5"/>
      <c r="CG24" s="5"/>
    </row>
    <row r="25" spans="1:85" ht="24.75" customHeight="1" x14ac:dyDescent="0.25">
      <c r="A25" s="5"/>
      <c r="B25" s="5"/>
      <c r="C25" s="57"/>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
      <c r="AP25" s="5"/>
      <c r="AQ25" s="5"/>
      <c r="AR25" s="5"/>
      <c r="AS25" s="5"/>
      <c r="AT25" s="5"/>
      <c r="AU25" s="5"/>
      <c r="AV25" s="5"/>
      <c r="AW25" s="5"/>
      <c r="AX25" s="5"/>
      <c r="AY25" s="5"/>
      <c r="AZ25" s="5"/>
      <c r="BA25" s="5"/>
      <c r="BB25" s="5"/>
      <c r="BC25" s="5"/>
      <c r="BD25" s="5"/>
      <c r="BE25" s="5"/>
      <c r="BF25" s="5"/>
      <c r="BG25" s="5"/>
      <c r="BH25" s="5"/>
      <c r="BI25" s="5"/>
      <c r="BJ25" s="5"/>
      <c r="BK25" s="5"/>
      <c r="BL25" s="5"/>
      <c r="BM25" s="50"/>
      <c r="BN25" s="5"/>
      <c r="BO25" s="5"/>
      <c r="BP25" s="5"/>
      <c r="BQ25" s="5"/>
      <c r="BR25" s="5"/>
      <c r="BS25" s="5"/>
      <c r="BT25" s="5"/>
      <c r="BU25" s="5"/>
      <c r="BV25" s="5"/>
      <c r="BW25" s="5"/>
      <c r="BX25" s="5"/>
      <c r="BY25" s="5"/>
      <c r="BZ25" s="5"/>
      <c r="CA25" s="5"/>
      <c r="CB25" s="5"/>
      <c r="CC25" s="5"/>
      <c r="CD25" s="5"/>
      <c r="CE25" s="5"/>
      <c r="CF25" s="5"/>
      <c r="CG25" s="5"/>
    </row>
    <row r="26" spans="1:85" ht="15.75" customHeight="1" x14ac:dyDescent="0.25">
      <c r="A26" s="5"/>
      <c r="B26" s="5"/>
      <c r="C26" s="54" t="s">
        <v>85</v>
      </c>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
      <c r="BL26" s="5"/>
      <c r="BM26" s="50" t="e">
        <f t="shared" ref="BM26:BM43" si="1">IF(#REF!="No",1,"")</f>
        <v>#REF!</v>
      </c>
      <c r="BN26" s="5"/>
      <c r="BO26" s="5"/>
      <c r="BP26" s="5"/>
      <c r="BQ26" s="5"/>
      <c r="BR26" s="5"/>
      <c r="BS26" s="5"/>
      <c r="BT26" s="5"/>
      <c r="BU26" s="5"/>
      <c r="BV26" s="5"/>
      <c r="BW26" s="5"/>
      <c r="BX26" s="5"/>
      <c r="BY26" s="5"/>
      <c r="BZ26" s="5"/>
      <c r="CA26" s="5"/>
      <c r="CB26" s="5"/>
      <c r="CC26" s="5"/>
      <c r="CD26" s="5"/>
      <c r="CE26" s="5"/>
      <c r="CF26" s="5"/>
      <c r="CG26" s="5"/>
    </row>
    <row r="27" spans="1:85" ht="15" customHeight="1" x14ac:dyDescent="0.25">
      <c r="A27" s="5"/>
      <c r="B27" s="5"/>
      <c r="C27" s="57"/>
      <c r="D27" s="58"/>
      <c r="E27" s="58"/>
      <c r="F27" s="57"/>
      <c r="G27" s="58"/>
      <c r="H27" s="58"/>
      <c r="I27" s="57"/>
      <c r="J27" s="58"/>
      <c r="K27" s="58"/>
      <c r="L27" s="57"/>
      <c r="M27" s="58"/>
      <c r="N27" s="58"/>
      <c r="O27" s="57"/>
      <c r="P27" s="58"/>
      <c r="Q27" s="58"/>
      <c r="R27" s="57"/>
      <c r="S27" s="58"/>
      <c r="T27" s="58"/>
      <c r="U27" s="57"/>
      <c r="V27" s="58"/>
      <c r="W27" s="58"/>
      <c r="X27" s="57"/>
      <c r="Y27" s="58"/>
      <c r="Z27" s="58"/>
      <c r="AA27" s="57"/>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
      <c r="BL27" s="5"/>
      <c r="BM27" s="50" t="e">
        <f t="shared" si="1"/>
        <v>#REF!</v>
      </c>
      <c r="BN27" s="5"/>
      <c r="BO27" s="5"/>
      <c r="BP27" s="5"/>
      <c r="BQ27" s="5"/>
      <c r="BR27" s="5"/>
      <c r="BS27" s="5"/>
      <c r="BT27" s="5"/>
      <c r="BU27" s="5"/>
      <c r="BV27" s="5"/>
      <c r="BW27" s="5"/>
      <c r="BX27" s="5"/>
      <c r="BY27" s="5"/>
      <c r="BZ27" s="5"/>
      <c r="CA27" s="5"/>
      <c r="CB27" s="5"/>
      <c r="CC27" s="5"/>
      <c r="CD27" s="5"/>
      <c r="CE27" s="5"/>
      <c r="CF27" s="5"/>
      <c r="CG27" s="5"/>
    </row>
    <row r="28" spans="1:85" ht="24.75" customHeight="1" x14ac:dyDescent="0.25">
      <c r="A28" s="5"/>
      <c r="B28" s="51">
        <f t="shared" ref="B28:B30" si="2">COUNTA(C28:BJ28)</f>
        <v>1</v>
      </c>
      <c r="C28" s="241" t="s">
        <v>520</v>
      </c>
      <c r="D28" s="242"/>
      <c r="E28" s="242"/>
      <c r="F28" s="242"/>
      <c r="G28" s="242"/>
      <c r="H28" s="242"/>
      <c r="I28" s="242"/>
      <c r="J28" s="242"/>
      <c r="K28" s="242"/>
      <c r="L28" s="242"/>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42"/>
      <c r="AU28" s="242"/>
      <c r="AV28" s="242"/>
      <c r="AW28" s="242"/>
      <c r="AX28" s="242"/>
      <c r="AY28" s="242"/>
      <c r="AZ28" s="242"/>
      <c r="BA28" s="242"/>
      <c r="BB28" s="242"/>
      <c r="BC28" s="242"/>
      <c r="BD28" s="242"/>
      <c r="BE28" s="242"/>
      <c r="BF28" s="242"/>
      <c r="BG28" s="242"/>
      <c r="BH28" s="242"/>
      <c r="BI28" s="242"/>
      <c r="BJ28" s="243"/>
      <c r="BK28" s="5"/>
      <c r="BL28" s="5"/>
      <c r="BM28" s="50" t="e">
        <f t="shared" si="1"/>
        <v>#REF!</v>
      </c>
      <c r="BN28" s="5"/>
      <c r="BO28" s="5"/>
      <c r="BP28" s="5"/>
      <c r="BQ28" s="5"/>
      <c r="BR28" s="5"/>
      <c r="BS28" s="5"/>
      <c r="BT28" s="5"/>
      <c r="BU28" s="5"/>
      <c r="BV28" s="5"/>
      <c r="BW28" s="5"/>
      <c r="BX28" s="5"/>
      <c r="BY28" s="5"/>
      <c r="BZ28" s="5"/>
      <c r="CA28" s="5"/>
      <c r="CB28" s="5"/>
      <c r="CC28" s="5"/>
      <c r="CD28" s="5"/>
      <c r="CE28" s="5"/>
      <c r="CF28" s="5"/>
      <c r="CG28" s="5"/>
    </row>
    <row r="29" spans="1:85" ht="24.75" customHeight="1" x14ac:dyDescent="0.25">
      <c r="A29" s="5"/>
      <c r="B29" s="51">
        <f t="shared" si="2"/>
        <v>0</v>
      </c>
      <c r="C29" s="244"/>
      <c r="D29" s="178"/>
      <c r="E29" s="178"/>
      <c r="F29" s="178"/>
      <c r="G29" s="178"/>
      <c r="H29" s="178"/>
      <c r="I29" s="178"/>
      <c r="J29" s="178"/>
      <c r="K29" s="178"/>
      <c r="L29" s="178"/>
      <c r="M29" s="178"/>
      <c r="N29" s="178"/>
      <c r="O29" s="178"/>
      <c r="P29" s="178"/>
      <c r="Q29" s="178"/>
      <c r="R29" s="178"/>
      <c r="S29" s="178"/>
      <c r="T29" s="178"/>
      <c r="U29" s="178"/>
      <c r="V29" s="178"/>
      <c r="W29" s="178"/>
      <c r="X29" s="178"/>
      <c r="Y29" s="178"/>
      <c r="Z29" s="178"/>
      <c r="AA29" s="178"/>
      <c r="AB29" s="178"/>
      <c r="AC29" s="178"/>
      <c r="AD29" s="178"/>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245"/>
      <c r="BK29" s="5"/>
      <c r="BL29" s="5"/>
      <c r="BM29" s="50" t="e">
        <f t="shared" si="1"/>
        <v>#REF!</v>
      </c>
      <c r="BN29" s="5"/>
      <c r="BO29" s="5"/>
      <c r="BP29" s="5"/>
      <c r="BQ29" s="5"/>
      <c r="BR29" s="5"/>
      <c r="BS29" s="5"/>
      <c r="BT29" s="5"/>
      <c r="BU29" s="5"/>
      <c r="BV29" s="5"/>
      <c r="BW29" s="5"/>
      <c r="BX29" s="5"/>
      <c r="BY29" s="5"/>
      <c r="BZ29" s="5"/>
      <c r="CA29" s="5"/>
      <c r="CB29" s="5"/>
      <c r="CC29" s="5"/>
      <c r="CD29" s="5"/>
      <c r="CE29" s="5"/>
      <c r="CF29" s="5"/>
      <c r="CG29" s="5"/>
    </row>
    <row r="30" spans="1:85" ht="24.75" customHeight="1" x14ac:dyDescent="0.25">
      <c r="A30" s="5"/>
      <c r="B30" s="51">
        <f t="shared" si="2"/>
        <v>0</v>
      </c>
      <c r="C30" s="246"/>
      <c r="D30" s="190"/>
      <c r="E30" s="190"/>
      <c r="F30" s="190"/>
      <c r="G30" s="190"/>
      <c r="H30" s="190"/>
      <c r="I30" s="190"/>
      <c r="J30" s="190"/>
      <c r="K30" s="190"/>
      <c r="L30" s="190"/>
      <c r="M30" s="190"/>
      <c r="N30" s="190"/>
      <c r="O30" s="190"/>
      <c r="P30" s="190"/>
      <c r="Q30" s="190"/>
      <c r="R30" s="190"/>
      <c r="S30" s="190"/>
      <c r="T30" s="190"/>
      <c r="U30" s="190"/>
      <c r="V30" s="190"/>
      <c r="W30" s="190"/>
      <c r="X30" s="190"/>
      <c r="Y30" s="190"/>
      <c r="Z30" s="190"/>
      <c r="AA30" s="190"/>
      <c r="AB30" s="190"/>
      <c r="AC30" s="190"/>
      <c r="AD30" s="190"/>
      <c r="AE30" s="190"/>
      <c r="AF30" s="190"/>
      <c r="AG30" s="190"/>
      <c r="AH30" s="190"/>
      <c r="AI30" s="190"/>
      <c r="AJ30" s="190"/>
      <c r="AK30" s="190"/>
      <c r="AL30" s="190"/>
      <c r="AM30" s="190"/>
      <c r="AN30" s="190"/>
      <c r="AO30" s="190"/>
      <c r="AP30" s="190"/>
      <c r="AQ30" s="190"/>
      <c r="AR30" s="190"/>
      <c r="AS30" s="190"/>
      <c r="AT30" s="190"/>
      <c r="AU30" s="190"/>
      <c r="AV30" s="190"/>
      <c r="AW30" s="190"/>
      <c r="AX30" s="190"/>
      <c r="AY30" s="190"/>
      <c r="AZ30" s="190"/>
      <c r="BA30" s="190"/>
      <c r="BB30" s="190"/>
      <c r="BC30" s="190"/>
      <c r="BD30" s="190"/>
      <c r="BE30" s="190"/>
      <c r="BF30" s="190"/>
      <c r="BG30" s="190"/>
      <c r="BH30" s="190"/>
      <c r="BI30" s="190"/>
      <c r="BJ30" s="247"/>
      <c r="BK30" s="52"/>
      <c r="BL30" s="5"/>
      <c r="BM30" s="50" t="e">
        <f t="shared" si="1"/>
        <v>#REF!</v>
      </c>
      <c r="BN30" s="5"/>
      <c r="BO30" s="5"/>
      <c r="BP30" s="5"/>
      <c r="BQ30" s="5"/>
      <c r="BR30" s="5"/>
      <c r="BS30" s="5"/>
      <c r="BT30" s="5"/>
      <c r="BU30" s="5"/>
      <c r="BV30" s="5"/>
      <c r="BW30" s="5"/>
      <c r="BX30" s="5"/>
      <c r="BY30" s="5"/>
      <c r="BZ30" s="5"/>
      <c r="CA30" s="5"/>
      <c r="CB30" s="5"/>
      <c r="CC30" s="5"/>
      <c r="CD30" s="5"/>
      <c r="CE30" s="5"/>
      <c r="CF30" s="5"/>
      <c r="CG30" s="5"/>
    </row>
    <row r="31" spans="1:85" ht="24.75" customHeight="1" x14ac:dyDescent="0.25">
      <c r="A31" s="5"/>
      <c r="B31" s="5"/>
      <c r="C31" s="57"/>
      <c r="D31" s="58"/>
      <c r="E31" s="58"/>
      <c r="F31" s="58"/>
      <c r="G31" s="57"/>
      <c r="H31" s="58"/>
      <c r="I31" s="58"/>
      <c r="J31" s="58"/>
      <c r="K31" s="57"/>
      <c r="L31" s="58"/>
      <c r="M31" s="58"/>
      <c r="N31" s="58"/>
      <c r="O31" s="57"/>
      <c r="P31" s="58"/>
      <c r="Q31" s="58"/>
      <c r="R31" s="58"/>
      <c r="S31" s="57"/>
      <c r="T31" s="58"/>
      <c r="U31" s="58"/>
      <c r="V31" s="58"/>
      <c r="W31" s="57"/>
      <c r="X31" s="58"/>
      <c r="Y31" s="58"/>
      <c r="Z31" s="58"/>
      <c r="AA31" s="57"/>
      <c r="AB31" s="58"/>
      <c r="AC31" s="58"/>
      <c r="AD31" s="58"/>
      <c r="AE31" s="57"/>
      <c r="AF31" s="58"/>
      <c r="AG31" s="58"/>
      <c r="AH31" s="58"/>
      <c r="AI31" s="58"/>
      <c r="AJ31" s="58"/>
      <c r="AK31" s="58"/>
      <c r="AL31" s="58"/>
      <c r="AM31" s="58"/>
      <c r="AN31" s="58"/>
      <c r="AO31" s="5"/>
      <c r="AP31" s="5"/>
      <c r="AQ31" s="5"/>
      <c r="AR31" s="5"/>
      <c r="AS31" s="5"/>
      <c r="AT31" s="5"/>
      <c r="AU31" s="5"/>
      <c r="AV31" s="5"/>
      <c r="AW31" s="5"/>
      <c r="AX31" s="5"/>
      <c r="AY31" s="5"/>
      <c r="AZ31" s="5"/>
      <c r="BA31" s="5"/>
      <c r="BB31" s="5"/>
      <c r="BC31" s="5"/>
      <c r="BD31" s="5"/>
      <c r="BE31" s="5"/>
      <c r="BF31" s="5"/>
      <c r="BG31" s="5"/>
      <c r="BH31" s="5"/>
      <c r="BI31" s="5"/>
      <c r="BJ31" s="5"/>
      <c r="BK31" s="5"/>
      <c r="BL31" s="5"/>
      <c r="BM31" s="50" t="e">
        <f t="shared" si="1"/>
        <v>#REF!</v>
      </c>
      <c r="BN31" s="5"/>
      <c r="BO31" s="5"/>
      <c r="BP31" s="5"/>
      <c r="BQ31" s="5"/>
      <c r="BR31" s="5"/>
      <c r="BS31" s="5"/>
      <c r="BT31" s="5"/>
      <c r="BU31" s="5"/>
      <c r="BV31" s="5"/>
      <c r="BW31" s="5"/>
      <c r="BX31" s="5"/>
      <c r="BY31" s="5"/>
      <c r="BZ31" s="5"/>
      <c r="CA31" s="5"/>
      <c r="CB31" s="5"/>
      <c r="CC31" s="5"/>
      <c r="CD31" s="5"/>
      <c r="CE31" s="5"/>
      <c r="CF31" s="5"/>
      <c r="CG31" s="5"/>
    </row>
    <row r="32" spans="1:85" ht="15.75" customHeight="1" x14ac:dyDescent="0.25">
      <c r="A32" s="5"/>
      <c r="B32" s="5"/>
      <c r="C32" s="54" t="s">
        <v>86</v>
      </c>
      <c r="D32" s="59"/>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
      <c r="BL32" s="5"/>
      <c r="BM32" s="50" t="e">
        <f t="shared" si="1"/>
        <v>#REF!</v>
      </c>
      <c r="BN32" s="5"/>
      <c r="BO32" s="5"/>
      <c r="BP32" s="5"/>
      <c r="BQ32" s="5"/>
      <c r="BR32" s="5"/>
      <c r="BS32" s="5"/>
      <c r="BT32" s="5"/>
      <c r="BU32" s="5"/>
      <c r="BV32" s="5"/>
      <c r="BW32" s="5"/>
      <c r="BX32" s="5"/>
      <c r="BY32" s="5"/>
      <c r="BZ32" s="5"/>
      <c r="CA32" s="5"/>
      <c r="CB32" s="5"/>
      <c r="CC32" s="5"/>
      <c r="CD32" s="5"/>
      <c r="CE32" s="5"/>
      <c r="CF32" s="5"/>
      <c r="CG32" s="5"/>
    </row>
    <row r="33" spans="1:85" ht="15" customHeight="1" x14ac:dyDescent="0.25">
      <c r="A33" s="5"/>
      <c r="B33" s="5"/>
      <c r="C33" s="57"/>
      <c r="D33" s="58"/>
      <c r="E33" s="58"/>
      <c r="F33" s="57"/>
      <c r="G33" s="58"/>
      <c r="H33" s="58"/>
      <c r="I33" s="57"/>
      <c r="J33" s="58"/>
      <c r="K33" s="58"/>
      <c r="L33" s="57"/>
      <c r="M33" s="58"/>
      <c r="N33" s="58"/>
      <c r="O33" s="57"/>
      <c r="P33" s="58"/>
      <c r="Q33" s="58"/>
      <c r="R33" s="57"/>
      <c r="S33" s="58"/>
      <c r="T33" s="58"/>
      <c r="U33" s="57"/>
      <c r="V33" s="58"/>
      <c r="W33" s="58"/>
      <c r="X33" s="57"/>
      <c r="Y33" s="58"/>
      <c r="Z33" s="60" t="str">
        <f>IF(TRIM(AA33)="","","Promedio &gt;&gt;")</f>
        <v>Promedio &gt;&gt;</v>
      </c>
      <c r="AA33" s="281">
        <f>IFERROR(AVERAGE(AA35:AD39),"")</f>
        <v>4</v>
      </c>
      <c r="AB33" s="270"/>
      <c r="AC33" s="270"/>
      <c r="AD33" s="271"/>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
      <c r="BL33" s="5"/>
      <c r="BM33" s="50" t="e">
        <f t="shared" si="1"/>
        <v>#REF!</v>
      </c>
      <c r="BN33" s="5"/>
      <c r="BO33" s="5"/>
      <c r="BP33" s="5"/>
      <c r="BQ33" s="5"/>
      <c r="BR33" s="5"/>
      <c r="BS33" s="5"/>
      <c r="BT33" s="5"/>
      <c r="BU33" s="5"/>
      <c r="BV33" s="5"/>
      <c r="BW33" s="5"/>
      <c r="BX33" s="5"/>
      <c r="BY33" s="5"/>
      <c r="BZ33" s="5"/>
      <c r="CA33" s="5"/>
      <c r="CB33" s="5"/>
      <c r="CC33" s="5"/>
      <c r="CD33" s="5"/>
      <c r="CE33" s="5"/>
      <c r="CF33" s="5"/>
      <c r="CG33" s="5"/>
    </row>
    <row r="34" spans="1:85" ht="24.75" customHeight="1" x14ac:dyDescent="0.25">
      <c r="A34" s="5"/>
      <c r="B34" s="5"/>
      <c r="C34" s="282" t="s">
        <v>87</v>
      </c>
      <c r="D34" s="205"/>
      <c r="E34" s="205"/>
      <c r="F34" s="205"/>
      <c r="G34" s="205"/>
      <c r="H34" s="205"/>
      <c r="I34" s="205"/>
      <c r="J34" s="205"/>
      <c r="K34" s="205"/>
      <c r="L34" s="205"/>
      <c r="M34" s="205"/>
      <c r="N34" s="205"/>
      <c r="O34" s="205"/>
      <c r="P34" s="205"/>
      <c r="Q34" s="205"/>
      <c r="R34" s="206"/>
      <c r="S34" s="262" t="s">
        <v>88</v>
      </c>
      <c r="T34" s="205"/>
      <c r="U34" s="205"/>
      <c r="V34" s="206"/>
      <c r="W34" s="283" t="s">
        <v>89</v>
      </c>
      <c r="X34" s="205"/>
      <c r="Y34" s="205"/>
      <c r="Z34" s="206"/>
      <c r="AA34" s="284" t="s">
        <v>90</v>
      </c>
      <c r="AB34" s="205"/>
      <c r="AC34" s="205"/>
      <c r="AD34" s="206"/>
      <c r="AE34" s="263" t="s">
        <v>91</v>
      </c>
      <c r="AF34" s="205"/>
      <c r="AG34" s="205"/>
      <c r="AH34" s="205"/>
      <c r="AI34" s="205"/>
      <c r="AJ34" s="205"/>
      <c r="AK34" s="205"/>
      <c r="AL34" s="205"/>
      <c r="AM34" s="205"/>
      <c r="AN34" s="205"/>
      <c r="AO34" s="205"/>
      <c r="AP34" s="205"/>
      <c r="AQ34" s="205"/>
      <c r="AR34" s="205"/>
      <c r="AS34" s="205"/>
      <c r="AT34" s="206"/>
      <c r="AU34" s="279" t="s">
        <v>92</v>
      </c>
      <c r="AV34" s="205"/>
      <c r="AW34" s="205"/>
      <c r="AX34" s="205"/>
      <c r="AY34" s="205"/>
      <c r="AZ34" s="205"/>
      <c r="BA34" s="205"/>
      <c r="BB34" s="205"/>
      <c r="BC34" s="205"/>
      <c r="BD34" s="205"/>
      <c r="BE34" s="205"/>
      <c r="BF34" s="205"/>
      <c r="BG34" s="205"/>
      <c r="BH34" s="205"/>
      <c r="BI34" s="205"/>
      <c r="BJ34" s="222"/>
      <c r="BK34" s="5"/>
      <c r="BL34" s="5"/>
      <c r="BM34" s="50" t="e">
        <f t="shared" si="1"/>
        <v>#REF!</v>
      </c>
      <c r="BN34" s="5"/>
      <c r="BO34" s="5"/>
      <c r="BP34" s="5"/>
      <c r="BQ34" s="5"/>
      <c r="BR34" s="5"/>
      <c r="BS34" s="5"/>
      <c r="BT34" s="5"/>
      <c r="BU34" s="5"/>
      <c r="BV34" s="5"/>
      <c r="BW34" s="5"/>
      <c r="BX34" s="5"/>
      <c r="BY34" s="5"/>
      <c r="BZ34" s="5"/>
      <c r="CA34" s="5"/>
      <c r="CB34" s="5"/>
      <c r="CC34" s="5"/>
      <c r="CD34" s="5"/>
      <c r="CE34" s="5"/>
      <c r="CF34" s="5"/>
      <c r="CG34" s="5"/>
    </row>
    <row r="35" spans="1:85" ht="24.75" customHeight="1" x14ac:dyDescent="0.25">
      <c r="A35" s="5"/>
      <c r="B35" s="51">
        <f t="shared" ref="B35:B36" si="3">COUNTA(C35:BJ35)</f>
        <v>6</v>
      </c>
      <c r="C35" s="193" t="s">
        <v>521</v>
      </c>
      <c r="D35" s="194"/>
      <c r="E35" s="194"/>
      <c r="F35" s="194"/>
      <c r="G35" s="194"/>
      <c r="H35" s="194"/>
      <c r="I35" s="194"/>
      <c r="J35" s="194"/>
      <c r="K35" s="194"/>
      <c r="L35" s="194"/>
      <c r="M35" s="194"/>
      <c r="N35" s="194"/>
      <c r="O35" s="194"/>
      <c r="P35" s="194"/>
      <c r="Q35" s="194"/>
      <c r="R35" s="195"/>
      <c r="S35" s="277">
        <v>3</v>
      </c>
      <c r="T35" s="194"/>
      <c r="U35" s="194"/>
      <c r="V35" s="195"/>
      <c r="W35" s="277">
        <v>2</v>
      </c>
      <c r="X35" s="194"/>
      <c r="Y35" s="194"/>
      <c r="Z35" s="195"/>
      <c r="AA35" s="278">
        <f t="shared" ref="AA35:AA39" si="4">IF(OR(TRIM(S35)="",TRIM(W35)=""),"",S35*W35)</f>
        <v>6</v>
      </c>
      <c r="AB35" s="194"/>
      <c r="AC35" s="194"/>
      <c r="AD35" s="195"/>
      <c r="AE35" s="193" t="s">
        <v>93</v>
      </c>
      <c r="AF35" s="194"/>
      <c r="AG35" s="194"/>
      <c r="AH35" s="194"/>
      <c r="AI35" s="194"/>
      <c r="AJ35" s="194"/>
      <c r="AK35" s="194"/>
      <c r="AL35" s="194"/>
      <c r="AM35" s="194"/>
      <c r="AN35" s="194"/>
      <c r="AO35" s="194"/>
      <c r="AP35" s="194"/>
      <c r="AQ35" s="194"/>
      <c r="AR35" s="194"/>
      <c r="AS35" s="194"/>
      <c r="AT35" s="195"/>
      <c r="AU35" s="193" t="s">
        <v>94</v>
      </c>
      <c r="AV35" s="194"/>
      <c r="AW35" s="194"/>
      <c r="AX35" s="194"/>
      <c r="AY35" s="194"/>
      <c r="AZ35" s="194"/>
      <c r="BA35" s="194"/>
      <c r="BB35" s="194"/>
      <c r="BC35" s="194"/>
      <c r="BD35" s="194"/>
      <c r="BE35" s="194"/>
      <c r="BF35" s="194"/>
      <c r="BG35" s="194"/>
      <c r="BH35" s="194"/>
      <c r="BI35" s="194"/>
      <c r="BJ35" s="195"/>
      <c r="BK35" s="52"/>
      <c r="BL35" s="5"/>
      <c r="BM35" s="50" t="e">
        <f t="shared" si="1"/>
        <v>#REF!</v>
      </c>
      <c r="BN35" s="5"/>
      <c r="BO35" s="5"/>
      <c r="BP35" s="5"/>
      <c r="BQ35" s="5"/>
      <c r="BR35" s="5"/>
      <c r="BS35" s="5"/>
      <c r="BT35" s="5"/>
      <c r="BU35" s="5"/>
      <c r="BV35" s="5"/>
      <c r="BW35" s="5"/>
      <c r="BX35" s="5"/>
      <c r="BY35" s="5"/>
      <c r="BZ35" s="5"/>
      <c r="CA35" s="5"/>
      <c r="CB35" s="5"/>
      <c r="CC35" s="5"/>
      <c r="CD35" s="5"/>
      <c r="CE35" s="5"/>
      <c r="CF35" s="5"/>
      <c r="CG35" s="5"/>
    </row>
    <row r="36" spans="1:85" ht="24.75" customHeight="1" x14ac:dyDescent="0.25">
      <c r="A36" s="5"/>
      <c r="B36" s="51">
        <f t="shared" si="3"/>
        <v>6</v>
      </c>
      <c r="C36" s="272" t="s">
        <v>522</v>
      </c>
      <c r="D36" s="256"/>
      <c r="E36" s="256"/>
      <c r="F36" s="256"/>
      <c r="G36" s="256"/>
      <c r="H36" s="256"/>
      <c r="I36" s="256"/>
      <c r="J36" s="256"/>
      <c r="K36" s="256"/>
      <c r="L36" s="256"/>
      <c r="M36" s="256"/>
      <c r="N36" s="256"/>
      <c r="O36" s="256"/>
      <c r="P36" s="256"/>
      <c r="Q36" s="256"/>
      <c r="R36" s="257"/>
      <c r="S36" s="277">
        <v>3</v>
      </c>
      <c r="T36" s="194"/>
      <c r="U36" s="194"/>
      <c r="V36" s="195"/>
      <c r="W36" s="277">
        <v>1</v>
      </c>
      <c r="X36" s="194"/>
      <c r="Y36" s="194"/>
      <c r="Z36" s="195"/>
      <c r="AA36" s="278">
        <f t="shared" si="4"/>
        <v>3</v>
      </c>
      <c r="AB36" s="194"/>
      <c r="AC36" s="194"/>
      <c r="AD36" s="195"/>
      <c r="AE36" s="272" t="s">
        <v>527</v>
      </c>
      <c r="AF36" s="256"/>
      <c r="AG36" s="256"/>
      <c r="AH36" s="256"/>
      <c r="AI36" s="256"/>
      <c r="AJ36" s="256"/>
      <c r="AK36" s="256"/>
      <c r="AL36" s="256"/>
      <c r="AM36" s="256"/>
      <c r="AN36" s="256"/>
      <c r="AO36" s="256"/>
      <c r="AP36" s="256"/>
      <c r="AQ36" s="256"/>
      <c r="AR36" s="256"/>
      <c r="AS36" s="256"/>
      <c r="AT36" s="257"/>
      <c r="AU36" s="272" t="s">
        <v>94</v>
      </c>
      <c r="AV36" s="256"/>
      <c r="AW36" s="256"/>
      <c r="AX36" s="256"/>
      <c r="AY36" s="256"/>
      <c r="AZ36" s="256"/>
      <c r="BA36" s="256"/>
      <c r="BB36" s="256"/>
      <c r="BC36" s="256"/>
      <c r="BD36" s="256"/>
      <c r="BE36" s="256"/>
      <c r="BF36" s="256"/>
      <c r="BG36" s="256"/>
      <c r="BH36" s="256"/>
      <c r="BI36" s="256"/>
      <c r="BJ36" s="257"/>
      <c r="BK36" s="52"/>
      <c r="BL36" s="5"/>
      <c r="BM36" s="50" t="e">
        <f t="shared" si="1"/>
        <v>#REF!</v>
      </c>
      <c r="BN36" s="5"/>
      <c r="BO36" s="5"/>
      <c r="BP36" s="5"/>
      <c r="BQ36" s="5"/>
      <c r="BR36" s="5"/>
      <c r="BS36" s="5"/>
      <c r="BT36" s="5"/>
      <c r="BU36" s="5"/>
      <c r="BV36" s="5"/>
      <c r="BW36" s="5"/>
      <c r="BX36" s="5"/>
      <c r="BY36" s="5"/>
      <c r="BZ36" s="5"/>
      <c r="CA36" s="5"/>
      <c r="CB36" s="5"/>
      <c r="CC36" s="5"/>
      <c r="CD36" s="5"/>
      <c r="CE36" s="5"/>
      <c r="CF36" s="5"/>
      <c r="CG36" s="5"/>
    </row>
    <row r="37" spans="1:85" ht="24.75" customHeight="1" x14ac:dyDescent="0.25">
      <c r="A37" s="5"/>
      <c r="B37" s="51">
        <f t="shared" ref="B37:B39" si="5">COUNTA(C37:Z37)+COUNTA(AE37:BJ37)</f>
        <v>5</v>
      </c>
      <c r="C37" s="272" t="s">
        <v>528</v>
      </c>
      <c r="D37" s="256"/>
      <c r="E37" s="256"/>
      <c r="F37" s="256"/>
      <c r="G37" s="256"/>
      <c r="H37" s="256"/>
      <c r="I37" s="256"/>
      <c r="J37" s="256"/>
      <c r="K37" s="256"/>
      <c r="L37" s="256"/>
      <c r="M37" s="256"/>
      <c r="N37" s="256"/>
      <c r="O37" s="256"/>
      <c r="P37" s="256"/>
      <c r="Q37" s="256"/>
      <c r="R37" s="257"/>
      <c r="S37" s="273">
        <v>3</v>
      </c>
      <c r="T37" s="256"/>
      <c r="U37" s="256"/>
      <c r="V37" s="257"/>
      <c r="W37" s="273">
        <v>1</v>
      </c>
      <c r="X37" s="256"/>
      <c r="Y37" s="256"/>
      <c r="Z37" s="257"/>
      <c r="AA37" s="274">
        <f t="shared" si="4"/>
        <v>3</v>
      </c>
      <c r="AB37" s="256"/>
      <c r="AC37" s="256"/>
      <c r="AD37" s="257"/>
      <c r="AE37" s="272" t="s">
        <v>529</v>
      </c>
      <c r="AF37" s="256"/>
      <c r="AG37" s="256"/>
      <c r="AH37" s="256"/>
      <c r="AI37" s="256"/>
      <c r="AJ37" s="256"/>
      <c r="AK37" s="256"/>
      <c r="AL37" s="256"/>
      <c r="AM37" s="256"/>
      <c r="AN37" s="256"/>
      <c r="AO37" s="256"/>
      <c r="AP37" s="256"/>
      <c r="AQ37" s="256"/>
      <c r="AR37" s="256"/>
      <c r="AS37" s="256"/>
      <c r="AT37" s="257"/>
      <c r="AU37" s="272" t="s">
        <v>94</v>
      </c>
      <c r="AV37" s="256"/>
      <c r="AW37" s="256"/>
      <c r="AX37" s="256"/>
      <c r="AY37" s="256"/>
      <c r="AZ37" s="256"/>
      <c r="BA37" s="256"/>
      <c r="BB37" s="256"/>
      <c r="BC37" s="256"/>
      <c r="BD37" s="256"/>
      <c r="BE37" s="256"/>
      <c r="BF37" s="256"/>
      <c r="BG37" s="256"/>
      <c r="BH37" s="256"/>
      <c r="BI37" s="256"/>
      <c r="BJ37" s="257"/>
      <c r="BK37" s="52"/>
      <c r="BL37" s="5"/>
      <c r="BM37" s="50" t="e">
        <f t="shared" si="1"/>
        <v>#REF!</v>
      </c>
      <c r="BN37" s="5"/>
      <c r="BO37" s="5"/>
      <c r="BP37" s="5"/>
      <c r="BQ37" s="5"/>
      <c r="BR37" s="5"/>
      <c r="BS37" s="5"/>
      <c r="BT37" s="5"/>
      <c r="BU37" s="5"/>
      <c r="BV37" s="5"/>
      <c r="BW37" s="5"/>
      <c r="BX37" s="5"/>
      <c r="BY37" s="5"/>
      <c r="BZ37" s="5"/>
      <c r="CA37" s="5"/>
      <c r="CB37" s="5"/>
      <c r="CC37" s="5"/>
      <c r="CD37" s="5"/>
      <c r="CE37" s="5"/>
      <c r="CF37" s="5"/>
      <c r="CG37" s="5"/>
    </row>
    <row r="38" spans="1:85" ht="24.75" customHeight="1" x14ac:dyDescent="0.25">
      <c r="A38" s="5"/>
      <c r="B38" s="61">
        <f t="shared" si="5"/>
        <v>0</v>
      </c>
      <c r="C38" s="275"/>
      <c r="D38" s="270"/>
      <c r="E38" s="270"/>
      <c r="F38" s="270"/>
      <c r="G38" s="270"/>
      <c r="H38" s="270"/>
      <c r="I38" s="270"/>
      <c r="J38" s="270"/>
      <c r="K38" s="270"/>
      <c r="L38" s="270"/>
      <c r="M38" s="270"/>
      <c r="N38" s="270"/>
      <c r="O38" s="270"/>
      <c r="P38" s="270"/>
      <c r="Q38" s="270"/>
      <c r="R38" s="271"/>
      <c r="S38" s="276"/>
      <c r="T38" s="270"/>
      <c r="U38" s="270"/>
      <c r="V38" s="271"/>
      <c r="W38" s="276"/>
      <c r="X38" s="270"/>
      <c r="Y38" s="270"/>
      <c r="Z38" s="271"/>
      <c r="AA38" s="269" t="str">
        <f t="shared" si="4"/>
        <v/>
      </c>
      <c r="AB38" s="270"/>
      <c r="AC38" s="270"/>
      <c r="AD38" s="271"/>
      <c r="AE38" s="272"/>
      <c r="AF38" s="256"/>
      <c r="AG38" s="256"/>
      <c r="AH38" s="256"/>
      <c r="AI38" s="256"/>
      <c r="AJ38" s="256"/>
      <c r="AK38" s="256"/>
      <c r="AL38" s="256"/>
      <c r="AM38" s="256"/>
      <c r="AN38" s="256"/>
      <c r="AO38" s="256"/>
      <c r="AP38" s="256"/>
      <c r="AQ38" s="256"/>
      <c r="AR38" s="256"/>
      <c r="AS38" s="256"/>
      <c r="AT38" s="257"/>
      <c r="AU38" s="272"/>
      <c r="AV38" s="256"/>
      <c r="AW38" s="256"/>
      <c r="AX38" s="256"/>
      <c r="AY38" s="256"/>
      <c r="AZ38" s="256"/>
      <c r="BA38" s="256"/>
      <c r="BB38" s="256"/>
      <c r="BC38" s="256"/>
      <c r="BD38" s="256"/>
      <c r="BE38" s="256"/>
      <c r="BF38" s="256"/>
      <c r="BG38" s="256"/>
      <c r="BH38" s="256"/>
      <c r="BI38" s="256"/>
      <c r="BJ38" s="257"/>
      <c r="BK38" s="52"/>
      <c r="BL38" s="5"/>
      <c r="BM38" s="50" t="e">
        <f t="shared" si="1"/>
        <v>#REF!</v>
      </c>
      <c r="BN38" s="5"/>
      <c r="BO38" s="5"/>
      <c r="BP38" s="5"/>
      <c r="BQ38" s="5"/>
      <c r="BR38" s="5"/>
      <c r="BS38" s="5"/>
      <c r="BT38" s="5"/>
      <c r="BU38" s="5"/>
      <c r="BV38" s="5"/>
      <c r="BW38" s="5"/>
      <c r="BX38" s="5"/>
      <c r="BY38" s="5"/>
      <c r="BZ38" s="5"/>
      <c r="CA38" s="5"/>
      <c r="CB38" s="5"/>
      <c r="CC38" s="5"/>
      <c r="CD38" s="5"/>
      <c r="CE38" s="5"/>
      <c r="CF38" s="5"/>
      <c r="CG38" s="5"/>
    </row>
    <row r="39" spans="1:85" ht="24.75" customHeight="1" x14ac:dyDescent="0.25">
      <c r="A39" s="5"/>
      <c r="B39" s="62">
        <f t="shared" si="5"/>
        <v>0</v>
      </c>
      <c r="C39" s="258"/>
      <c r="D39" s="259"/>
      <c r="E39" s="259"/>
      <c r="F39" s="259"/>
      <c r="G39" s="259"/>
      <c r="H39" s="259"/>
      <c r="I39" s="259"/>
      <c r="J39" s="259"/>
      <c r="K39" s="259"/>
      <c r="L39" s="259"/>
      <c r="M39" s="259"/>
      <c r="N39" s="259"/>
      <c r="O39" s="259"/>
      <c r="P39" s="259"/>
      <c r="Q39" s="259"/>
      <c r="R39" s="260"/>
      <c r="S39" s="264"/>
      <c r="T39" s="259"/>
      <c r="U39" s="259"/>
      <c r="V39" s="260"/>
      <c r="W39" s="264"/>
      <c r="X39" s="259"/>
      <c r="Y39" s="259"/>
      <c r="Z39" s="260"/>
      <c r="AA39" s="265" t="str">
        <f t="shared" si="4"/>
        <v/>
      </c>
      <c r="AB39" s="259"/>
      <c r="AC39" s="259"/>
      <c r="AD39" s="260"/>
      <c r="AE39" s="266"/>
      <c r="AF39" s="259"/>
      <c r="AG39" s="259"/>
      <c r="AH39" s="259"/>
      <c r="AI39" s="259"/>
      <c r="AJ39" s="259"/>
      <c r="AK39" s="259"/>
      <c r="AL39" s="259"/>
      <c r="AM39" s="259"/>
      <c r="AN39" s="259"/>
      <c r="AO39" s="259"/>
      <c r="AP39" s="259"/>
      <c r="AQ39" s="259"/>
      <c r="AR39" s="259"/>
      <c r="AS39" s="259"/>
      <c r="AT39" s="260"/>
      <c r="AU39" s="267"/>
      <c r="AV39" s="259"/>
      <c r="AW39" s="259"/>
      <c r="AX39" s="259"/>
      <c r="AY39" s="259"/>
      <c r="AZ39" s="259"/>
      <c r="BA39" s="259"/>
      <c r="BB39" s="259"/>
      <c r="BC39" s="259"/>
      <c r="BD39" s="259"/>
      <c r="BE39" s="259"/>
      <c r="BF39" s="259"/>
      <c r="BG39" s="259"/>
      <c r="BH39" s="259"/>
      <c r="BI39" s="259"/>
      <c r="BJ39" s="268"/>
      <c r="BK39" s="52"/>
      <c r="BL39" s="5"/>
      <c r="BM39" s="50" t="e">
        <f t="shared" si="1"/>
        <v>#REF!</v>
      </c>
      <c r="BN39" s="5"/>
      <c r="BO39" s="5"/>
      <c r="BP39" s="5"/>
      <c r="BQ39" s="5"/>
      <c r="BR39" s="5"/>
      <c r="BS39" s="5"/>
      <c r="BT39" s="5"/>
      <c r="BU39" s="5"/>
      <c r="BV39" s="5"/>
      <c r="BW39" s="5"/>
      <c r="BX39" s="5"/>
      <c r="BY39" s="5"/>
      <c r="BZ39" s="5"/>
      <c r="CA39" s="5"/>
      <c r="CB39" s="5"/>
      <c r="CC39" s="5"/>
      <c r="CD39" s="5"/>
      <c r="CE39" s="5"/>
      <c r="CF39" s="5"/>
      <c r="CG39" s="5"/>
    </row>
    <row r="40" spans="1:85" ht="24.75" customHeight="1" x14ac:dyDescent="0.25">
      <c r="A40" s="5"/>
      <c r="B40" s="5"/>
      <c r="C40" s="57"/>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
      <c r="AP40" s="5"/>
      <c r="AQ40" s="5"/>
      <c r="AR40" s="5"/>
      <c r="AS40" s="5"/>
      <c r="AT40" s="5"/>
      <c r="AU40" s="5"/>
      <c r="AV40" s="5"/>
      <c r="AW40" s="5"/>
      <c r="AX40" s="5"/>
      <c r="AY40" s="5"/>
      <c r="AZ40" s="5"/>
      <c r="BA40" s="5"/>
      <c r="BB40" s="5"/>
      <c r="BC40" s="5"/>
      <c r="BD40" s="5"/>
      <c r="BE40" s="5"/>
      <c r="BF40" s="5"/>
      <c r="BG40" s="5"/>
      <c r="BH40" s="5"/>
      <c r="BI40" s="5"/>
      <c r="BJ40" s="5"/>
      <c r="BK40" s="5"/>
      <c r="BL40" s="5"/>
      <c r="BM40" s="50" t="e">
        <f t="shared" si="1"/>
        <v>#REF!</v>
      </c>
      <c r="BN40" s="5"/>
      <c r="BO40" s="5"/>
      <c r="BP40" s="5"/>
      <c r="BQ40" s="5"/>
      <c r="BR40" s="5"/>
      <c r="BS40" s="5"/>
      <c r="BT40" s="5"/>
      <c r="BU40" s="5"/>
      <c r="BV40" s="5"/>
      <c r="BW40" s="5"/>
      <c r="BX40" s="5"/>
      <c r="BY40" s="5"/>
      <c r="BZ40" s="5"/>
      <c r="CA40" s="5"/>
      <c r="CB40" s="5"/>
      <c r="CC40" s="5"/>
      <c r="CD40" s="5"/>
      <c r="CE40" s="5"/>
      <c r="CF40" s="5"/>
      <c r="CG40" s="5"/>
    </row>
    <row r="41" spans="1:85" ht="15.75" customHeight="1" x14ac:dyDescent="0.25">
      <c r="A41" s="5"/>
      <c r="B41" s="5"/>
      <c r="C41" s="54" t="s">
        <v>95</v>
      </c>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
      <c r="BL41" s="5"/>
      <c r="BM41" s="50" t="e">
        <f t="shared" si="1"/>
        <v>#REF!</v>
      </c>
      <c r="BN41" s="5"/>
      <c r="BO41" s="5"/>
      <c r="BP41" s="5"/>
      <c r="BQ41" s="5"/>
      <c r="BR41" s="5"/>
      <c r="BS41" s="5"/>
      <c r="BT41" s="5"/>
      <c r="BU41" s="5"/>
      <c r="BV41" s="5"/>
      <c r="BW41" s="5"/>
      <c r="BX41" s="5"/>
      <c r="BY41" s="5"/>
      <c r="BZ41" s="5"/>
      <c r="CA41" s="5"/>
      <c r="CB41" s="5"/>
      <c r="CC41" s="5"/>
      <c r="CD41" s="5"/>
      <c r="CE41" s="5"/>
      <c r="CF41" s="5"/>
      <c r="CG41" s="5"/>
    </row>
    <row r="42" spans="1:85" ht="15" customHeight="1" x14ac:dyDescent="0.25">
      <c r="A42" s="5"/>
      <c r="B42" s="5"/>
      <c r="C42" s="57"/>
      <c r="D42" s="58"/>
      <c r="E42" s="58"/>
      <c r="F42" s="57"/>
      <c r="G42" s="58"/>
      <c r="H42" s="58"/>
      <c r="I42" s="57"/>
      <c r="J42" s="58"/>
      <c r="K42" s="58"/>
      <c r="L42" s="57"/>
      <c r="M42" s="58"/>
      <c r="N42" s="58"/>
      <c r="O42" s="57"/>
      <c r="P42" s="58"/>
      <c r="Q42" s="58"/>
      <c r="R42" s="57"/>
      <c r="S42" s="58"/>
      <c r="T42" s="58"/>
      <c r="U42" s="57"/>
      <c r="V42" s="58"/>
      <c r="W42" s="58"/>
      <c r="X42" s="57"/>
      <c r="Y42" s="58"/>
      <c r="Z42" s="58"/>
      <c r="AA42" s="57"/>
      <c r="AB42" s="58"/>
      <c r="AC42" s="58"/>
      <c r="AD42" s="58"/>
      <c r="AE42" s="58"/>
      <c r="AF42" s="58"/>
      <c r="AG42" s="58"/>
      <c r="AH42" s="58"/>
      <c r="AI42" s="58"/>
      <c r="AJ42" s="58"/>
      <c r="AK42" s="58"/>
      <c r="AL42" s="58"/>
      <c r="AM42" s="58"/>
      <c r="AN42" s="58"/>
      <c r="AO42" s="5"/>
      <c r="AP42" s="5"/>
      <c r="AQ42" s="5"/>
      <c r="AR42" s="5"/>
      <c r="AS42" s="5"/>
      <c r="AT42" s="5"/>
      <c r="AU42" s="5"/>
      <c r="AV42" s="5"/>
      <c r="AW42" s="5"/>
      <c r="AX42" s="5"/>
      <c r="AY42" s="5"/>
      <c r="AZ42" s="5"/>
      <c r="BA42" s="5"/>
      <c r="BB42" s="5"/>
      <c r="BC42" s="5"/>
      <c r="BD42" s="5"/>
      <c r="BE42" s="5"/>
      <c r="BF42" s="5"/>
      <c r="BG42" s="5"/>
      <c r="BH42" s="5"/>
      <c r="BI42" s="5"/>
      <c r="BJ42" s="5"/>
      <c r="BK42" s="5"/>
      <c r="BL42" s="5"/>
      <c r="BM42" s="50" t="e">
        <f t="shared" si="1"/>
        <v>#REF!</v>
      </c>
      <c r="BN42" s="5"/>
      <c r="BO42" s="5"/>
      <c r="BP42" s="5"/>
      <c r="BQ42" s="5"/>
      <c r="BR42" s="5"/>
      <c r="BS42" s="5"/>
      <c r="BT42" s="5"/>
      <c r="BU42" s="5"/>
      <c r="BV42" s="5"/>
      <c r="BW42" s="5"/>
      <c r="BX42" s="5"/>
      <c r="BY42" s="5"/>
      <c r="BZ42" s="5"/>
      <c r="CA42" s="5"/>
      <c r="CB42" s="5"/>
      <c r="CC42" s="5"/>
      <c r="CD42" s="5"/>
      <c r="CE42" s="5"/>
      <c r="CF42" s="5"/>
      <c r="CG42" s="5"/>
    </row>
    <row r="43" spans="1:85" ht="24.75" customHeight="1" x14ac:dyDescent="0.25">
      <c r="A43" s="5"/>
      <c r="B43" s="5"/>
      <c r="C43" s="204" t="s">
        <v>96</v>
      </c>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61"/>
      <c r="AB43" s="262" t="s">
        <v>97</v>
      </c>
      <c r="AC43" s="205"/>
      <c r="AD43" s="205"/>
      <c r="AE43" s="205"/>
      <c r="AF43" s="206"/>
      <c r="AG43" s="262" t="s">
        <v>98</v>
      </c>
      <c r="AH43" s="205"/>
      <c r="AI43" s="205"/>
      <c r="AJ43" s="205"/>
      <c r="AK43" s="206"/>
      <c r="AL43" s="263" t="s">
        <v>99</v>
      </c>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22"/>
      <c r="BK43" s="5"/>
      <c r="BL43" s="5"/>
      <c r="BM43" s="50" t="e">
        <f t="shared" si="1"/>
        <v>#REF!</v>
      </c>
      <c r="BN43" s="5"/>
      <c r="BO43" s="5"/>
      <c r="BP43" s="5"/>
      <c r="BQ43" s="5"/>
      <c r="BR43" s="5"/>
      <c r="BS43" s="5"/>
      <c r="BT43" s="5"/>
      <c r="BU43" s="5"/>
      <c r="BV43" s="5"/>
      <c r="BW43" s="5"/>
      <c r="BX43" s="5"/>
      <c r="BY43" s="5"/>
      <c r="BZ43" s="5"/>
      <c r="CA43" s="5"/>
      <c r="CB43" s="5"/>
      <c r="CC43" s="5"/>
      <c r="CD43" s="5"/>
      <c r="CE43" s="5"/>
      <c r="CF43" s="5"/>
      <c r="CG43" s="5"/>
    </row>
    <row r="44" spans="1:85" ht="24.75" customHeight="1" x14ac:dyDescent="0.25">
      <c r="A44" s="5"/>
      <c r="B44" s="61"/>
      <c r="C44" s="255" t="s">
        <v>100</v>
      </c>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57"/>
      <c r="AB44" s="255" t="s">
        <v>101</v>
      </c>
      <c r="AC44" s="256"/>
      <c r="AD44" s="256"/>
      <c r="AE44" s="256"/>
      <c r="AF44" s="257"/>
      <c r="AG44" s="255" t="s">
        <v>101</v>
      </c>
      <c r="AH44" s="256"/>
      <c r="AI44" s="256"/>
      <c r="AJ44" s="256"/>
      <c r="AK44" s="257"/>
      <c r="AL44" s="225"/>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200"/>
      <c r="BK44" s="5"/>
      <c r="BL44" s="5"/>
      <c r="BM44" s="50"/>
      <c r="BN44" s="5"/>
      <c r="BO44" s="5"/>
      <c r="BP44" s="5"/>
      <c r="BQ44" s="5"/>
      <c r="BR44" s="5"/>
      <c r="BS44" s="5"/>
      <c r="BT44" s="5"/>
      <c r="BU44" s="5"/>
      <c r="BV44" s="5"/>
      <c r="BW44" s="5"/>
      <c r="BX44" s="5"/>
      <c r="BY44" s="5"/>
      <c r="BZ44" s="5"/>
      <c r="CA44" s="5"/>
      <c r="CB44" s="5"/>
      <c r="CC44" s="5"/>
      <c r="CD44" s="5"/>
      <c r="CE44" s="5"/>
      <c r="CF44" s="5"/>
      <c r="CG44" s="5"/>
    </row>
    <row r="45" spans="1:85" ht="24.75" customHeight="1" x14ac:dyDescent="0.25">
      <c r="A45" s="5"/>
      <c r="B45" s="61"/>
      <c r="C45" s="253"/>
      <c r="D45" s="197"/>
      <c r="E45" s="197"/>
      <c r="F45" s="197"/>
      <c r="G45" s="197"/>
      <c r="H45" s="197"/>
      <c r="I45" s="197"/>
      <c r="J45" s="197"/>
      <c r="K45" s="197"/>
      <c r="L45" s="197"/>
      <c r="M45" s="197"/>
      <c r="N45" s="197"/>
      <c r="O45" s="197"/>
      <c r="P45" s="197"/>
      <c r="Q45" s="197"/>
      <c r="R45" s="197"/>
      <c r="S45" s="197"/>
      <c r="T45" s="197"/>
      <c r="U45" s="197"/>
      <c r="V45" s="197"/>
      <c r="W45" s="197"/>
      <c r="X45" s="197"/>
      <c r="Y45" s="197"/>
      <c r="Z45" s="197"/>
      <c r="AA45" s="203"/>
      <c r="AB45" s="254"/>
      <c r="AC45" s="197"/>
      <c r="AD45" s="197"/>
      <c r="AE45" s="197"/>
      <c r="AF45" s="203"/>
      <c r="AG45" s="254"/>
      <c r="AH45" s="197"/>
      <c r="AI45" s="197"/>
      <c r="AJ45" s="197"/>
      <c r="AK45" s="203"/>
      <c r="AL45" s="225"/>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200"/>
      <c r="BK45" s="5"/>
      <c r="BL45" s="5"/>
      <c r="BM45" s="50"/>
      <c r="BN45" s="5"/>
      <c r="BO45" s="5"/>
      <c r="BP45" s="5"/>
      <c r="BQ45" s="5"/>
      <c r="BR45" s="5"/>
      <c r="BS45" s="5"/>
      <c r="BT45" s="5"/>
      <c r="BU45" s="5"/>
      <c r="BV45" s="5"/>
      <c r="BW45" s="5"/>
      <c r="BX45" s="5"/>
      <c r="BY45" s="5"/>
      <c r="BZ45" s="5"/>
      <c r="CA45" s="5"/>
      <c r="CB45" s="5"/>
      <c r="CC45" s="5"/>
      <c r="CD45" s="5"/>
      <c r="CE45" s="5"/>
      <c r="CF45" s="5"/>
      <c r="CG45" s="5"/>
    </row>
    <row r="46" spans="1:85" ht="24.75" customHeight="1" x14ac:dyDescent="0.25">
      <c r="A46" s="5"/>
      <c r="B46" s="51">
        <f>COUNTA(C46:BJ46)</f>
        <v>0</v>
      </c>
      <c r="C46" s="253"/>
      <c r="D46" s="197"/>
      <c r="E46" s="197"/>
      <c r="F46" s="197"/>
      <c r="G46" s="197"/>
      <c r="H46" s="197"/>
      <c r="I46" s="197"/>
      <c r="J46" s="197"/>
      <c r="K46" s="197"/>
      <c r="L46" s="197"/>
      <c r="M46" s="197"/>
      <c r="N46" s="197"/>
      <c r="O46" s="197"/>
      <c r="P46" s="197"/>
      <c r="Q46" s="197"/>
      <c r="R46" s="197"/>
      <c r="S46" s="197"/>
      <c r="T46" s="197"/>
      <c r="U46" s="197"/>
      <c r="V46" s="197"/>
      <c r="W46" s="197"/>
      <c r="X46" s="197"/>
      <c r="Y46" s="197"/>
      <c r="Z46" s="197"/>
      <c r="AA46" s="203"/>
      <c r="AB46" s="254"/>
      <c r="AC46" s="197"/>
      <c r="AD46" s="197"/>
      <c r="AE46" s="197"/>
      <c r="AF46" s="203"/>
      <c r="AG46" s="254"/>
      <c r="AH46" s="197"/>
      <c r="AI46" s="197"/>
      <c r="AJ46" s="197"/>
      <c r="AK46" s="203"/>
      <c r="AL46" s="225"/>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200"/>
      <c r="BK46" s="52"/>
      <c r="BL46" s="5"/>
      <c r="BM46" s="50" t="e">
        <f t="shared" ref="BM46:BM71" si="6">IF(#REF!="No",1,"")</f>
        <v>#REF!</v>
      </c>
      <c r="BN46" s="5"/>
      <c r="BO46" s="5"/>
      <c r="BP46" s="5"/>
      <c r="BQ46" s="5"/>
      <c r="BR46" s="5"/>
      <c r="BS46" s="5"/>
      <c r="BT46" s="5"/>
      <c r="BU46" s="5"/>
      <c r="BV46" s="5"/>
      <c r="BW46" s="5"/>
      <c r="BX46" s="5"/>
      <c r="BY46" s="5"/>
      <c r="BZ46" s="5"/>
      <c r="CA46" s="5"/>
      <c r="CB46" s="5"/>
      <c r="CC46" s="5"/>
      <c r="CD46" s="5"/>
      <c r="CE46" s="5"/>
      <c r="CF46" s="5"/>
      <c r="CG46" s="5"/>
    </row>
    <row r="47" spans="1:85" ht="24.75" customHeight="1" x14ac:dyDescent="0.25">
      <c r="A47" s="5"/>
      <c r="B47" s="5"/>
      <c r="C47" s="57"/>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
      <c r="AP47" s="5"/>
      <c r="AQ47" s="5"/>
      <c r="AR47" s="5"/>
      <c r="AS47" s="5"/>
      <c r="AT47" s="5"/>
      <c r="AU47" s="5"/>
      <c r="AV47" s="5"/>
      <c r="AW47" s="5"/>
      <c r="AX47" s="5"/>
      <c r="AY47" s="5"/>
      <c r="AZ47" s="5"/>
      <c r="BA47" s="5"/>
      <c r="BB47" s="5"/>
      <c r="BC47" s="5"/>
      <c r="BD47" s="5"/>
      <c r="BE47" s="5"/>
      <c r="BF47" s="5"/>
      <c r="BG47" s="5"/>
      <c r="BH47" s="5"/>
      <c r="BI47" s="5"/>
      <c r="BJ47" s="5"/>
      <c r="BK47" s="5"/>
      <c r="BL47" s="5"/>
      <c r="BM47" s="50" t="e">
        <f t="shared" si="6"/>
        <v>#REF!</v>
      </c>
      <c r="BN47" s="5"/>
      <c r="BO47" s="5"/>
      <c r="BP47" s="5"/>
      <c r="BQ47" s="5"/>
      <c r="BR47" s="5"/>
      <c r="BS47" s="5"/>
      <c r="BT47" s="5"/>
      <c r="BU47" s="5"/>
      <c r="BV47" s="5"/>
      <c r="BW47" s="5"/>
      <c r="BX47" s="5"/>
      <c r="BY47" s="5"/>
      <c r="BZ47" s="5"/>
      <c r="CA47" s="5"/>
      <c r="CB47" s="5"/>
      <c r="CC47" s="5"/>
      <c r="CD47" s="5"/>
      <c r="CE47" s="5"/>
      <c r="CF47" s="5"/>
      <c r="CG47" s="5"/>
    </row>
    <row r="48" spans="1:85" ht="15.75" customHeight="1" x14ac:dyDescent="0.25">
      <c r="A48" s="5"/>
      <c r="B48" s="5"/>
      <c r="C48" s="54" t="s">
        <v>102</v>
      </c>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
      <c r="BL48" s="5"/>
      <c r="BM48" s="50" t="e">
        <f t="shared" si="6"/>
        <v>#REF!</v>
      </c>
      <c r="BN48" s="5"/>
      <c r="BO48" s="5"/>
      <c r="BP48" s="5"/>
      <c r="BQ48" s="5"/>
      <c r="BR48" s="5"/>
      <c r="BS48" s="5"/>
      <c r="BT48" s="5"/>
      <c r="BU48" s="5"/>
      <c r="BV48" s="5"/>
      <c r="BW48" s="5"/>
      <c r="BX48" s="5"/>
      <c r="BY48" s="5"/>
      <c r="BZ48" s="5"/>
      <c r="CA48" s="5"/>
      <c r="CB48" s="5"/>
      <c r="CC48" s="5"/>
      <c r="CD48" s="5"/>
      <c r="CE48" s="5"/>
      <c r="CF48" s="5"/>
      <c r="CG48" s="5"/>
    </row>
    <row r="49" spans="1:85" ht="15" customHeight="1" x14ac:dyDescent="0.25">
      <c r="A49" s="5"/>
      <c r="B49" s="5"/>
      <c r="C49" s="57"/>
      <c r="D49" s="58"/>
      <c r="E49" s="58"/>
      <c r="F49" s="57"/>
      <c r="G49" s="58"/>
      <c r="H49" s="58"/>
      <c r="I49" s="57"/>
      <c r="J49" s="58"/>
      <c r="K49" s="58"/>
      <c r="L49" s="57"/>
      <c r="M49" s="58"/>
      <c r="N49" s="58"/>
      <c r="O49" s="57"/>
      <c r="P49" s="58"/>
      <c r="Q49" s="58"/>
      <c r="R49" s="57"/>
      <c r="S49" s="58"/>
      <c r="T49" s="58"/>
      <c r="U49" s="57"/>
      <c r="V49" s="58"/>
      <c r="W49" s="58"/>
      <c r="X49" s="57"/>
      <c r="Y49" s="58"/>
      <c r="Z49" s="58"/>
      <c r="AA49" s="57"/>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
      <c r="BL49" s="5"/>
      <c r="BM49" s="50" t="e">
        <f t="shared" si="6"/>
        <v>#REF!</v>
      </c>
      <c r="BN49" s="5"/>
      <c r="BO49" s="5"/>
      <c r="BP49" s="5"/>
      <c r="BQ49" s="5"/>
      <c r="BR49" s="5"/>
      <c r="BS49" s="5"/>
      <c r="BT49" s="5"/>
      <c r="BU49" s="5"/>
      <c r="BV49" s="5"/>
      <c r="BW49" s="5"/>
      <c r="BX49" s="5"/>
      <c r="BY49" s="5"/>
      <c r="BZ49" s="5"/>
      <c r="CA49" s="5"/>
      <c r="CB49" s="5"/>
      <c r="CC49" s="5"/>
      <c r="CD49" s="5"/>
      <c r="CE49" s="5"/>
      <c r="CF49" s="5"/>
      <c r="CG49" s="5"/>
    </row>
    <row r="50" spans="1:85" ht="24.75" customHeight="1" x14ac:dyDescent="0.25">
      <c r="A50" s="5"/>
      <c r="B50" s="51">
        <f t="shared" ref="B50:B52" si="7">COUNTA(C50:BJ50)</f>
        <v>1</v>
      </c>
      <c r="C50" s="226" t="s">
        <v>523</v>
      </c>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c r="AS50" s="227"/>
      <c r="AT50" s="227"/>
      <c r="AU50" s="227"/>
      <c r="AV50" s="227"/>
      <c r="AW50" s="227"/>
      <c r="AX50" s="227"/>
      <c r="AY50" s="227"/>
      <c r="AZ50" s="227"/>
      <c r="BA50" s="227"/>
      <c r="BB50" s="227"/>
      <c r="BC50" s="227"/>
      <c r="BD50" s="227"/>
      <c r="BE50" s="227"/>
      <c r="BF50" s="227"/>
      <c r="BG50" s="227"/>
      <c r="BH50" s="227"/>
      <c r="BI50" s="227"/>
      <c r="BJ50" s="228"/>
      <c r="BK50" s="5"/>
      <c r="BL50" s="5"/>
      <c r="BM50" s="50" t="e">
        <f t="shared" si="6"/>
        <v>#REF!</v>
      </c>
      <c r="BN50" s="5"/>
      <c r="BO50" s="5"/>
      <c r="BP50" s="5"/>
      <c r="BQ50" s="5"/>
      <c r="BR50" s="5"/>
      <c r="BS50" s="5"/>
      <c r="BT50" s="5"/>
      <c r="BU50" s="5"/>
      <c r="BV50" s="5"/>
      <c r="BW50" s="5"/>
      <c r="BX50" s="5"/>
      <c r="BY50" s="5"/>
      <c r="BZ50" s="5"/>
      <c r="CA50" s="5"/>
      <c r="CB50" s="5"/>
      <c r="CC50" s="5"/>
      <c r="CD50" s="5"/>
      <c r="CE50" s="5"/>
      <c r="CF50" s="5"/>
      <c r="CG50" s="5"/>
    </row>
    <row r="51" spans="1:85" ht="24.75" customHeight="1" x14ac:dyDescent="0.25">
      <c r="A51" s="5"/>
      <c r="B51" s="61">
        <f t="shared" si="7"/>
        <v>0</v>
      </c>
      <c r="C51" s="229"/>
      <c r="D51" s="178"/>
      <c r="E51" s="178"/>
      <c r="F51" s="178"/>
      <c r="G51" s="178"/>
      <c r="H51" s="178"/>
      <c r="I51" s="17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230"/>
      <c r="BK51" s="5"/>
      <c r="BL51" s="5"/>
      <c r="BM51" s="50" t="e">
        <f t="shared" si="6"/>
        <v>#REF!</v>
      </c>
      <c r="BN51" s="5"/>
      <c r="BO51" s="5"/>
      <c r="BP51" s="5"/>
      <c r="BQ51" s="5"/>
      <c r="BR51" s="5"/>
      <c r="BS51" s="5"/>
      <c r="BT51" s="5"/>
      <c r="BU51" s="5"/>
      <c r="BV51" s="5"/>
      <c r="BW51" s="5"/>
      <c r="BX51" s="5"/>
      <c r="BY51" s="5"/>
      <c r="BZ51" s="5"/>
      <c r="CA51" s="5"/>
      <c r="CB51" s="5"/>
      <c r="CC51" s="5"/>
      <c r="CD51" s="5"/>
      <c r="CE51" s="5"/>
      <c r="CF51" s="5"/>
      <c r="CG51" s="5"/>
    </row>
    <row r="52" spans="1:85" ht="40.5" customHeight="1" x14ac:dyDescent="0.25">
      <c r="A52" s="5"/>
      <c r="B52" s="62">
        <f t="shared" si="7"/>
        <v>0</v>
      </c>
      <c r="C52" s="231"/>
      <c r="D52" s="232"/>
      <c r="E52" s="232"/>
      <c r="F52" s="232"/>
      <c r="G52" s="232"/>
      <c r="H52" s="232"/>
      <c r="I52" s="232"/>
      <c r="J52" s="232"/>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232"/>
      <c r="AN52" s="232"/>
      <c r="AO52" s="232"/>
      <c r="AP52" s="232"/>
      <c r="AQ52" s="232"/>
      <c r="AR52" s="232"/>
      <c r="AS52" s="232"/>
      <c r="AT52" s="232"/>
      <c r="AU52" s="232"/>
      <c r="AV52" s="232"/>
      <c r="AW52" s="232"/>
      <c r="AX52" s="232"/>
      <c r="AY52" s="232"/>
      <c r="AZ52" s="232"/>
      <c r="BA52" s="232"/>
      <c r="BB52" s="232"/>
      <c r="BC52" s="232"/>
      <c r="BD52" s="232"/>
      <c r="BE52" s="232"/>
      <c r="BF52" s="232"/>
      <c r="BG52" s="232"/>
      <c r="BH52" s="232"/>
      <c r="BI52" s="232"/>
      <c r="BJ52" s="233"/>
      <c r="BK52" s="52"/>
      <c r="BL52" s="5"/>
      <c r="BM52" s="50" t="e">
        <f t="shared" si="6"/>
        <v>#REF!</v>
      </c>
      <c r="BN52" s="5"/>
      <c r="BO52" s="5"/>
      <c r="BP52" s="5"/>
      <c r="BQ52" s="5"/>
      <c r="BR52" s="5"/>
      <c r="BS52" s="5"/>
      <c r="BT52" s="5"/>
      <c r="BU52" s="5"/>
      <c r="BV52" s="5"/>
      <c r="BW52" s="5"/>
      <c r="BX52" s="5"/>
      <c r="BY52" s="5"/>
      <c r="BZ52" s="5"/>
      <c r="CA52" s="5"/>
      <c r="CB52" s="5"/>
      <c r="CC52" s="5"/>
      <c r="CD52" s="5"/>
      <c r="CE52" s="5"/>
      <c r="CF52" s="5"/>
      <c r="CG52" s="5"/>
    </row>
    <row r="53" spans="1:85" ht="24.75" customHeight="1" x14ac:dyDescent="0.25">
      <c r="A53" s="5"/>
      <c r="B53" s="5"/>
      <c r="C53" s="57"/>
      <c r="D53" s="58"/>
      <c r="E53" s="58"/>
      <c r="F53" s="58"/>
      <c r="G53" s="57"/>
      <c r="H53" s="58"/>
      <c r="I53" s="58"/>
      <c r="J53" s="58"/>
      <c r="K53" s="57"/>
      <c r="L53" s="58"/>
      <c r="M53" s="58"/>
      <c r="N53" s="58"/>
      <c r="O53" s="57"/>
      <c r="P53" s="58"/>
      <c r="Q53" s="58"/>
      <c r="R53" s="58"/>
      <c r="S53" s="57"/>
      <c r="T53" s="58"/>
      <c r="U53" s="58"/>
      <c r="V53" s="58"/>
      <c r="W53" s="57"/>
      <c r="X53" s="58"/>
      <c r="Y53" s="58"/>
      <c r="Z53" s="58"/>
      <c r="AA53" s="57"/>
      <c r="AB53" s="58"/>
      <c r="AC53" s="58"/>
      <c r="AD53" s="58"/>
      <c r="AE53" s="57"/>
      <c r="AF53" s="58"/>
      <c r="AG53" s="58"/>
      <c r="AH53" s="58"/>
      <c r="AI53" s="58"/>
      <c r="AJ53" s="58"/>
      <c r="AK53" s="58"/>
      <c r="AL53" s="58"/>
      <c r="AM53" s="58"/>
      <c r="AN53" s="58"/>
      <c r="AO53" s="5"/>
      <c r="AP53" s="5"/>
      <c r="AQ53" s="5"/>
      <c r="AR53" s="5"/>
      <c r="AS53" s="5"/>
      <c r="AT53" s="5"/>
      <c r="AU53" s="5"/>
      <c r="AV53" s="5"/>
      <c r="AW53" s="5"/>
      <c r="AX53" s="5"/>
      <c r="AY53" s="5"/>
      <c r="AZ53" s="5"/>
      <c r="BA53" s="5"/>
      <c r="BB53" s="5"/>
      <c r="BC53" s="5"/>
      <c r="BD53" s="5"/>
      <c r="BE53" s="5"/>
      <c r="BF53" s="5"/>
      <c r="BG53" s="5"/>
      <c r="BH53" s="5"/>
      <c r="BI53" s="5"/>
      <c r="BJ53" s="5"/>
      <c r="BK53" s="5"/>
      <c r="BL53" s="5"/>
      <c r="BM53" s="50" t="e">
        <f t="shared" si="6"/>
        <v>#REF!</v>
      </c>
      <c r="BN53" s="5"/>
      <c r="BO53" s="5"/>
      <c r="BP53" s="5"/>
      <c r="BQ53" s="5"/>
      <c r="BR53" s="5"/>
      <c r="BS53" s="5"/>
      <c r="BT53" s="5"/>
      <c r="BU53" s="5"/>
      <c r="BV53" s="5"/>
      <c r="BW53" s="5"/>
      <c r="BX53" s="5"/>
      <c r="BY53" s="5"/>
      <c r="BZ53" s="5"/>
      <c r="CA53" s="5"/>
      <c r="CB53" s="5"/>
      <c r="CC53" s="5"/>
      <c r="CD53" s="5"/>
      <c r="CE53" s="5"/>
      <c r="CF53" s="5"/>
      <c r="CG53" s="5"/>
    </row>
    <row r="54" spans="1:85" ht="15.75" customHeight="1" x14ac:dyDescent="0.25">
      <c r="A54" s="5"/>
      <c r="B54" s="5"/>
      <c r="C54" s="54" t="s">
        <v>103</v>
      </c>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
      <c r="BL54" s="5"/>
      <c r="BM54" s="50" t="e">
        <f t="shared" si="6"/>
        <v>#REF!</v>
      </c>
      <c r="BN54" s="5"/>
      <c r="BO54" s="5"/>
      <c r="BP54" s="5"/>
      <c r="BQ54" s="5"/>
      <c r="BR54" s="5"/>
      <c r="BS54" s="5"/>
      <c r="BT54" s="5"/>
      <c r="BU54" s="5"/>
      <c r="BV54" s="5"/>
      <c r="BW54" s="5"/>
      <c r="BX54" s="5"/>
      <c r="BY54" s="5"/>
      <c r="BZ54" s="5"/>
      <c r="CA54" s="5"/>
      <c r="CB54" s="5"/>
      <c r="CC54" s="5"/>
      <c r="CD54" s="5"/>
      <c r="CE54" s="5"/>
      <c r="CF54" s="5"/>
      <c r="CG54" s="5"/>
    </row>
    <row r="55" spans="1:85" ht="15" customHeight="1" x14ac:dyDescent="0.25">
      <c r="A55" s="5"/>
      <c r="B55" s="5"/>
      <c r="C55" s="57"/>
      <c r="D55" s="58"/>
      <c r="E55" s="58"/>
      <c r="F55" s="57"/>
      <c r="G55" s="58"/>
      <c r="H55" s="58"/>
      <c r="I55" s="57"/>
      <c r="J55" s="58"/>
      <c r="K55" s="58"/>
      <c r="L55" s="57"/>
      <c r="M55" s="58"/>
      <c r="N55" s="58"/>
      <c r="O55" s="57"/>
      <c r="P55" s="58"/>
      <c r="Q55" s="58"/>
      <c r="R55" s="57"/>
      <c r="S55" s="58"/>
      <c r="T55" s="58"/>
      <c r="U55" s="57"/>
      <c r="V55" s="58"/>
      <c r="W55" s="58"/>
      <c r="X55" s="57"/>
      <c r="Y55" s="58"/>
      <c r="Z55" s="58"/>
      <c r="AA55" s="57"/>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
      <c r="BL55" s="5"/>
      <c r="BM55" s="50" t="e">
        <f t="shared" si="6"/>
        <v>#REF!</v>
      </c>
      <c r="BN55" s="5"/>
      <c r="BO55" s="5"/>
      <c r="BP55" s="5"/>
      <c r="BQ55" s="5"/>
      <c r="BR55" s="5"/>
      <c r="BS55" s="5"/>
      <c r="BT55" s="5"/>
      <c r="BU55" s="5"/>
      <c r="BV55" s="5"/>
      <c r="BW55" s="5"/>
      <c r="BX55" s="5"/>
      <c r="BY55" s="5"/>
      <c r="BZ55" s="5"/>
      <c r="CA55" s="5"/>
      <c r="CB55" s="5"/>
      <c r="CC55" s="5"/>
      <c r="CD55" s="5"/>
      <c r="CE55" s="5"/>
      <c r="CF55" s="5"/>
      <c r="CG55" s="5"/>
    </row>
    <row r="56" spans="1:85" ht="24.75" customHeight="1" x14ac:dyDescent="0.25">
      <c r="A56" s="5"/>
      <c r="B56" s="51">
        <f t="shared" ref="B56:B58" si="8">COUNTA(C56:BJ56)</f>
        <v>1</v>
      </c>
      <c r="C56" s="234" t="s">
        <v>524</v>
      </c>
      <c r="D56" s="235"/>
      <c r="E56" s="235"/>
      <c r="F56" s="235"/>
      <c r="G56" s="235"/>
      <c r="H56" s="235"/>
      <c r="I56" s="235"/>
      <c r="J56" s="235"/>
      <c r="K56" s="235"/>
      <c r="L56" s="235"/>
      <c r="M56" s="235"/>
      <c r="N56" s="235"/>
      <c r="O56" s="235"/>
      <c r="P56" s="235"/>
      <c r="Q56" s="235"/>
      <c r="R56" s="235"/>
      <c r="S56" s="235"/>
      <c r="T56" s="235"/>
      <c r="U56" s="235"/>
      <c r="V56" s="235"/>
      <c r="W56" s="235"/>
      <c r="X56" s="235"/>
      <c r="Y56" s="235"/>
      <c r="Z56" s="235"/>
      <c r="AA56" s="235"/>
      <c r="AB56" s="235"/>
      <c r="AC56" s="235"/>
      <c r="AD56" s="235"/>
      <c r="AE56" s="235"/>
      <c r="AF56" s="235"/>
      <c r="AG56" s="235"/>
      <c r="AH56" s="235"/>
      <c r="AI56" s="235"/>
      <c r="AJ56" s="235"/>
      <c r="AK56" s="235"/>
      <c r="AL56" s="235"/>
      <c r="AM56" s="235"/>
      <c r="AN56" s="235"/>
      <c r="AO56" s="235"/>
      <c r="AP56" s="235"/>
      <c r="AQ56" s="235"/>
      <c r="AR56" s="235"/>
      <c r="AS56" s="235"/>
      <c r="AT56" s="235"/>
      <c r="AU56" s="235"/>
      <c r="AV56" s="235"/>
      <c r="AW56" s="235"/>
      <c r="AX56" s="235"/>
      <c r="AY56" s="235"/>
      <c r="AZ56" s="235"/>
      <c r="BA56" s="235"/>
      <c r="BB56" s="235"/>
      <c r="BC56" s="235"/>
      <c r="BD56" s="235"/>
      <c r="BE56" s="235"/>
      <c r="BF56" s="235"/>
      <c r="BG56" s="235"/>
      <c r="BH56" s="235"/>
      <c r="BI56" s="235"/>
      <c r="BJ56" s="236"/>
      <c r="BK56" s="5"/>
      <c r="BL56" s="5"/>
      <c r="BM56" s="50" t="e">
        <f t="shared" si="6"/>
        <v>#REF!</v>
      </c>
      <c r="BN56" s="5"/>
      <c r="BO56" s="5"/>
      <c r="BP56" s="5"/>
      <c r="BQ56" s="5"/>
      <c r="BR56" s="5"/>
      <c r="BS56" s="5"/>
      <c r="BT56" s="5"/>
      <c r="BU56" s="5"/>
      <c r="BV56" s="5"/>
      <c r="BW56" s="5"/>
      <c r="BX56" s="5"/>
      <c r="BY56" s="5"/>
      <c r="BZ56" s="5"/>
      <c r="CA56" s="5"/>
      <c r="CB56" s="5"/>
      <c r="CC56" s="5"/>
      <c r="CD56" s="5"/>
      <c r="CE56" s="5"/>
      <c r="CF56" s="5"/>
      <c r="CG56" s="5"/>
    </row>
    <row r="57" spans="1:85" ht="24.75" customHeight="1" x14ac:dyDescent="0.25">
      <c r="A57" s="5"/>
      <c r="B57" s="51">
        <f t="shared" si="8"/>
        <v>0</v>
      </c>
      <c r="C57" s="237"/>
      <c r="D57" s="178"/>
      <c r="E57" s="178"/>
      <c r="F57" s="178"/>
      <c r="G57" s="178"/>
      <c r="H57" s="178"/>
      <c r="I57" s="178"/>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238"/>
      <c r="BK57" s="5"/>
      <c r="BL57" s="5"/>
      <c r="BM57" s="50" t="e">
        <f t="shared" si="6"/>
        <v>#REF!</v>
      </c>
      <c r="BN57" s="5"/>
      <c r="BO57" s="5"/>
      <c r="BP57" s="5"/>
      <c r="BQ57" s="5"/>
      <c r="BR57" s="5"/>
      <c r="BS57" s="5"/>
      <c r="BT57" s="5"/>
      <c r="BU57" s="5"/>
      <c r="BV57" s="5"/>
      <c r="BW57" s="5"/>
      <c r="BX57" s="5"/>
      <c r="BY57" s="5"/>
      <c r="BZ57" s="5"/>
      <c r="CA57" s="5"/>
      <c r="CB57" s="5"/>
      <c r="CC57" s="5"/>
      <c r="CD57" s="5"/>
      <c r="CE57" s="5"/>
      <c r="CF57" s="5"/>
      <c r="CG57" s="5"/>
    </row>
    <row r="58" spans="1:85" ht="24.75" customHeight="1" x14ac:dyDescent="0.25">
      <c r="A58" s="5"/>
      <c r="B58" s="51">
        <f t="shared" si="8"/>
        <v>0</v>
      </c>
      <c r="C58" s="239"/>
      <c r="D58" s="232"/>
      <c r="E58" s="232"/>
      <c r="F58" s="232"/>
      <c r="G58" s="232"/>
      <c r="H58" s="232"/>
      <c r="I58" s="232"/>
      <c r="J58" s="232"/>
      <c r="K58" s="232"/>
      <c r="L58" s="232"/>
      <c r="M58" s="232"/>
      <c r="N58" s="232"/>
      <c r="O58" s="232"/>
      <c r="P58" s="232"/>
      <c r="Q58" s="232"/>
      <c r="R58" s="232"/>
      <c r="S58" s="232"/>
      <c r="T58" s="232"/>
      <c r="U58" s="232"/>
      <c r="V58" s="232"/>
      <c r="W58" s="232"/>
      <c r="X58" s="232"/>
      <c r="Y58" s="232"/>
      <c r="Z58" s="232"/>
      <c r="AA58" s="232"/>
      <c r="AB58" s="232"/>
      <c r="AC58" s="232"/>
      <c r="AD58" s="232"/>
      <c r="AE58" s="232"/>
      <c r="AF58" s="232"/>
      <c r="AG58" s="232"/>
      <c r="AH58" s="232"/>
      <c r="AI58" s="232"/>
      <c r="AJ58" s="232"/>
      <c r="AK58" s="232"/>
      <c r="AL58" s="232"/>
      <c r="AM58" s="232"/>
      <c r="AN58" s="232"/>
      <c r="AO58" s="232"/>
      <c r="AP58" s="232"/>
      <c r="AQ58" s="232"/>
      <c r="AR58" s="232"/>
      <c r="AS58" s="232"/>
      <c r="AT58" s="232"/>
      <c r="AU58" s="232"/>
      <c r="AV58" s="232"/>
      <c r="AW58" s="232"/>
      <c r="AX58" s="232"/>
      <c r="AY58" s="232"/>
      <c r="AZ58" s="232"/>
      <c r="BA58" s="232"/>
      <c r="BB58" s="232"/>
      <c r="BC58" s="232"/>
      <c r="BD58" s="232"/>
      <c r="BE58" s="232"/>
      <c r="BF58" s="232"/>
      <c r="BG58" s="232"/>
      <c r="BH58" s="232"/>
      <c r="BI58" s="232"/>
      <c r="BJ58" s="240"/>
      <c r="BK58" s="52"/>
      <c r="BL58" s="5"/>
      <c r="BM58" s="50" t="e">
        <f t="shared" si="6"/>
        <v>#REF!</v>
      </c>
      <c r="BN58" s="5"/>
      <c r="BO58" s="5"/>
      <c r="BP58" s="5"/>
      <c r="BQ58" s="5"/>
      <c r="BR58" s="5"/>
      <c r="BS58" s="5"/>
      <c r="BT58" s="5"/>
      <c r="BU58" s="5"/>
      <c r="BV58" s="5"/>
      <c r="BW58" s="5"/>
      <c r="BX58" s="5"/>
      <c r="BY58" s="5"/>
      <c r="BZ58" s="5"/>
      <c r="CA58" s="5"/>
      <c r="CB58" s="5"/>
      <c r="CC58" s="5"/>
      <c r="CD58" s="5"/>
      <c r="CE58" s="5"/>
      <c r="CF58" s="5"/>
      <c r="CG58" s="5"/>
    </row>
    <row r="59" spans="1:85" ht="24.75" customHeight="1" x14ac:dyDescent="0.25">
      <c r="A59" s="5"/>
      <c r="B59" s="5"/>
      <c r="C59" s="57"/>
      <c r="D59" s="58"/>
      <c r="E59" s="58"/>
      <c r="F59" s="58"/>
      <c r="G59" s="57"/>
      <c r="H59" s="58"/>
      <c r="I59" s="58"/>
      <c r="J59" s="58"/>
      <c r="K59" s="57"/>
      <c r="L59" s="58"/>
      <c r="M59" s="58"/>
      <c r="N59" s="58"/>
      <c r="O59" s="57"/>
      <c r="P59" s="58"/>
      <c r="Q59" s="58"/>
      <c r="R59" s="58"/>
      <c r="S59" s="57"/>
      <c r="T59" s="58"/>
      <c r="U59" s="58"/>
      <c r="V59" s="58"/>
      <c r="W59" s="57"/>
      <c r="X59" s="58"/>
      <c r="Y59" s="58"/>
      <c r="Z59" s="58"/>
      <c r="AA59" s="57"/>
      <c r="AB59" s="58"/>
      <c r="AC59" s="58"/>
      <c r="AD59" s="58"/>
      <c r="AE59" s="57"/>
      <c r="AF59" s="58"/>
      <c r="AG59" s="58"/>
      <c r="AH59" s="58"/>
      <c r="AI59" s="58"/>
      <c r="AJ59" s="58"/>
      <c r="AK59" s="58"/>
      <c r="AL59" s="58"/>
      <c r="AM59" s="58"/>
      <c r="AN59" s="58"/>
      <c r="AO59" s="5"/>
      <c r="AP59" s="5"/>
      <c r="AQ59" s="5"/>
      <c r="AR59" s="5"/>
      <c r="AS59" s="5"/>
      <c r="AT59" s="5"/>
      <c r="AU59" s="5"/>
      <c r="AV59" s="5"/>
      <c r="AW59" s="5"/>
      <c r="AX59" s="5"/>
      <c r="AY59" s="5"/>
      <c r="AZ59" s="5"/>
      <c r="BA59" s="5"/>
      <c r="BB59" s="5"/>
      <c r="BC59" s="5"/>
      <c r="BD59" s="5"/>
      <c r="BE59" s="5"/>
      <c r="BF59" s="5"/>
      <c r="BG59" s="5"/>
      <c r="BH59" s="5"/>
      <c r="BI59" s="5"/>
      <c r="BJ59" s="5"/>
      <c r="BK59" s="5"/>
      <c r="BL59" s="5"/>
      <c r="BM59" s="50" t="e">
        <f t="shared" si="6"/>
        <v>#REF!</v>
      </c>
      <c r="BN59" s="5"/>
      <c r="BO59" s="5"/>
      <c r="BP59" s="5"/>
      <c r="BQ59" s="5"/>
      <c r="BR59" s="5"/>
      <c r="BS59" s="5"/>
      <c r="BT59" s="5"/>
      <c r="BU59" s="5"/>
      <c r="BV59" s="5"/>
      <c r="BW59" s="5"/>
      <c r="BX59" s="5"/>
      <c r="BY59" s="5"/>
      <c r="BZ59" s="5"/>
      <c r="CA59" s="5"/>
      <c r="CB59" s="5"/>
      <c r="CC59" s="5"/>
      <c r="CD59" s="5"/>
      <c r="CE59" s="5"/>
      <c r="CF59" s="5"/>
      <c r="CG59" s="5"/>
    </row>
    <row r="60" spans="1:85" ht="15.75" customHeight="1" x14ac:dyDescent="0.25">
      <c r="A60" s="5"/>
      <c r="B60" s="5"/>
      <c r="C60" s="54" t="s">
        <v>104</v>
      </c>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
      <c r="BL60" s="5"/>
      <c r="BM60" s="50" t="e">
        <f t="shared" si="6"/>
        <v>#REF!</v>
      </c>
      <c r="BN60" s="5"/>
      <c r="BO60" s="5"/>
      <c r="BP60" s="5"/>
      <c r="BQ60" s="5"/>
      <c r="BR60" s="5"/>
      <c r="BS60" s="5"/>
      <c r="BT60" s="5"/>
      <c r="BU60" s="5"/>
      <c r="BV60" s="5"/>
      <c r="BW60" s="5"/>
      <c r="BX60" s="5"/>
      <c r="BY60" s="5"/>
      <c r="BZ60" s="5"/>
      <c r="CA60" s="5"/>
      <c r="CB60" s="5"/>
      <c r="CC60" s="5"/>
      <c r="CD60" s="5"/>
      <c r="CE60" s="5"/>
      <c r="CF60" s="5"/>
      <c r="CG60" s="5"/>
    </row>
    <row r="61" spans="1:85" ht="15" customHeight="1" x14ac:dyDescent="0.25">
      <c r="A61" s="5"/>
      <c r="B61" s="5"/>
      <c r="C61" s="57"/>
      <c r="D61" s="58"/>
      <c r="E61" s="58"/>
      <c r="F61" s="57"/>
      <c r="G61" s="58"/>
      <c r="H61" s="58"/>
      <c r="I61" s="57"/>
      <c r="J61" s="58"/>
      <c r="K61" s="58"/>
      <c r="L61" s="57"/>
      <c r="M61" s="58"/>
      <c r="N61" s="58"/>
      <c r="O61" s="57"/>
      <c r="P61" s="58"/>
      <c r="Q61" s="58"/>
      <c r="R61" s="57"/>
      <c r="S61" s="58"/>
      <c r="T61" s="58"/>
      <c r="U61" s="57"/>
      <c r="V61" s="58"/>
      <c r="W61" s="58"/>
      <c r="X61" s="57"/>
      <c r="Y61" s="58"/>
      <c r="Z61" s="58"/>
      <c r="AA61" s="57"/>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
      <c r="BL61" s="5"/>
      <c r="BM61" s="50" t="e">
        <f t="shared" si="6"/>
        <v>#REF!</v>
      </c>
      <c r="BN61" s="5"/>
      <c r="BO61" s="5"/>
      <c r="BP61" s="5"/>
      <c r="BQ61" s="5"/>
      <c r="BR61" s="5"/>
      <c r="BS61" s="5"/>
      <c r="BT61" s="5"/>
      <c r="BU61" s="5"/>
      <c r="BV61" s="5"/>
      <c r="BW61" s="5"/>
      <c r="BX61" s="5"/>
      <c r="BY61" s="5"/>
      <c r="BZ61" s="5"/>
      <c r="CA61" s="5"/>
      <c r="CB61" s="5"/>
      <c r="CC61" s="5"/>
      <c r="CD61" s="5"/>
      <c r="CE61" s="5"/>
      <c r="CF61" s="5"/>
      <c r="CG61" s="5"/>
    </row>
    <row r="62" spans="1:85" ht="24.75" customHeight="1" x14ac:dyDescent="0.25">
      <c r="A62" s="5"/>
      <c r="B62" s="51">
        <f t="shared" ref="B62:B64" si="9">COUNTA(C62:BJ62)</f>
        <v>1</v>
      </c>
      <c r="C62" s="241" t="s">
        <v>525</v>
      </c>
      <c r="D62" s="242"/>
      <c r="E62" s="242"/>
      <c r="F62" s="242"/>
      <c r="G62" s="242"/>
      <c r="H62" s="242"/>
      <c r="I62" s="242"/>
      <c r="J62" s="242"/>
      <c r="K62" s="242"/>
      <c r="L62" s="242"/>
      <c r="M62" s="242"/>
      <c r="N62" s="242"/>
      <c r="O62" s="242"/>
      <c r="P62" s="242"/>
      <c r="Q62" s="242"/>
      <c r="R62" s="242"/>
      <c r="S62" s="242"/>
      <c r="T62" s="242"/>
      <c r="U62" s="242"/>
      <c r="V62" s="242"/>
      <c r="W62" s="242"/>
      <c r="X62" s="242"/>
      <c r="Y62" s="242"/>
      <c r="Z62" s="242"/>
      <c r="AA62" s="242"/>
      <c r="AB62" s="242"/>
      <c r="AC62" s="242"/>
      <c r="AD62" s="242"/>
      <c r="AE62" s="242"/>
      <c r="AF62" s="242"/>
      <c r="AG62" s="242"/>
      <c r="AH62" s="242"/>
      <c r="AI62" s="242"/>
      <c r="AJ62" s="242"/>
      <c r="AK62" s="242"/>
      <c r="AL62" s="242"/>
      <c r="AM62" s="242"/>
      <c r="AN62" s="242"/>
      <c r="AO62" s="242"/>
      <c r="AP62" s="242"/>
      <c r="AQ62" s="242"/>
      <c r="AR62" s="242"/>
      <c r="AS62" s="242"/>
      <c r="AT62" s="242"/>
      <c r="AU62" s="242"/>
      <c r="AV62" s="242"/>
      <c r="AW62" s="242"/>
      <c r="AX62" s="242"/>
      <c r="AY62" s="242"/>
      <c r="AZ62" s="242"/>
      <c r="BA62" s="242"/>
      <c r="BB62" s="242"/>
      <c r="BC62" s="242"/>
      <c r="BD62" s="242"/>
      <c r="BE62" s="242"/>
      <c r="BF62" s="242"/>
      <c r="BG62" s="242"/>
      <c r="BH62" s="242"/>
      <c r="BI62" s="242"/>
      <c r="BJ62" s="243"/>
      <c r="BK62" s="5"/>
      <c r="BL62" s="5"/>
      <c r="BM62" s="50" t="e">
        <f t="shared" si="6"/>
        <v>#REF!</v>
      </c>
      <c r="BN62" s="5"/>
      <c r="BO62" s="5"/>
      <c r="BP62" s="5"/>
      <c r="BQ62" s="5"/>
      <c r="BR62" s="5"/>
      <c r="BS62" s="5"/>
      <c r="BT62" s="5"/>
      <c r="BU62" s="5"/>
      <c r="BV62" s="5"/>
      <c r="BW62" s="5"/>
      <c r="BX62" s="5"/>
      <c r="BY62" s="5"/>
      <c r="BZ62" s="5"/>
      <c r="CA62" s="5"/>
      <c r="CB62" s="5"/>
      <c r="CC62" s="5"/>
      <c r="CD62" s="5"/>
      <c r="CE62" s="5"/>
      <c r="CF62" s="5"/>
      <c r="CG62" s="5"/>
    </row>
    <row r="63" spans="1:85" ht="24.75" customHeight="1" x14ac:dyDescent="0.25">
      <c r="A63" s="5"/>
      <c r="B63" s="51">
        <f t="shared" si="9"/>
        <v>0</v>
      </c>
      <c r="C63" s="244"/>
      <c r="D63" s="178"/>
      <c r="E63" s="178"/>
      <c r="F63" s="178"/>
      <c r="G63" s="178"/>
      <c r="H63" s="178"/>
      <c r="I63" s="178"/>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245"/>
      <c r="BK63" s="5"/>
      <c r="BL63" s="5"/>
      <c r="BM63" s="50" t="e">
        <f t="shared" si="6"/>
        <v>#REF!</v>
      </c>
      <c r="BN63" s="5"/>
      <c r="BO63" s="5"/>
      <c r="BP63" s="5"/>
      <c r="BQ63" s="5"/>
      <c r="BR63" s="5"/>
      <c r="BS63" s="5"/>
      <c r="BT63" s="5"/>
      <c r="BU63" s="5"/>
      <c r="BV63" s="5"/>
      <c r="BW63" s="5"/>
      <c r="BX63" s="5"/>
      <c r="BY63" s="5"/>
      <c r="BZ63" s="5"/>
      <c r="CA63" s="5"/>
      <c r="CB63" s="5"/>
      <c r="CC63" s="5"/>
      <c r="CD63" s="5"/>
      <c r="CE63" s="5"/>
      <c r="CF63" s="5"/>
      <c r="CG63" s="5"/>
    </row>
    <row r="64" spans="1:85" ht="24.75" customHeight="1" x14ac:dyDescent="0.25">
      <c r="A64" s="5"/>
      <c r="B64" s="51">
        <f t="shared" si="9"/>
        <v>0</v>
      </c>
      <c r="C64" s="246"/>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c r="AE64" s="190"/>
      <c r="AF64" s="190"/>
      <c r="AG64" s="190"/>
      <c r="AH64" s="190"/>
      <c r="AI64" s="190"/>
      <c r="AJ64" s="190"/>
      <c r="AK64" s="190"/>
      <c r="AL64" s="190"/>
      <c r="AM64" s="190"/>
      <c r="AN64" s="190"/>
      <c r="AO64" s="190"/>
      <c r="AP64" s="190"/>
      <c r="AQ64" s="190"/>
      <c r="AR64" s="190"/>
      <c r="AS64" s="190"/>
      <c r="AT64" s="190"/>
      <c r="AU64" s="190"/>
      <c r="AV64" s="190"/>
      <c r="AW64" s="190"/>
      <c r="AX64" s="190"/>
      <c r="AY64" s="190"/>
      <c r="AZ64" s="190"/>
      <c r="BA64" s="190"/>
      <c r="BB64" s="190"/>
      <c r="BC64" s="190"/>
      <c r="BD64" s="190"/>
      <c r="BE64" s="190"/>
      <c r="BF64" s="190"/>
      <c r="BG64" s="190"/>
      <c r="BH64" s="190"/>
      <c r="BI64" s="190"/>
      <c r="BJ64" s="247"/>
      <c r="BK64" s="52"/>
      <c r="BL64" s="5"/>
      <c r="BM64" s="50" t="e">
        <f t="shared" si="6"/>
        <v>#REF!</v>
      </c>
      <c r="BN64" s="5"/>
      <c r="BO64" s="5"/>
      <c r="BP64" s="5"/>
      <c r="BQ64" s="5"/>
      <c r="BR64" s="5"/>
      <c r="BS64" s="5"/>
      <c r="BT64" s="5"/>
      <c r="BU64" s="5"/>
      <c r="BV64" s="5"/>
      <c r="BW64" s="5"/>
      <c r="BX64" s="5"/>
      <c r="BY64" s="5"/>
      <c r="BZ64" s="5"/>
      <c r="CA64" s="5"/>
      <c r="CB64" s="5"/>
      <c r="CC64" s="5"/>
      <c r="CD64" s="5"/>
      <c r="CE64" s="5"/>
      <c r="CF64" s="5"/>
      <c r="CG64" s="5"/>
    </row>
    <row r="65" spans="1:85" ht="24.75" customHeight="1" x14ac:dyDescent="0.25">
      <c r="A65" s="5"/>
      <c r="B65" s="5"/>
      <c r="C65" s="57"/>
      <c r="D65" s="58"/>
      <c r="E65" s="58"/>
      <c r="F65" s="58"/>
      <c r="G65" s="57"/>
      <c r="H65" s="58"/>
      <c r="I65" s="58"/>
      <c r="J65" s="58"/>
      <c r="K65" s="57"/>
      <c r="L65" s="58"/>
      <c r="M65" s="58"/>
      <c r="N65" s="58"/>
      <c r="O65" s="57"/>
      <c r="P65" s="58"/>
      <c r="Q65" s="58"/>
      <c r="R65" s="58"/>
      <c r="S65" s="57"/>
      <c r="T65" s="58"/>
      <c r="U65" s="58"/>
      <c r="V65" s="58"/>
      <c r="W65" s="57"/>
      <c r="X65" s="58"/>
      <c r="Y65" s="58"/>
      <c r="Z65" s="58"/>
      <c r="AA65" s="57"/>
      <c r="AB65" s="58"/>
      <c r="AC65" s="58"/>
      <c r="AD65" s="58"/>
      <c r="AE65" s="57"/>
      <c r="AF65" s="58"/>
      <c r="AG65" s="58"/>
      <c r="AH65" s="58"/>
      <c r="AI65" s="58"/>
      <c r="AJ65" s="58"/>
      <c r="AK65" s="58"/>
      <c r="AL65" s="58"/>
      <c r="AM65" s="58"/>
      <c r="AN65" s="58"/>
      <c r="AO65" s="5"/>
      <c r="AP65" s="5"/>
      <c r="AQ65" s="5"/>
      <c r="AR65" s="5"/>
      <c r="AS65" s="5"/>
      <c r="AT65" s="5"/>
      <c r="AU65" s="5"/>
      <c r="AV65" s="5"/>
      <c r="AW65" s="5"/>
      <c r="AX65" s="5"/>
      <c r="AY65" s="5"/>
      <c r="AZ65" s="5"/>
      <c r="BA65" s="5"/>
      <c r="BB65" s="5"/>
      <c r="BC65" s="5"/>
      <c r="BD65" s="5"/>
      <c r="BE65" s="5"/>
      <c r="BF65" s="5"/>
      <c r="BG65" s="5"/>
      <c r="BH65" s="5"/>
      <c r="BI65" s="5"/>
      <c r="BJ65" s="5"/>
      <c r="BK65" s="5"/>
      <c r="BL65" s="5"/>
      <c r="BM65" s="50" t="e">
        <f t="shared" si="6"/>
        <v>#REF!</v>
      </c>
      <c r="BN65" s="5"/>
      <c r="BO65" s="5"/>
      <c r="BP65" s="5"/>
      <c r="BQ65" s="5"/>
      <c r="BR65" s="5"/>
      <c r="BS65" s="5"/>
      <c r="BT65" s="5"/>
      <c r="BU65" s="5"/>
      <c r="BV65" s="5"/>
      <c r="BW65" s="5"/>
      <c r="BX65" s="5"/>
      <c r="BY65" s="5"/>
      <c r="BZ65" s="5"/>
      <c r="CA65" s="5"/>
      <c r="CB65" s="5"/>
      <c r="CC65" s="5"/>
      <c r="CD65" s="5"/>
      <c r="CE65" s="5"/>
      <c r="CF65" s="5"/>
      <c r="CG65" s="5"/>
    </row>
    <row r="66" spans="1:85" ht="15.75" customHeight="1" x14ac:dyDescent="0.25">
      <c r="A66" s="5"/>
      <c r="B66" s="5"/>
      <c r="C66" s="54" t="s">
        <v>105</v>
      </c>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
      <c r="BL66" s="5"/>
      <c r="BM66" s="50" t="e">
        <f t="shared" si="6"/>
        <v>#REF!</v>
      </c>
      <c r="BN66" s="5"/>
      <c r="BO66" s="5"/>
      <c r="BP66" s="5"/>
      <c r="BQ66" s="5"/>
      <c r="BR66" s="5"/>
      <c r="BS66" s="5"/>
      <c r="BT66" s="5"/>
      <c r="BU66" s="5"/>
      <c r="BV66" s="5"/>
      <c r="BW66" s="5"/>
      <c r="BX66" s="5"/>
      <c r="BY66" s="5"/>
      <c r="BZ66" s="5"/>
      <c r="CA66" s="5"/>
      <c r="CB66" s="5"/>
      <c r="CC66" s="5"/>
      <c r="CD66" s="5"/>
      <c r="CE66" s="5"/>
      <c r="CF66" s="5"/>
      <c r="CG66" s="5"/>
    </row>
    <row r="67" spans="1:85" ht="15" customHeight="1" x14ac:dyDescent="0.25">
      <c r="A67" s="5"/>
      <c r="B67" s="5"/>
      <c r="C67" s="57"/>
      <c r="D67" s="58"/>
      <c r="E67" s="58"/>
      <c r="F67" s="57"/>
      <c r="G67" s="58"/>
      <c r="H67" s="58"/>
      <c r="I67" s="57"/>
      <c r="J67" s="58"/>
      <c r="K67" s="58"/>
      <c r="L67" s="57"/>
      <c r="M67" s="58"/>
      <c r="N67" s="58"/>
      <c r="O67" s="57"/>
      <c r="P67" s="58"/>
      <c r="Q67" s="58"/>
      <c r="R67" s="57"/>
      <c r="S67" s="58"/>
      <c r="T67" s="58"/>
      <c r="U67" s="57"/>
      <c r="V67" s="58"/>
      <c r="W67" s="58"/>
      <c r="X67" s="57"/>
      <c r="Y67" s="58"/>
      <c r="Z67" s="58"/>
      <c r="AA67" s="57"/>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
      <c r="BL67" s="5"/>
      <c r="BM67" s="50" t="e">
        <f t="shared" si="6"/>
        <v>#REF!</v>
      </c>
      <c r="BN67" s="5"/>
      <c r="BO67" s="5"/>
      <c r="BP67" s="5"/>
      <c r="BQ67" s="5"/>
      <c r="BR67" s="5"/>
      <c r="BS67" s="5"/>
      <c r="BT67" s="5"/>
      <c r="BU67" s="5"/>
      <c r="BV67" s="5"/>
      <c r="BW67" s="5"/>
      <c r="BX67" s="5"/>
      <c r="BY67" s="5"/>
      <c r="BZ67" s="5"/>
      <c r="CA67" s="5"/>
      <c r="CB67" s="5"/>
      <c r="CC67" s="5"/>
      <c r="CD67" s="5"/>
      <c r="CE67" s="5"/>
      <c r="CF67" s="5"/>
      <c r="CG67" s="5"/>
    </row>
    <row r="68" spans="1:85" ht="24.75" customHeight="1" x14ac:dyDescent="0.25">
      <c r="A68" s="5"/>
      <c r="B68" s="51">
        <f t="shared" ref="B68:B70" si="10">COUNTA(C68:BJ68)</f>
        <v>1</v>
      </c>
      <c r="C68" s="248" t="s">
        <v>526</v>
      </c>
      <c r="D68" s="235"/>
      <c r="E68" s="235"/>
      <c r="F68" s="235"/>
      <c r="G68" s="235"/>
      <c r="H68" s="235"/>
      <c r="I68" s="235"/>
      <c r="J68" s="235"/>
      <c r="K68" s="235"/>
      <c r="L68" s="235"/>
      <c r="M68" s="235"/>
      <c r="N68" s="235"/>
      <c r="O68" s="235"/>
      <c r="P68" s="235"/>
      <c r="Q68" s="235"/>
      <c r="R68" s="235"/>
      <c r="S68" s="235"/>
      <c r="T68" s="235"/>
      <c r="U68" s="235"/>
      <c r="V68" s="235"/>
      <c r="W68" s="235"/>
      <c r="X68" s="235"/>
      <c r="Y68" s="235"/>
      <c r="Z68" s="235"/>
      <c r="AA68" s="235"/>
      <c r="AB68" s="235"/>
      <c r="AC68" s="235"/>
      <c r="AD68" s="235"/>
      <c r="AE68" s="235"/>
      <c r="AF68" s="235"/>
      <c r="AG68" s="235"/>
      <c r="AH68" s="235"/>
      <c r="AI68" s="235"/>
      <c r="AJ68" s="235"/>
      <c r="AK68" s="235"/>
      <c r="AL68" s="235"/>
      <c r="AM68" s="235"/>
      <c r="AN68" s="235"/>
      <c r="AO68" s="235"/>
      <c r="AP68" s="235"/>
      <c r="AQ68" s="235"/>
      <c r="AR68" s="235"/>
      <c r="AS68" s="235"/>
      <c r="AT68" s="235"/>
      <c r="AU68" s="235"/>
      <c r="AV68" s="235"/>
      <c r="AW68" s="235"/>
      <c r="AX68" s="235"/>
      <c r="AY68" s="235"/>
      <c r="AZ68" s="235"/>
      <c r="BA68" s="235"/>
      <c r="BB68" s="235"/>
      <c r="BC68" s="235"/>
      <c r="BD68" s="235"/>
      <c r="BE68" s="235"/>
      <c r="BF68" s="235"/>
      <c r="BG68" s="235"/>
      <c r="BH68" s="235"/>
      <c r="BI68" s="235"/>
      <c r="BJ68" s="236"/>
      <c r="BK68" s="5"/>
      <c r="BL68" s="5"/>
      <c r="BM68" s="50" t="e">
        <f t="shared" si="6"/>
        <v>#REF!</v>
      </c>
      <c r="BN68" s="5"/>
      <c r="BO68" s="5"/>
      <c r="BP68" s="5"/>
      <c r="BQ68" s="5"/>
      <c r="BR68" s="5"/>
      <c r="BS68" s="5"/>
      <c r="BT68" s="5"/>
      <c r="BU68" s="5"/>
      <c r="BV68" s="5"/>
      <c r="BW68" s="5"/>
      <c r="BX68" s="5"/>
      <c r="BY68" s="5"/>
      <c r="BZ68" s="5"/>
      <c r="CA68" s="5"/>
      <c r="CB68" s="5"/>
      <c r="CC68" s="5"/>
      <c r="CD68" s="5"/>
      <c r="CE68" s="5"/>
      <c r="CF68" s="5"/>
      <c r="CG68" s="5"/>
    </row>
    <row r="69" spans="1:85" ht="24.75" customHeight="1" x14ac:dyDescent="0.25">
      <c r="A69" s="5"/>
      <c r="B69" s="51">
        <f t="shared" si="10"/>
        <v>0</v>
      </c>
      <c r="C69" s="237"/>
      <c r="D69" s="178"/>
      <c r="E69" s="178"/>
      <c r="F69" s="178"/>
      <c r="G69" s="178"/>
      <c r="H69" s="178"/>
      <c r="I69" s="178"/>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238"/>
      <c r="BK69" s="5"/>
      <c r="BL69" s="5"/>
      <c r="BM69" s="50" t="e">
        <f t="shared" si="6"/>
        <v>#REF!</v>
      </c>
      <c r="BN69" s="5"/>
      <c r="BO69" s="5"/>
      <c r="BP69" s="5"/>
      <c r="BQ69" s="5"/>
      <c r="BR69" s="5"/>
      <c r="BS69" s="5"/>
      <c r="BT69" s="5"/>
      <c r="BU69" s="5"/>
      <c r="BV69" s="5"/>
      <c r="BW69" s="5"/>
      <c r="BX69" s="5"/>
      <c r="BY69" s="5"/>
      <c r="BZ69" s="5"/>
      <c r="CA69" s="5"/>
      <c r="CB69" s="5"/>
      <c r="CC69" s="5"/>
      <c r="CD69" s="5"/>
      <c r="CE69" s="5"/>
      <c r="CF69" s="5"/>
      <c r="CG69" s="5"/>
    </row>
    <row r="70" spans="1:85" ht="24.75" customHeight="1" x14ac:dyDescent="0.25">
      <c r="A70" s="5"/>
      <c r="B70" s="51">
        <f t="shared" si="10"/>
        <v>0</v>
      </c>
      <c r="C70" s="239"/>
      <c r="D70" s="232"/>
      <c r="E70" s="232"/>
      <c r="F70" s="232"/>
      <c r="G70" s="232"/>
      <c r="H70" s="232"/>
      <c r="I70" s="232"/>
      <c r="J70" s="232"/>
      <c r="K70" s="232"/>
      <c r="L70" s="232"/>
      <c r="M70" s="232"/>
      <c r="N70" s="232"/>
      <c r="O70" s="232"/>
      <c r="P70" s="232"/>
      <c r="Q70" s="232"/>
      <c r="R70" s="232"/>
      <c r="S70" s="232"/>
      <c r="T70" s="232"/>
      <c r="U70" s="232"/>
      <c r="V70" s="232"/>
      <c r="W70" s="232"/>
      <c r="X70" s="232"/>
      <c r="Y70" s="232"/>
      <c r="Z70" s="232"/>
      <c r="AA70" s="232"/>
      <c r="AB70" s="232"/>
      <c r="AC70" s="232"/>
      <c r="AD70" s="232"/>
      <c r="AE70" s="232"/>
      <c r="AF70" s="232"/>
      <c r="AG70" s="232"/>
      <c r="AH70" s="232"/>
      <c r="AI70" s="232"/>
      <c r="AJ70" s="232"/>
      <c r="AK70" s="232"/>
      <c r="AL70" s="232"/>
      <c r="AM70" s="232"/>
      <c r="AN70" s="232"/>
      <c r="AO70" s="232"/>
      <c r="AP70" s="232"/>
      <c r="AQ70" s="232"/>
      <c r="AR70" s="232"/>
      <c r="AS70" s="232"/>
      <c r="AT70" s="232"/>
      <c r="AU70" s="232"/>
      <c r="AV70" s="232"/>
      <c r="AW70" s="232"/>
      <c r="AX70" s="232"/>
      <c r="AY70" s="232"/>
      <c r="AZ70" s="232"/>
      <c r="BA70" s="232"/>
      <c r="BB70" s="232"/>
      <c r="BC70" s="232"/>
      <c r="BD70" s="232"/>
      <c r="BE70" s="232"/>
      <c r="BF70" s="232"/>
      <c r="BG70" s="232"/>
      <c r="BH70" s="232"/>
      <c r="BI70" s="232"/>
      <c r="BJ70" s="240"/>
      <c r="BK70" s="52"/>
      <c r="BL70" s="5"/>
      <c r="BM70" s="50" t="e">
        <f t="shared" si="6"/>
        <v>#REF!</v>
      </c>
      <c r="BN70" s="5"/>
      <c r="BO70" s="5"/>
      <c r="BP70" s="5"/>
      <c r="BQ70" s="5"/>
      <c r="BR70" s="5"/>
      <c r="BS70" s="5"/>
      <c r="BT70" s="5"/>
      <c r="BU70" s="5"/>
      <c r="BV70" s="5"/>
      <c r="BW70" s="5"/>
      <c r="BX70" s="5"/>
      <c r="BY70" s="5"/>
      <c r="BZ70" s="5"/>
      <c r="CA70" s="5"/>
      <c r="CB70" s="5"/>
      <c r="CC70" s="5"/>
      <c r="CD70" s="5"/>
      <c r="CE70" s="5"/>
      <c r="CF70" s="5"/>
      <c r="CG70" s="5"/>
    </row>
    <row r="71" spans="1:85" ht="24.75" customHeight="1" x14ac:dyDescent="0.25">
      <c r="A71" s="5"/>
      <c r="B71" s="5"/>
      <c r="C71" s="57"/>
      <c r="D71" s="58"/>
      <c r="E71" s="58"/>
      <c r="F71" s="58"/>
      <c r="G71" s="57"/>
      <c r="H71" s="58"/>
      <c r="I71" s="58"/>
      <c r="J71" s="58"/>
      <c r="K71" s="57"/>
      <c r="L71" s="58"/>
      <c r="M71" s="58"/>
      <c r="N71" s="58"/>
      <c r="O71" s="57"/>
      <c r="P71" s="58"/>
      <c r="Q71" s="58"/>
      <c r="R71" s="58"/>
      <c r="S71" s="57"/>
      <c r="T71" s="58"/>
      <c r="U71" s="58"/>
      <c r="V71" s="58"/>
      <c r="W71" s="57"/>
      <c r="X71" s="58"/>
      <c r="Y71" s="58"/>
      <c r="Z71" s="58"/>
      <c r="AA71" s="57"/>
      <c r="AB71" s="58"/>
      <c r="AC71" s="58"/>
      <c r="AD71" s="58"/>
      <c r="AE71" s="57"/>
      <c r="AF71" s="58"/>
      <c r="AG71" s="58"/>
      <c r="AH71" s="58"/>
      <c r="AI71" s="58"/>
      <c r="AJ71" s="58"/>
      <c r="AK71" s="58"/>
      <c r="AL71" s="58"/>
      <c r="AM71" s="58"/>
      <c r="AN71" s="58"/>
      <c r="AO71" s="5"/>
      <c r="AP71" s="5"/>
      <c r="AQ71" s="5"/>
      <c r="AR71" s="5"/>
      <c r="AS71" s="5"/>
      <c r="AT71" s="5"/>
      <c r="AU71" s="5"/>
      <c r="AV71" s="5"/>
      <c r="AW71" s="5"/>
      <c r="AX71" s="5"/>
      <c r="AY71" s="5"/>
      <c r="AZ71" s="5"/>
      <c r="BA71" s="5"/>
      <c r="BB71" s="5"/>
      <c r="BC71" s="5"/>
      <c r="BD71" s="5"/>
      <c r="BE71" s="5"/>
      <c r="BF71" s="5"/>
      <c r="BG71" s="5"/>
      <c r="BH71" s="5"/>
      <c r="BI71" s="5"/>
      <c r="BJ71" s="5"/>
      <c r="BK71" s="5"/>
      <c r="BL71" s="5"/>
      <c r="BM71" s="50" t="e">
        <f t="shared" si="6"/>
        <v>#REF!</v>
      </c>
      <c r="BN71" s="5"/>
      <c r="BO71" s="5"/>
      <c r="BP71" s="5"/>
      <c r="BQ71" s="5"/>
      <c r="BR71" s="5"/>
      <c r="BS71" s="5"/>
      <c r="BT71" s="5"/>
      <c r="BU71" s="5"/>
      <c r="BV71" s="5"/>
      <c r="BW71" s="5"/>
      <c r="BX71" s="5"/>
      <c r="BY71" s="5"/>
      <c r="BZ71" s="5"/>
      <c r="CA71" s="5"/>
      <c r="CB71" s="5"/>
      <c r="CC71" s="5"/>
      <c r="CD71" s="5"/>
      <c r="CE71" s="5"/>
      <c r="CF71" s="5"/>
      <c r="CG71" s="5"/>
    </row>
    <row r="72" spans="1:85" ht="30" customHeight="1" x14ac:dyDescent="0.25">
      <c r="A72" s="5"/>
      <c r="B72" s="5"/>
      <c r="C72" s="249" t="s">
        <v>106</v>
      </c>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c r="AE72" s="250"/>
      <c r="AF72" s="250"/>
      <c r="AG72" s="250"/>
      <c r="AH72" s="250"/>
      <c r="AI72" s="250"/>
      <c r="AJ72" s="250"/>
      <c r="AK72" s="250"/>
      <c r="AL72" s="250"/>
      <c r="AM72" s="250"/>
      <c r="AN72" s="250"/>
      <c r="AO72" s="250"/>
      <c r="AP72" s="250"/>
      <c r="AQ72" s="250"/>
      <c r="AR72" s="250"/>
      <c r="AS72" s="250"/>
      <c r="AT72" s="250"/>
      <c r="AU72" s="250"/>
      <c r="AV72" s="250"/>
      <c r="AW72" s="250"/>
      <c r="AX72" s="250"/>
      <c r="AY72" s="250"/>
      <c r="AZ72" s="250"/>
      <c r="BA72" s="250"/>
      <c r="BB72" s="250"/>
      <c r="BC72" s="250"/>
      <c r="BD72" s="250"/>
      <c r="BE72" s="250"/>
      <c r="BF72" s="250"/>
      <c r="BG72" s="5"/>
      <c r="BH72" s="5"/>
      <c r="BI72" s="5"/>
      <c r="BJ72" s="5"/>
      <c r="BK72" s="5"/>
      <c r="BL72" s="5"/>
      <c r="BM72" s="50"/>
      <c r="BN72" s="5"/>
      <c r="BO72" s="5"/>
      <c r="BP72" s="5"/>
      <c r="BQ72" s="5"/>
      <c r="BR72" s="5"/>
      <c r="BS72" s="5"/>
      <c r="BT72" s="5"/>
      <c r="BU72" s="5"/>
      <c r="BV72" s="5"/>
      <c r="BW72" s="5"/>
      <c r="BX72" s="5"/>
      <c r="BY72" s="5"/>
      <c r="BZ72" s="5"/>
      <c r="CA72" s="5"/>
      <c r="CB72" s="5"/>
      <c r="CC72" s="5"/>
      <c r="CD72" s="5"/>
      <c r="CE72" s="5"/>
      <c r="CF72" s="5"/>
      <c r="CG72" s="5"/>
    </row>
    <row r="73" spans="1:85" ht="30" customHeight="1" x14ac:dyDescent="0.25">
      <c r="A73" s="5"/>
      <c r="B73" s="5"/>
      <c r="C73" s="251"/>
      <c r="D73" s="252"/>
      <c r="E73" s="252"/>
      <c r="F73" s="252"/>
      <c r="G73" s="252"/>
      <c r="H73" s="252"/>
      <c r="I73" s="252"/>
      <c r="J73" s="252"/>
      <c r="K73" s="252"/>
      <c r="L73" s="252"/>
      <c r="M73" s="252"/>
      <c r="N73" s="252"/>
      <c r="O73" s="252"/>
      <c r="P73" s="252"/>
      <c r="Q73" s="252"/>
      <c r="R73" s="252"/>
      <c r="S73" s="252"/>
      <c r="T73" s="252"/>
      <c r="U73" s="252"/>
      <c r="V73" s="252"/>
      <c r="W73" s="252"/>
      <c r="X73" s="252"/>
      <c r="Y73" s="252"/>
      <c r="Z73" s="252"/>
      <c r="AA73" s="252"/>
      <c r="AB73" s="252"/>
      <c r="AC73" s="252"/>
      <c r="AD73" s="252"/>
      <c r="AE73" s="252"/>
      <c r="AF73" s="252"/>
      <c r="AG73" s="252"/>
      <c r="AH73" s="252"/>
      <c r="AI73" s="252"/>
      <c r="AJ73" s="252"/>
      <c r="AK73" s="252"/>
      <c r="AL73" s="252"/>
      <c r="AM73" s="252"/>
      <c r="AN73" s="252"/>
      <c r="AO73" s="252"/>
      <c r="AP73" s="252"/>
      <c r="AQ73" s="252"/>
      <c r="AR73" s="252"/>
      <c r="AS73" s="252"/>
      <c r="AT73" s="252"/>
      <c r="AU73" s="252"/>
      <c r="AV73" s="252"/>
      <c r="AW73" s="252"/>
      <c r="AX73" s="252"/>
      <c r="AY73" s="252"/>
      <c r="AZ73" s="252"/>
      <c r="BA73" s="252"/>
      <c r="BB73" s="252"/>
      <c r="BC73" s="252"/>
      <c r="BD73" s="252"/>
      <c r="BE73" s="252"/>
      <c r="BF73" s="252"/>
      <c r="BG73" s="5"/>
      <c r="BH73" s="5"/>
      <c r="BI73" s="5"/>
      <c r="BJ73" s="5"/>
      <c r="BK73" s="5"/>
      <c r="BL73" s="5"/>
      <c r="BM73" s="50"/>
      <c r="BN73" s="5"/>
      <c r="BO73" s="5"/>
      <c r="BP73" s="5"/>
      <c r="BQ73" s="5"/>
      <c r="BR73" s="5"/>
      <c r="BS73" s="5"/>
      <c r="BT73" s="5"/>
      <c r="BU73" s="5"/>
      <c r="BV73" s="5"/>
      <c r="BW73" s="5"/>
      <c r="BX73" s="5"/>
      <c r="BY73" s="5"/>
      <c r="BZ73" s="5"/>
      <c r="CA73" s="5"/>
      <c r="CB73" s="5"/>
      <c r="CC73" s="5"/>
      <c r="CD73" s="5"/>
      <c r="CE73" s="5"/>
      <c r="CF73" s="5"/>
      <c r="CG73" s="5"/>
    </row>
    <row r="74" spans="1:85" ht="30" customHeight="1" x14ac:dyDescent="0.25">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K74" s="5"/>
      <c r="BL74" s="5"/>
      <c r="BM74" s="50"/>
    </row>
    <row r="75" spans="1:85" ht="15.75" customHeight="1" x14ac:dyDescent="0.2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K75" s="5"/>
      <c r="BL75" s="5"/>
    </row>
    <row r="76" spans="1:85" ht="15.75" customHeight="1" x14ac:dyDescent="0.2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K76" s="5"/>
      <c r="BL76" s="5"/>
    </row>
    <row r="77" spans="1:85" ht="15.75" customHeight="1" x14ac:dyDescent="0.25">
      <c r="BK77" s="5"/>
      <c r="BL77" s="5"/>
    </row>
    <row r="78" spans="1:85" ht="15.75" customHeight="1" x14ac:dyDescent="0.25">
      <c r="BK78" s="5"/>
      <c r="BL78" s="5"/>
    </row>
    <row r="79" spans="1:85" ht="15.75" customHeight="1" x14ac:dyDescent="0.25">
      <c r="BK79" s="5"/>
      <c r="BL79" s="5"/>
    </row>
    <row r="80" spans="1:85" ht="15.75" customHeight="1" x14ac:dyDescent="0.25">
      <c r="BK80" s="5"/>
      <c r="BL80" s="5"/>
    </row>
    <row r="81" spans="63:64" ht="15.75" customHeight="1" x14ac:dyDescent="0.25">
      <c r="BK81" s="5"/>
      <c r="BL81" s="5"/>
    </row>
    <row r="82" spans="63:64" ht="15.75" customHeight="1" x14ac:dyDescent="0.25">
      <c r="BK82" s="5"/>
      <c r="BL82" s="5"/>
    </row>
    <row r="83" spans="63:64" ht="15.75" customHeight="1" x14ac:dyDescent="0.25">
      <c r="BK83" s="5"/>
      <c r="BL83" s="5"/>
    </row>
    <row r="84" spans="63:64" ht="15.75" customHeight="1" x14ac:dyDescent="0.25">
      <c r="BK84" s="5"/>
      <c r="BL84" s="5"/>
    </row>
    <row r="85" spans="63:64" ht="15.75" customHeight="1" x14ac:dyDescent="0.25">
      <c r="BK85" s="5"/>
      <c r="BL85" s="5"/>
    </row>
    <row r="86" spans="63:64" ht="15.75" customHeight="1" x14ac:dyDescent="0.25">
      <c r="BK86" s="5"/>
      <c r="BL86" s="5"/>
    </row>
    <row r="87" spans="63:64" ht="15.75" customHeight="1" x14ac:dyDescent="0.25">
      <c r="BK87" s="5"/>
      <c r="BL87" s="5"/>
    </row>
    <row r="88" spans="63:64" ht="15.75" customHeight="1" x14ac:dyDescent="0.25">
      <c r="BK88" s="5"/>
      <c r="BL88" s="5"/>
    </row>
    <row r="89" spans="63:64" ht="15.75" customHeight="1" x14ac:dyDescent="0.25">
      <c r="BK89" s="5"/>
      <c r="BL89" s="5"/>
    </row>
    <row r="90" spans="63:64" ht="15.75" customHeight="1" x14ac:dyDescent="0.25">
      <c r="BK90" s="5"/>
      <c r="BL90" s="5"/>
    </row>
    <row r="91" spans="63:64" ht="15.75" customHeight="1" x14ac:dyDescent="0.25">
      <c r="BK91" s="5"/>
      <c r="BL91" s="5"/>
    </row>
    <row r="92" spans="63:64" ht="15.75" customHeight="1" x14ac:dyDescent="0.25">
      <c r="BK92" s="5"/>
      <c r="BL92" s="5"/>
    </row>
    <row r="93" spans="63:64" ht="15.75" customHeight="1" x14ac:dyDescent="0.25">
      <c r="BK93" s="5"/>
      <c r="BL93" s="5"/>
    </row>
    <row r="94" spans="63:64" ht="15.75" customHeight="1" x14ac:dyDescent="0.25">
      <c r="BK94" s="5"/>
      <c r="BL94" s="5"/>
    </row>
    <row r="95" spans="63:64" ht="15.75" customHeight="1" x14ac:dyDescent="0.25">
      <c r="BK95" s="5"/>
      <c r="BL95" s="5"/>
    </row>
    <row r="96" spans="63:64" ht="15.75" customHeight="1" x14ac:dyDescent="0.25">
      <c r="BK96" s="5"/>
      <c r="BL96" s="5"/>
    </row>
    <row r="97" spans="63:64" ht="15.75" customHeight="1" x14ac:dyDescent="0.25">
      <c r="BK97" s="5"/>
      <c r="BL97" s="5"/>
    </row>
    <row r="98" spans="63:64" ht="15.75" customHeight="1" x14ac:dyDescent="0.25">
      <c r="BK98" s="5"/>
      <c r="BL98" s="5"/>
    </row>
    <row r="99" spans="63:64" ht="15.75" customHeight="1" x14ac:dyDescent="0.25">
      <c r="BK99" s="5"/>
      <c r="BL99" s="5"/>
    </row>
    <row r="100" spans="63:64" ht="15.75" customHeight="1" x14ac:dyDescent="0.25">
      <c r="BK100" s="5"/>
      <c r="BL100" s="5"/>
    </row>
    <row r="101" spans="63:64" ht="15.75" customHeight="1" x14ac:dyDescent="0.25">
      <c r="BK101" s="5"/>
      <c r="BL101" s="5"/>
    </row>
    <row r="102" spans="63:64" ht="15.75" customHeight="1" x14ac:dyDescent="0.25">
      <c r="BK102" s="5"/>
      <c r="BL102" s="5"/>
    </row>
    <row r="103" spans="63:64" ht="15.75" customHeight="1" x14ac:dyDescent="0.25">
      <c r="BK103" s="5"/>
      <c r="BL103" s="5"/>
    </row>
    <row r="104" spans="63:64" ht="15.75" customHeight="1" x14ac:dyDescent="0.25">
      <c r="BK104" s="5"/>
      <c r="BL104" s="5"/>
    </row>
    <row r="105" spans="63:64" ht="15.75" customHeight="1" x14ac:dyDescent="0.25">
      <c r="BK105" s="5"/>
      <c r="BL105" s="5"/>
    </row>
    <row r="106" spans="63:64" ht="15.75" customHeight="1" x14ac:dyDescent="0.25">
      <c r="BK106" s="5"/>
      <c r="BL106" s="5"/>
    </row>
    <row r="107" spans="63:64" ht="15.75" customHeight="1" x14ac:dyDescent="0.25">
      <c r="BK107" s="5"/>
      <c r="BL107" s="5"/>
    </row>
    <row r="108" spans="63:64" ht="15.75" customHeight="1" x14ac:dyDescent="0.25">
      <c r="BK108" s="5"/>
      <c r="BL108" s="5"/>
    </row>
    <row r="109" spans="63:64" ht="15.75" customHeight="1" x14ac:dyDescent="0.25">
      <c r="BK109" s="5"/>
      <c r="BL109" s="5"/>
    </row>
    <row r="110" spans="63:64" ht="15.75" customHeight="1" x14ac:dyDescent="0.25">
      <c r="BK110" s="5"/>
      <c r="BL110" s="5"/>
    </row>
    <row r="111" spans="63:64" ht="15.75" customHeight="1" x14ac:dyDescent="0.25">
      <c r="BK111" s="5"/>
      <c r="BL111" s="5"/>
    </row>
    <row r="112" spans="63:64" ht="15.75" customHeight="1" x14ac:dyDescent="0.25">
      <c r="BK112" s="5"/>
      <c r="BL112" s="5"/>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101">
    <mergeCell ref="AE34:AT34"/>
    <mergeCell ref="AU34:BJ34"/>
    <mergeCell ref="O22:BJ22"/>
    <mergeCell ref="O23:BJ23"/>
    <mergeCell ref="O24:BJ24"/>
    <mergeCell ref="C28:BJ30"/>
    <mergeCell ref="AA33:AD33"/>
    <mergeCell ref="C34:R34"/>
    <mergeCell ref="S34:V34"/>
    <mergeCell ref="W34:Z34"/>
    <mergeCell ref="AA34:AD34"/>
    <mergeCell ref="S35:V35"/>
    <mergeCell ref="W35:Z35"/>
    <mergeCell ref="AA35:AD35"/>
    <mergeCell ref="AE35:AT35"/>
    <mergeCell ref="AU35:BJ35"/>
    <mergeCell ref="C35:R35"/>
    <mergeCell ref="C36:R36"/>
    <mergeCell ref="S36:V36"/>
    <mergeCell ref="W36:Z36"/>
    <mergeCell ref="AA36:AD36"/>
    <mergeCell ref="AE36:AT36"/>
    <mergeCell ref="AU36:BJ36"/>
    <mergeCell ref="AA38:AD38"/>
    <mergeCell ref="AE38:AT38"/>
    <mergeCell ref="C37:R37"/>
    <mergeCell ref="S37:V37"/>
    <mergeCell ref="W37:Z37"/>
    <mergeCell ref="AA37:AD37"/>
    <mergeCell ref="AE37:AT37"/>
    <mergeCell ref="AU37:BJ37"/>
    <mergeCell ref="C38:R38"/>
    <mergeCell ref="AU38:BJ38"/>
    <mergeCell ref="S38:V38"/>
    <mergeCell ref="W38:Z38"/>
    <mergeCell ref="AG44:AK44"/>
    <mergeCell ref="AL44:BJ44"/>
    <mergeCell ref="C39:R39"/>
    <mergeCell ref="C43:AA43"/>
    <mergeCell ref="AB43:AF43"/>
    <mergeCell ref="AG43:AK43"/>
    <mergeCell ref="AL43:BJ43"/>
    <mergeCell ref="C44:AA44"/>
    <mergeCell ref="AB44:AF44"/>
    <mergeCell ref="S39:V39"/>
    <mergeCell ref="W39:Z39"/>
    <mergeCell ref="AA39:AD39"/>
    <mergeCell ref="AE39:AT39"/>
    <mergeCell ref="AU39:BJ39"/>
    <mergeCell ref="AL46:BJ46"/>
    <mergeCell ref="C50:BJ52"/>
    <mergeCell ref="C56:BJ58"/>
    <mergeCell ref="C62:BJ64"/>
    <mergeCell ref="C68:BJ70"/>
    <mergeCell ref="C72:BF72"/>
    <mergeCell ref="C73:BF73"/>
    <mergeCell ref="C45:AA45"/>
    <mergeCell ref="AB45:AF45"/>
    <mergeCell ref="AG45:AK45"/>
    <mergeCell ref="AL45:BJ45"/>
    <mergeCell ref="C46:AA46"/>
    <mergeCell ref="AB46:AF46"/>
    <mergeCell ref="AG46:AK46"/>
    <mergeCell ref="C3:O6"/>
    <mergeCell ref="P3:BJ6"/>
    <mergeCell ref="H8:L8"/>
    <mergeCell ref="M8:Q8"/>
    <mergeCell ref="R8:AF8"/>
    <mergeCell ref="AG8:AU8"/>
    <mergeCell ref="AV8:BJ8"/>
    <mergeCell ref="C8:G8"/>
    <mergeCell ref="C9:G9"/>
    <mergeCell ref="H9:L9"/>
    <mergeCell ref="M9:Q9"/>
    <mergeCell ref="R9:AF9"/>
    <mergeCell ref="AG9:AU9"/>
    <mergeCell ref="AV9:BJ9"/>
    <mergeCell ref="C10:G10"/>
    <mergeCell ref="H10:L10"/>
    <mergeCell ref="M10:Q10"/>
    <mergeCell ref="R10:AF10"/>
    <mergeCell ref="AG10:AU10"/>
    <mergeCell ref="AV10:BJ10"/>
    <mergeCell ref="C11:G11"/>
    <mergeCell ref="AV11:BJ11"/>
    <mergeCell ref="R11:AF11"/>
    <mergeCell ref="AG11:AU11"/>
    <mergeCell ref="O15:BJ15"/>
    <mergeCell ref="O16:BJ16"/>
    <mergeCell ref="O17:BJ17"/>
    <mergeCell ref="O18:AJ18"/>
    <mergeCell ref="AK18:BJ18"/>
    <mergeCell ref="C23:N23"/>
    <mergeCell ref="C24:N24"/>
    <mergeCell ref="H11:L11"/>
    <mergeCell ref="M11:Q11"/>
    <mergeCell ref="C15:N15"/>
    <mergeCell ref="C16:N16"/>
    <mergeCell ref="C17:N17"/>
    <mergeCell ref="C18:N18"/>
    <mergeCell ref="C22:N22"/>
  </mergeCells>
  <dataValidations count="5">
    <dataValidation type="decimal" allowBlank="1" showInputMessage="1" showErrorMessage="1" prompt="Error - Solo se permite el ingreso de los siguientes valores: 1, 2 ó 3." sqref="S35:S39 W35:W39">
      <formula1>1</formula1>
      <formula2>3</formula2>
    </dataValidation>
    <dataValidation type="date" allowBlank="1" showInputMessage="1" showErrorMessage="1" prompt="Formato entrada: _x000a_dd/mmm/yyyy_x000a__x000a_Ejemplo:_x000a_18/abr/2017" sqref="M9:M11">
      <formula1>1</formula1>
      <formula2>401769</formula2>
    </dataValidation>
    <dataValidation type="list" allowBlank="1" showErrorMessage="1" sqref="C44:C46">
      <formula1>Producto</formula1>
    </dataValidation>
    <dataValidation type="list" allowBlank="1" showErrorMessage="1" sqref="H9:H11">
      <formula1>Accion</formula1>
    </dataValidation>
    <dataValidation type="list" allowBlank="1" showErrorMessage="1" sqref="AB44:AB46 AG44:AG46">
      <formula1>SiNo</formula1>
    </dataValidation>
  </dataValidations>
  <pageMargins left="0.7" right="0.7" top="0.75" bottom="0.75" header="0" footer="0"/>
  <pageSetup orientation="portrait"/>
  <drawing r:id="rId1"/>
  <extLst>
    <ext xmlns:x14="http://schemas.microsoft.com/office/spreadsheetml/2009/9/main" uri="{CCE6A557-97BC-4b89-ADB6-D9C93CAAB3DF}">
      <x14:dataValidations xmlns:xm="http://schemas.microsoft.com/office/excel/2006/main" count="1">
        <x14:dataValidation type="list" allowBlank="1" showErrorMessage="1">
          <x14:formula1>
            <xm:f>ListasEditables!$O$2:$O$7</xm:f>
          </x14:formula1>
          <xm:sqref>AK18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60"/>
  <sheetViews>
    <sheetView showGridLines="0" topLeftCell="A13" workbookViewId="0">
      <selection activeCell="E24" sqref="E24:E28"/>
    </sheetView>
  </sheetViews>
  <sheetFormatPr baseColWidth="10" defaultColWidth="12.625" defaultRowHeight="15" customHeight="1" x14ac:dyDescent="0.2"/>
  <cols>
    <col min="1" max="1" width="13.75" customWidth="1"/>
    <col min="2" max="2" width="11" customWidth="1"/>
    <col min="3" max="7" width="17.875" customWidth="1"/>
    <col min="8" max="8" width="15.125" customWidth="1"/>
    <col min="9" max="9" width="18.375" customWidth="1"/>
    <col min="10" max="10" width="15.125" customWidth="1"/>
    <col min="11" max="11" width="36.125" customWidth="1"/>
    <col min="12" max="12" width="35.625" customWidth="1"/>
    <col min="13" max="13" width="11.125" customWidth="1"/>
    <col min="15" max="15" width="14.375" customWidth="1"/>
    <col min="16" max="17" width="11.125" customWidth="1"/>
    <col min="20" max="21" width="11.125" customWidth="1"/>
    <col min="23" max="25" width="11.125" customWidth="1"/>
    <col min="28" max="31" width="11.125" customWidth="1"/>
    <col min="32" max="33" width="10" customWidth="1"/>
  </cols>
  <sheetData>
    <row r="1" spans="1:33" ht="10.5" customHeight="1" x14ac:dyDescent="0.2">
      <c r="A1" s="300" t="s">
        <v>107</v>
      </c>
      <c r="B1" s="175"/>
      <c r="C1" s="175"/>
      <c r="D1" s="175"/>
      <c r="E1" s="175"/>
      <c r="F1" s="175"/>
      <c r="G1" s="175"/>
      <c r="H1" s="175"/>
      <c r="I1" s="175"/>
      <c r="J1" s="175"/>
      <c r="K1" s="175"/>
      <c r="L1" s="176"/>
      <c r="M1" s="301" t="s">
        <v>108</v>
      </c>
      <c r="N1" s="175"/>
      <c r="O1" s="175"/>
      <c r="P1" s="175"/>
      <c r="Q1" s="175"/>
      <c r="R1" s="175"/>
      <c r="S1" s="175"/>
      <c r="T1" s="175"/>
      <c r="U1" s="175"/>
      <c r="V1" s="175"/>
      <c r="W1" s="175"/>
      <c r="X1" s="175"/>
      <c r="Y1" s="175"/>
      <c r="Z1" s="175"/>
      <c r="AA1" s="175"/>
      <c r="AB1" s="175"/>
      <c r="AC1" s="175"/>
      <c r="AD1" s="175"/>
      <c r="AE1" s="176"/>
      <c r="AF1" s="64"/>
      <c r="AG1" s="64"/>
    </row>
    <row r="2" spans="1:33" ht="10.5" customHeight="1" x14ac:dyDescent="0.2">
      <c r="A2" s="177"/>
      <c r="B2" s="178"/>
      <c r="C2" s="178"/>
      <c r="D2" s="178"/>
      <c r="E2" s="178"/>
      <c r="F2" s="178"/>
      <c r="G2" s="178"/>
      <c r="H2" s="178"/>
      <c r="I2" s="178"/>
      <c r="J2" s="178"/>
      <c r="K2" s="178"/>
      <c r="L2" s="179"/>
      <c r="M2" s="177"/>
      <c r="N2" s="178"/>
      <c r="O2" s="178"/>
      <c r="P2" s="178"/>
      <c r="Q2" s="178"/>
      <c r="R2" s="178"/>
      <c r="S2" s="178"/>
      <c r="T2" s="178"/>
      <c r="U2" s="178"/>
      <c r="V2" s="178"/>
      <c r="W2" s="178"/>
      <c r="X2" s="178"/>
      <c r="Y2" s="178"/>
      <c r="Z2" s="178"/>
      <c r="AA2" s="178"/>
      <c r="AB2" s="178"/>
      <c r="AC2" s="178"/>
      <c r="AD2" s="178"/>
      <c r="AE2" s="179"/>
      <c r="AF2" s="64"/>
      <c r="AG2" s="64"/>
    </row>
    <row r="3" spans="1:33" ht="10.5" customHeight="1" x14ac:dyDescent="0.2">
      <c r="A3" s="177"/>
      <c r="B3" s="178"/>
      <c r="C3" s="178"/>
      <c r="D3" s="178"/>
      <c r="E3" s="178"/>
      <c r="F3" s="178"/>
      <c r="G3" s="178"/>
      <c r="H3" s="178"/>
      <c r="I3" s="178"/>
      <c r="J3" s="178"/>
      <c r="K3" s="178"/>
      <c r="L3" s="179"/>
      <c r="M3" s="177"/>
      <c r="N3" s="178"/>
      <c r="O3" s="178"/>
      <c r="P3" s="178"/>
      <c r="Q3" s="178"/>
      <c r="R3" s="178"/>
      <c r="S3" s="178"/>
      <c r="T3" s="178"/>
      <c r="U3" s="178"/>
      <c r="V3" s="178"/>
      <c r="W3" s="178"/>
      <c r="X3" s="178"/>
      <c r="Y3" s="178"/>
      <c r="Z3" s="178"/>
      <c r="AA3" s="178"/>
      <c r="AB3" s="178"/>
      <c r="AC3" s="178"/>
      <c r="AD3" s="178"/>
      <c r="AE3" s="179"/>
      <c r="AF3" s="64"/>
      <c r="AG3" s="64"/>
    </row>
    <row r="4" spans="1:33" ht="10.5" customHeight="1" x14ac:dyDescent="0.2">
      <c r="A4" s="177"/>
      <c r="B4" s="178"/>
      <c r="C4" s="178"/>
      <c r="D4" s="178"/>
      <c r="E4" s="178"/>
      <c r="F4" s="178"/>
      <c r="G4" s="178"/>
      <c r="H4" s="178"/>
      <c r="I4" s="178"/>
      <c r="J4" s="178"/>
      <c r="K4" s="178"/>
      <c r="L4" s="179"/>
      <c r="M4" s="177"/>
      <c r="N4" s="178"/>
      <c r="O4" s="178"/>
      <c r="P4" s="178"/>
      <c r="Q4" s="178"/>
      <c r="R4" s="178"/>
      <c r="S4" s="178"/>
      <c r="T4" s="178"/>
      <c r="U4" s="178"/>
      <c r="V4" s="178"/>
      <c r="W4" s="178"/>
      <c r="X4" s="178"/>
      <c r="Y4" s="178"/>
      <c r="Z4" s="178"/>
      <c r="AA4" s="178"/>
      <c r="AB4" s="178"/>
      <c r="AC4" s="178"/>
      <c r="AD4" s="178"/>
      <c r="AE4" s="179"/>
      <c r="AF4" s="53"/>
      <c r="AG4" s="53"/>
    </row>
    <row r="5" spans="1:33" ht="10.5" customHeight="1" x14ac:dyDescent="0.2">
      <c r="A5" s="177"/>
      <c r="B5" s="178"/>
      <c r="C5" s="178"/>
      <c r="D5" s="178"/>
      <c r="E5" s="178"/>
      <c r="F5" s="178"/>
      <c r="G5" s="178"/>
      <c r="H5" s="178"/>
      <c r="I5" s="178"/>
      <c r="J5" s="178"/>
      <c r="K5" s="178"/>
      <c r="L5" s="179"/>
      <c r="M5" s="177"/>
      <c r="N5" s="178"/>
      <c r="O5" s="178"/>
      <c r="P5" s="178"/>
      <c r="Q5" s="178"/>
      <c r="R5" s="178"/>
      <c r="S5" s="178"/>
      <c r="T5" s="178"/>
      <c r="U5" s="178"/>
      <c r="V5" s="178"/>
      <c r="W5" s="178"/>
      <c r="X5" s="178"/>
      <c r="Y5" s="178"/>
      <c r="Z5" s="178"/>
      <c r="AA5" s="178"/>
      <c r="AB5" s="178"/>
      <c r="AC5" s="178"/>
      <c r="AD5" s="178"/>
      <c r="AE5" s="179"/>
      <c r="AF5" s="53"/>
      <c r="AG5" s="53"/>
    </row>
    <row r="6" spans="1:33" ht="10.5" customHeight="1" x14ac:dyDescent="0.2">
      <c r="A6" s="180"/>
      <c r="B6" s="181"/>
      <c r="C6" s="181"/>
      <c r="D6" s="181"/>
      <c r="E6" s="181"/>
      <c r="F6" s="181"/>
      <c r="G6" s="181"/>
      <c r="H6" s="181"/>
      <c r="I6" s="181"/>
      <c r="J6" s="181"/>
      <c r="K6" s="181"/>
      <c r="L6" s="182"/>
      <c r="M6" s="180"/>
      <c r="N6" s="181"/>
      <c r="O6" s="181"/>
      <c r="P6" s="181"/>
      <c r="Q6" s="181"/>
      <c r="R6" s="181"/>
      <c r="S6" s="181"/>
      <c r="T6" s="181"/>
      <c r="U6" s="181"/>
      <c r="V6" s="181"/>
      <c r="W6" s="181"/>
      <c r="X6" s="181"/>
      <c r="Y6" s="181"/>
      <c r="Z6" s="181"/>
      <c r="AA6" s="181"/>
      <c r="AB6" s="181"/>
      <c r="AC6" s="181"/>
      <c r="AD6" s="181"/>
      <c r="AE6" s="182"/>
      <c r="AF6" s="64"/>
      <c r="AG6" s="64"/>
    </row>
    <row r="7" spans="1:33" ht="10.5" customHeight="1" x14ac:dyDescent="0.2">
      <c r="A7" s="304" t="s">
        <v>109</v>
      </c>
      <c r="B7" s="303"/>
      <c r="C7" s="303"/>
      <c r="D7" s="303"/>
      <c r="E7" s="303"/>
      <c r="F7" s="303"/>
      <c r="G7" s="303"/>
      <c r="H7" s="303"/>
      <c r="I7" s="303"/>
      <c r="J7" s="303"/>
      <c r="K7" s="303"/>
      <c r="L7" s="163"/>
      <c r="M7" s="302" t="s">
        <v>110</v>
      </c>
      <c r="N7" s="303"/>
      <c r="O7" s="303"/>
      <c r="P7" s="163"/>
      <c r="Q7" s="302" t="s">
        <v>111</v>
      </c>
      <c r="R7" s="303"/>
      <c r="S7" s="303"/>
      <c r="T7" s="163"/>
      <c r="U7" s="302" t="s">
        <v>112</v>
      </c>
      <c r="V7" s="303"/>
      <c r="W7" s="303"/>
      <c r="X7" s="163"/>
      <c r="Y7" s="302" t="s">
        <v>113</v>
      </c>
      <c r="Z7" s="303"/>
      <c r="AA7" s="303"/>
      <c r="AB7" s="163"/>
      <c r="AC7" s="65" t="s">
        <v>114</v>
      </c>
      <c r="AD7" s="302" t="s">
        <v>115</v>
      </c>
      <c r="AE7" s="163"/>
      <c r="AF7" s="64"/>
      <c r="AG7" s="64"/>
    </row>
    <row r="8" spans="1:33" ht="28.5" customHeight="1" x14ac:dyDescent="0.2">
      <c r="A8" s="66" t="s">
        <v>116</v>
      </c>
      <c r="B8" s="67" t="s">
        <v>117</v>
      </c>
      <c r="C8" s="67" t="s">
        <v>118</v>
      </c>
      <c r="D8" s="67" t="s">
        <v>119</v>
      </c>
      <c r="E8" s="67" t="s">
        <v>120</v>
      </c>
      <c r="F8" s="67" t="s">
        <v>121</v>
      </c>
      <c r="G8" s="67" t="s">
        <v>122</v>
      </c>
      <c r="H8" s="67" t="s">
        <v>123</v>
      </c>
      <c r="I8" s="67" t="s">
        <v>124</v>
      </c>
      <c r="J8" s="67" t="s">
        <v>125</v>
      </c>
      <c r="K8" s="67" t="s">
        <v>126</v>
      </c>
      <c r="L8" s="67" t="s">
        <v>127</v>
      </c>
      <c r="M8" s="67" t="s">
        <v>128</v>
      </c>
      <c r="N8" s="68" t="s">
        <v>129</v>
      </c>
      <c r="O8" s="69" t="s">
        <v>130</v>
      </c>
      <c r="P8" s="68" t="s">
        <v>131</v>
      </c>
      <c r="Q8" s="67" t="s">
        <v>128</v>
      </c>
      <c r="R8" s="68" t="s">
        <v>129</v>
      </c>
      <c r="S8" s="69" t="s">
        <v>130</v>
      </c>
      <c r="T8" s="68" t="s">
        <v>131</v>
      </c>
      <c r="U8" s="67" t="s">
        <v>128</v>
      </c>
      <c r="V8" s="68" t="s">
        <v>129</v>
      </c>
      <c r="W8" s="69" t="s">
        <v>130</v>
      </c>
      <c r="X8" s="68" t="s">
        <v>131</v>
      </c>
      <c r="Y8" s="67" t="s">
        <v>128</v>
      </c>
      <c r="Z8" s="68" t="s">
        <v>129</v>
      </c>
      <c r="AA8" s="69" t="s">
        <v>130</v>
      </c>
      <c r="AB8" s="68" t="s">
        <v>131</v>
      </c>
      <c r="AC8" s="67" t="s">
        <v>132</v>
      </c>
      <c r="AD8" s="67" t="s">
        <v>133</v>
      </c>
      <c r="AE8" s="67" t="s">
        <v>134</v>
      </c>
      <c r="AF8" s="70"/>
      <c r="AG8" s="70"/>
    </row>
    <row r="9" spans="1:33" ht="17.25" customHeight="1" x14ac:dyDescent="0.2">
      <c r="A9" s="294">
        <v>44708</v>
      </c>
      <c r="B9" s="294" t="s">
        <v>135</v>
      </c>
      <c r="C9" s="295" t="s">
        <v>136</v>
      </c>
      <c r="D9" s="71" t="s">
        <v>137</v>
      </c>
      <c r="E9" s="295" t="s">
        <v>138</v>
      </c>
      <c r="F9" s="294" t="s">
        <v>139</v>
      </c>
      <c r="G9" s="296">
        <v>1</v>
      </c>
      <c r="H9" s="295" t="s">
        <v>140</v>
      </c>
      <c r="I9" s="294" t="s">
        <v>141</v>
      </c>
      <c r="J9" s="297" t="s">
        <v>142</v>
      </c>
      <c r="K9" s="72" t="s">
        <v>143</v>
      </c>
      <c r="L9" s="298" t="s">
        <v>144</v>
      </c>
      <c r="M9" s="73" t="s">
        <v>145</v>
      </c>
      <c r="N9" s="74"/>
      <c r="O9" s="75"/>
      <c r="P9" s="76">
        <v>44753</v>
      </c>
      <c r="Q9" s="73"/>
      <c r="R9" s="74"/>
      <c r="S9" s="74"/>
      <c r="T9" s="75"/>
      <c r="U9" s="73"/>
      <c r="V9" s="74"/>
      <c r="W9" s="75"/>
      <c r="X9" s="77"/>
      <c r="Y9" s="73"/>
      <c r="Z9" s="74"/>
      <c r="AA9" s="74"/>
      <c r="AB9" s="75"/>
      <c r="AC9" s="72"/>
      <c r="AD9" s="78" t="str">
        <f t="shared" ref="AD9:AD38" si="0">IF(M9="","PENDIENTE",IF(Y9="OK","OK",IF(Y9&lt;&gt;"","FALLO",IF(U9="OK","OK",IF(U9&lt;&gt;"","FALLO",IF(Q9="OK","OK",IF(Q9&lt;&gt;"","FALLO",IF(M9="OK","OK","FALLO"))))))))</f>
        <v>OK</v>
      </c>
      <c r="AE9" s="299" t="str">
        <f>IF(AD9:AD13="PENDIENTE","PENDIENTE",IF(COUNTIF(AD9:AD13,"FALLO"),"FALTA","COMPLETO"))</f>
        <v>COMPLETO</v>
      </c>
      <c r="AF9" s="64"/>
      <c r="AG9" s="64"/>
    </row>
    <row r="10" spans="1:33" ht="18" customHeight="1" x14ac:dyDescent="0.2">
      <c r="A10" s="290"/>
      <c r="B10" s="290"/>
      <c r="C10" s="290"/>
      <c r="D10" s="79"/>
      <c r="E10" s="290"/>
      <c r="F10" s="290"/>
      <c r="G10" s="290"/>
      <c r="H10" s="290"/>
      <c r="I10" s="290"/>
      <c r="J10" s="290"/>
      <c r="K10" s="72"/>
      <c r="L10" s="290"/>
      <c r="M10" s="73" t="s">
        <v>145</v>
      </c>
      <c r="N10" s="74"/>
      <c r="O10" s="75"/>
      <c r="P10" s="76">
        <v>44753</v>
      </c>
      <c r="Q10" s="73"/>
      <c r="R10" s="74"/>
      <c r="S10" s="74"/>
      <c r="T10" s="75"/>
      <c r="U10" s="73"/>
      <c r="V10" s="74"/>
      <c r="W10" s="75"/>
      <c r="X10" s="77"/>
      <c r="Y10" s="73"/>
      <c r="Z10" s="74"/>
      <c r="AA10" s="74"/>
      <c r="AB10" s="75"/>
      <c r="AC10" s="72"/>
      <c r="AD10" s="78" t="str">
        <f t="shared" si="0"/>
        <v>OK</v>
      </c>
      <c r="AE10" s="290"/>
      <c r="AF10" s="64"/>
      <c r="AG10" s="64"/>
    </row>
    <row r="11" spans="1:33" ht="18" customHeight="1" x14ac:dyDescent="0.2">
      <c r="A11" s="290"/>
      <c r="B11" s="290"/>
      <c r="C11" s="290"/>
      <c r="D11" s="79"/>
      <c r="E11" s="290"/>
      <c r="F11" s="290"/>
      <c r="G11" s="290"/>
      <c r="H11" s="290"/>
      <c r="I11" s="290"/>
      <c r="J11" s="290"/>
      <c r="K11" s="72"/>
      <c r="L11" s="290"/>
      <c r="M11" s="73" t="s">
        <v>145</v>
      </c>
      <c r="N11" s="74"/>
      <c r="O11" s="75"/>
      <c r="P11" s="76">
        <v>44753</v>
      </c>
      <c r="Q11" s="73"/>
      <c r="R11" s="74"/>
      <c r="S11" s="74"/>
      <c r="T11" s="75"/>
      <c r="U11" s="73"/>
      <c r="V11" s="74"/>
      <c r="W11" s="75"/>
      <c r="X11" s="77"/>
      <c r="Y11" s="73"/>
      <c r="Z11" s="74"/>
      <c r="AA11" s="74"/>
      <c r="AB11" s="75"/>
      <c r="AC11" s="72"/>
      <c r="AD11" s="78" t="str">
        <f t="shared" si="0"/>
        <v>OK</v>
      </c>
      <c r="AE11" s="290"/>
      <c r="AF11" s="64"/>
      <c r="AG11" s="64"/>
    </row>
    <row r="12" spans="1:33" ht="15.75" customHeight="1" x14ac:dyDescent="0.2">
      <c r="A12" s="290"/>
      <c r="B12" s="290"/>
      <c r="C12" s="290"/>
      <c r="D12" s="79"/>
      <c r="E12" s="290"/>
      <c r="F12" s="290"/>
      <c r="G12" s="290"/>
      <c r="H12" s="290"/>
      <c r="I12" s="290"/>
      <c r="J12" s="290"/>
      <c r="K12" s="80"/>
      <c r="L12" s="290"/>
      <c r="M12" s="73" t="s">
        <v>145</v>
      </c>
      <c r="N12" s="74"/>
      <c r="O12" s="75"/>
      <c r="P12" s="76">
        <v>44753</v>
      </c>
      <c r="Q12" s="73"/>
      <c r="R12" s="74"/>
      <c r="S12" s="74"/>
      <c r="T12" s="75"/>
      <c r="U12" s="73"/>
      <c r="V12" s="74"/>
      <c r="W12" s="75"/>
      <c r="X12" s="77"/>
      <c r="Y12" s="73"/>
      <c r="Z12" s="74"/>
      <c r="AA12" s="74"/>
      <c r="AB12" s="75"/>
      <c r="AC12" s="72"/>
      <c r="AD12" s="78" t="str">
        <f t="shared" si="0"/>
        <v>OK</v>
      </c>
      <c r="AE12" s="290"/>
      <c r="AF12" s="64"/>
      <c r="AG12" s="64"/>
    </row>
    <row r="13" spans="1:33" ht="17.25" customHeight="1" x14ac:dyDescent="0.2">
      <c r="A13" s="291"/>
      <c r="B13" s="291"/>
      <c r="C13" s="291"/>
      <c r="D13" s="81"/>
      <c r="E13" s="291"/>
      <c r="F13" s="291"/>
      <c r="G13" s="291"/>
      <c r="H13" s="291"/>
      <c r="I13" s="291"/>
      <c r="J13" s="291"/>
      <c r="K13" s="82"/>
      <c r="L13" s="291"/>
      <c r="M13" s="73" t="s">
        <v>145</v>
      </c>
      <c r="N13" s="74"/>
      <c r="O13" s="75"/>
      <c r="P13" s="76">
        <v>44753</v>
      </c>
      <c r="Q13" s="73"/>
      <c r="R13" s="74"/>
      <c r="S13" s="74"/>
      <c r="T13" s="75"/>
      <c r="U13" s="73"/>
      <c r="V13" s="74"/>
      <c r="W13" s="75"/>
      <c r="X13" s="77"/>
      <c r="Y13" s="73"/>
      <c r="Z13" s="74"/>
      <c r="AA13" s="74"/>
      <c r="AB13" s="75"/>
      <c r="AC13" s="72"/>
      <c r="AD13" s="78" t="str">
        <f t="shared" si="0"/>
        <v>OK</v>
      </c>
      <c r="AE13" s="291"/>
      <c r="AF13" s="64"/>
      <c r="AG13" s="64"/>
    </row>
    <row r="14" spans="1:33" ht="14.25" customHeight="1" x14ac:dyDescent="0.2">
      <c r="A14" s="294">
        <v>44708</v>
      </c>
      <c r="B14" s="294" t="s">
        <v>135</v>
      </c>
      <c r="C14" s="295" t="s">
        <v>146</v>
      </c>
      <c r="D14" s="71">
        <v>3270</v>
      </c>
      <c r="E14" s="295" t="s">
        <v>138</v>
      </c>
      <c r="F14" s="294" t="s">
        <v>139</v>
      </c>
      <c r="G14" s="296">
        <v>2</v>
      </c>
      <c r="H14" s="295" t="s">
        <v>147</v>
      </c>
      <c r="I14" s="294" t="s">
        <v>141</v>
      </c>
      <c r="J14" s="297" t="s">
        <v>148</v>
      </c>
      <c r="K14" s="72" t="s">
        <v>143</v>
      </c>
      <c r="L14" s="298" t="s">
        <v>144</v>
      </c>
      <c r="M14" s="73" t="s">
        <v>145</v>
      </c>
      <c r="N14" s="74"/>
      <c r="O14" s="75"/>
      <c r="P14" s="76">
        <v>44753</v>
      </c>
      <c r="Q14" s="73"/>
      <c r="R14" s="83"/>
      <c r="S14" s="83"/>
      <c r="T14" s="84"/>
      <c r="U14" s="73"/>
      <c r="V14" s="83"/>
      <c r="W14" s="84"/>
      <c r="X14" s="85"/>
      <c r="Y14" s="73"/>
      <c r="Z14" s="83"/>
      <c r="AA14" s="83"/>
      <c r="AB14" s="84"/>
      <c r="AC14" s="86"/>
      <c r="AD14" s="78" t="str">
        <f t="shared" si="0"/>
        <v>OK</v>
      </c>
      <c r="AE14" s="299" t="str">
        <f>IF(AD14:AD18="PENDIENTE","PENDIENTE",IF(COUNTIF(AD14:AD18,"FALLO"),"FALTA","COMPLETO"))</f>
        <v>COMPLETO</v>
      </c>
      <c r="AF14" s="64"/>
      <c r="AG14" s="64"/>
    </row>
    <row r="15" spans="1:33" ht="15.75" customHeight="1" x14ac:dyDescent="0.2">
      <c r="A15" s="290"/>
      <c r="B15" s="290"/>
      <c r="C15" s="290"/>
      <c r="D15" s="79"/>
      <c r="E15" s="290"/>
      <c r="F15" s="290"/>
      <c r="G15" s="290"/>
      <c r="H15" s="290"/>
      <c r="I15" s="290"/>
      <c r="J15" s="290"/>
      <c r="K15" s="72" t="s">
        <v>149</v>
      </c>
      <c r="L15" s="290"/>
      <c r="M15" s="73" t="s">
        <v>145</v>
      </c>
      <c r="N15" s="74"/>
      <c r="O15" s="75"/>
      <c r="P15" s="76">
        <v>44753</v>
      </c>
      <c r="Q15" s="73"/>
      <c r="R15" s="83"/>
      <c r="S15" s="83"/>
      <c r="T15" s="84"/>
      <c r="U15" s="73"/>
      <c r="V15" s="83"/>
      <c r="W15" s="84"/>
      <c r="X15" s="85"/>
      <c r="Y15" s="73"/>
      <c r="Z15" s="83"/>
      <c r="AA15" s="83"/>
      <c r="AB15" s="84"/>
      <c r="AC15" s="86"/>
      <c r="AD15" s="78" t="str">
        <f t="shared" si="0"/>
        <v>OK</v>
      </c>
      <c r="AE15" s="290"/>
      <c r="AF15" s="64"/>
      <c r="AG15" s="64"/>
    </row>
    <row r="16" spans="1:33" ht="15.75" customHeight="1" x14ac:dyDescent="0.2">
      <c r="A16" s="290"/>
      <c r="B16" s="290"/>
      <c r="C16" s="290"/>
      <c r="D16" s="79"/>
      <c r="E16" s="290"/>
      <c r="F16" s="290"/>
      <c r="G16" s="290"/>
      <c r="H16" s="290"/>
      <c r="I16" s="290"/>
      <c r="J16" s="290"/>
      <c r="K16" s="72" t="s">
        <v>150</v>
      </c>
      <c r="L16" s="290"/>
      <c r="M16" s="73" t="s">
        <v>145</v>
      </c>
      <c r="N16" s="74"/>
      <c r="O16" s="75"/>
      <c r="P16" s="76">
        <v>44753</v>
      </c>
      <c r="Q16" s="73"/>
      <c r="R16" s="83"/>
      <c r="S16" s="83"/>
      <c r="T16" s="84"/>
      <c r="U16" s="73"/>
      <c r="V16" s="83"/>
      <c r="W16" s="84"/>
      <c r="X16" s="85"/>
      <c r="Y16" s="73"/>
      <c r="Z16" s="83"/>
      <c r="AA16" s="83"/>
      <c r="AB16" s="84"/>
      <c r="AC16" s="86"/>
      <c r="AD16" s="78" t="str">
        <f t="shared" si="0"/>
        <v>OK</v>
      </c>
      <c r="AE16" s="290"/>
      <c r="AF16" s="64"/>
      <c r="AG16" s="64"/>
    </row>
    <row r="17" spans="1:33" ht="15.75" customHeight="1" x14ac:dyDescent="0.2">
      <c r="A17" s="290"/>
      <c r="B17" s="290"/>
      <c r="C17" s="290"/>
      <c r="D17" s="79"/>
      <c r="E17" s="290"/>
      <c r="F17" s="290"/>
      <c r="G17" s="290"/>
      <c r="H17" s="290"/>
      <c r="I17" s="290"/>
      <c r="J17" s="290"/>
      <c r="K17" s="80"/>
      <c r="L17" s="290"/>
      <c r="M17" s="73" t="s">
        <v>145</v>
      </c>
      <c r="N17" s="74"/>
      <c r="O17" s="75"/>
      <c r="P17" s="76">
        <v>44753</v>
      </c>
      <c r="Q17" s="73"/>
      <c r="R17" s="83"/>
      <c r="S17" s="83"/>
      <c r="T17" s="84"/>
      <c r="U17" s="73"/>
      <c r="V17" s="83"/>
      <c r="W17" s="84"/>
      <c r="X17" s="85"/>
      <c r="Y17" s="73"/>
      <c r="Z17" s="83"/>
      <c r="AA17" s="83"/>
      <c r="AB17" s="84"/>
      <c r="AC17" s="86"/>
      <c r="AD17" s="78" t="str">
        <f t="shared" si="0"/>
        <v>OK</v>
      </c>
      <c r="AE17" s="290"/>
      <c r="AF17" s="64"/>
      <c r="AG17" s="64"/>
    </row>
    <row r="18" spans="1:33" ht="20.25" customHeight="1" x14ac:dyDescent="0.2">
      <c r="A18" s="291"/>
      <c r="B18" s="291"/>
      <c r="C18" s="291"/>
      <c r="D18" s="81"/>
      <c r="E18" s="291"/>
      <c r="F18" s="291"/>
      <c r="G18" s="291"/>
      <c r="H18" s="291"/>
      <c r="I18" s="291"/>
      <c r="J18" s="291"/>
      <c r="K18" s="87"/>
      <c r="L18" s="291"/>
      <c r="M18" s="73" t="s">
        <v>145</v>
      </c>
      <c r="N18" s="74"/>
      <c r="O18" s="75"/>
      <c r="P18" s="76">
        <v>44753</v>
      </c>
      <c r="Q18" s="73"/>
      <c r="R18" s="83"/>
      <c r="S18" s="83"/>
      <c r="T18" s="84"/>
      <c r="U18" s="73"/>
      <c r="V18" s="83"/>
      <c r="W18" s="84"/>
      <c r="X18" s="85"/>
      <c r="Y18" s="73"/>
      <c r="Z18" s="83"/>
      <c r="AA18" s="83"/>
      <c r="AB18" s="84"/>
      <c r="AC18" s="86"/>
      <c r="AD18" s="78" t="str">
        <f t="shared" si="0"/>
        <v>OK</v>
      </c>
      <c r="AE18" s="291"/>
      <c r="AF18" s="64"/>
      <c r="AG18" s="64"/>
    </row>
    <row r="19" spans="1:33" ht="17.25" customHeight="1" x14ac:dyDescent="0.2">
      <c r="A19" s="294">
        <v>44708</v>
      </c>
      <c r="B19" s="294" t="s">
        <v>135</v>
      </c>
      <c r="C19" s="295" t="s">
        <v>151</v>
      </c>
      <c r="D19" s="71">
        <v>3270</v>
      </c>
      <c r="E19" s="295" t="s">
        <v>138</v>
      </c>
      <c r="F19" s="294" t="s">
        <v>139</v>
      </c>
      <c r="G19" s="296">
        <v>3</v>
      </c>
      <c r="H19" s="295" t="s">
        <v>152</v>
      </c>
      <c r="I19" s="294" t="s">
        <v>141</v>
      </c>
      <c r="J19" s="300" t="s">
        <v>153</v>
      </c>
      <c r="K19" s="72" t="s">
        <v>154</v>
      </c>
      <c r="L19" s="312" t="s">
        <v>144</v>
      </c>
      <c r="M19" s="73" t="s">
        <v>145</v>
      </c>
      <c r="N19" s="74"/>
      <c r="O19" s="75"/>
      <c r="P19" s="76">
        <v>44753</v>
      </c>
      <c r="Q19" s="73"/>
      <c r="R19" s="74"/>
      <c r="S19" s="74"/>
      <c r="T19" s="75"/>
      <c r="U19" s="73"/>
      <c r="V19" s="74"/>
      <c r="W19" s="75"/>
      <c r="X19" s="77"/>
      <c r="Y19" s="73"/>
      <c r="Z19" s="74"/>
      <c r="AA19" s="74"/>
      <c r="AB19" s="75"/>
      <c r="AC19" s="72"/>
      <c r="AD19" s="78" t="str">
        <f t="shared" si="0"/>
        <v>OK</v>
      </c>
      <c r="AE19" s="299" t="str">
        <f>IF(AD19:AD23="PENDIENTE","PENDIENTE",IF(COUNTIF(AD19:AD23,"FALLO"),"FALTA","COMPLETO"))</f>
        <v>COMPLETO</v>
      </c>
      <c r="AF19" s="64"/>
      <c r="AG19" s="64"/>
    </row>
    <row r="20" spans="1:33" ht="18" customHeight="1" x14ac:dyDescent="0.2">
      <c r="A20" s="290"/>
      <c r="B20" s="290"/>
      <c r="C20" s="290"/>
      <c r="D20" s="79"/>
      <c r="E20" s="290"/>
      <c r="F20" s="290"/>
      <c r="G20" s="290"/>
      <c r="H20" s="290"/>
      <c r="I20" s="290"/>
      <c r="J20" s="177"/>
      <c r="K20" s="72"/>
      <c r="L20" s="179"/>
      <c r="M20" s="73" t="s">
        <v>145</v>
      </c>
      <c r="N20" s="74"/>
      <c r="O20" s="75"/>
      <c r="P20" s="76">
        <v>44753</v>
      </c>
      <c r="Q20" s="73"/>
      <c r="R20" s="74"/>
      <c r="S20" s="74"/>
      <c r="T20" s="75"/>
      <c r="U20" s="73"/>
      <c r="V20" s="74"/>
      <c r="W20" s="75"/>
      <c r="X20" s="77"/>
      <c r="Y20" s="73"/>
      <c r="Z20" s="74"/>
      <c r="AA20" s="74"/>
      <c r="AB20" s="75"/>
      <c r="AC20" s="72"/>
      <c r="AD20" s="78" t="str">
        <f t="shared" si="0"/>
        <v>OK</v>
      </c>
      <c r="AE20" s="290"/>
      <c r="AF20" s="64"/>
      <c r="AG20" s="64"/>
    </row>
    <row r="21" spans="1:33" ht="18" customHeight="1" x14ac:dyDescent="0.2">
      <c r="A21" s="290"/>
      <c r="B21" s="290"/>
      <c r="C21" s="290"/>
      <c r="D21" s="79"/>
      <c r="E21" s="290"/>
      <c r="F21" s="290"/>
      <c r="G21" s="290"/>
      <c r="H21" s="290"/>
      <c r="I21" s="290"/>
      <c r="J21" s="177"/>
      <c r="K21" s="72"/>
      <c r="L21" s="179"/>
      <c r="M21" s="73" t="s">
        <v>145</v>
      </c>
      <c r="N21" s="74"/>
      <c r="O21" s="75"/>
      <c r="P21" s="76">
        <v>44753</v>
      </c>
      <c r="Q21" s="73"/>
      <c r="R21" s="74"/>
      <c r="S21" s="74"/>
      <c r="T21" s="75"/>
      <c r="U21" s="73"/>
      <c r="V21" s="74"/>
      <c r="W21" s="75"/>
      <c r="X21" s="77"/>
      <c r="Y21" s="73"/>
      <c r="Z21" s="74"/>
      <c r="AA21" s="74"/>
      <c r="AB21" s="75"/>
      <c r="AC21" s="72"/>
      <c r="AD21" s="78" t="str">
        <f t="shared" si="0"/>
        <v>OK</v>
      </c>
      <c r="AE21" s="290"/>
      <c r="AF21" s="64"/>
      <c r="AG21" s="64"/>
    </row>
    <row r="22" spans="1:33" ht="15.75" customHeight="1" x14ac:dyDescent="0.2">
      <c r="A22" s="290"/>
      <c r="B22" s="290"/>
      <c r="C22" s="290"/>
      <c r="D22" s="79"/>
      <c r="E22" s="290"/>
      <c r="F22" s="290"/>
      <c r="G22" s="290"/>
      <c r="H22" s="290"/>
      <c r="I22" s="290"/>
      <c r="J22" s="177"/>
      <c r="K22" s="80"/>
      <c r="L22" s="179"/>
      <c r="M22" s="73" t="s">
        <v>145</v>
      </c>
      <c r="N22" s="74"/>
      <c r="O22" s="75"/>
      <c r="P22" s="76">
        <v>44753</v>
      </c>
      <c r="Q22" s="73"/>
      <c r="R22" s="74"/>
      <c r="S22" s="74"/>
      <c r="T22" s="75"/>
      <c r="U22" s="73"/>
      <c r="V22" s="74"/>
      <c r="W22" s="75"/>
      <c r="X22" s="77"/>
      <c r="Y22" s="73"/>
      <c r="Z22" s="74"/>
      <c r="AA22" s="74"/>
      <c r="AB22" s="75"/>
      <c r="AC22" s="72"/>
      <c r="AD22" s="78" t="str">
        <f t="shared" si="0"/>
        <v>OK</v>
      </c>
      <c r="AE22" s="290"/>
      <c r="AF22" s="64"/>
      <c r="AG22" s="64"/>
    </row>
    <row r="23" spans="1:33" ht="17.25" customHeight="1" x14ac:dyDescent="0.2">
      <c r="A23" s="291"/>
      <c r="B23" s="291"/>
      <c r="C23" s="291"/>
      <c r="D23" s="81"/>
      <c r="E23" s="291"/>
      <c r="F23" s="291"/>
      <c r="G23" s="291"/>
      <c r="H23" s="291"/>
      <c r="I23" s="291"/>
      <c r="J23" s="180"/>
      <c r="K23" s="88"/>
      <c r="L23" s="182"/>
      <c r="M23" s="73" t="s">
        <v>145</v>
      </c>
      <c r="N23" s="74"/>
      <c r="O23" s="75"/>
      <c r="P23" s="76">
        <v>44753</v>
      </c>
      <c r="Q23" s="73"/>
      <c r="R23" s="74"/>
      <c r="S23" s="74"/>
      <c r="T23" s="75"/>
      <c r="U23" s="73"/>
      <c r="V23" s="74"/>
      <c r="W23" s="75"/>
      <c r="X23" s="77"/>
      <c r="Y23" s="73"/>
      <c r="Z23" s="74"/>
      <c r="AA23" s="74"/>
      <c r="AB23" s="75"/>
      <c r="AC23" s="72"/>
      <c r="AD23" s="78" t="str">
        <f t="shared" si="0"/>
        <v>OK</v>
      </c>
      <c r="AE23" s="291"/>
      <c r="AF23" s="64"/>
      <c r="AG23" s="64"/>
    </row>
    <row r="24" spans="1:33" ht="17.25" customHeight="1" x14ac:dyDescent="0.25">
      <c r="A24" s="309">
        <v>44708</v>
      </c>
      <c r="B24" s="305" t="s">
        <v>135</v>
      </c>
      <c r="C24" s="310" t="s">
        <v>136</v>
      </c>
      <c r="D24" s="89" t="s">
        <v>137</v>
      </c>
      <c r="E24" s="310" t="s">
        <v>138</v>
      </c>
      <c r="F24" s="305" t="s">
        <v>139</v>
      </c>
      <c r="G24" s="311">
        <v>1</v>
      </c>
      <c r="H24" s="310" t="s">
        <v>140</v>
      </c>
      <c r="I24" s="305" t="s">
        <v>141</v>
      </c>
      <c r="J24" s="306" t="s">
        <v>142</v>
      </c>
      <c r="K24" s="90" t="s">
        <v>143</v>
      </c>
      <c r="L24" s="307" t="s">
        <v>144</v>
      </c>
      <c r="M24" s="91" t="s">
        <v>145</v>
      </c>
      <c r="N24" s="92"/>
      <c r="O24" s="93"/>
      <c r="P24" s="94">
        <v>44753</v>
      </c>
      <c r="Q24" s="91"/>
      <c r="R24" s="92"/>
      <c r="S24" s="92"/>
      <c r="T24" s="93"/>
      <c r="U24" s="91"/>
      <c r="V24" s="92"/>
      <c r="W24" s="93"/>
      <c r="X24" s="92"/>
      <c r="Y24" s="91"/>
      <c r="Z24" s="92"/>
      <c r="AA24" s="92"/>
      <c r="AB24" s="93"/>
      <c r="AC24" s="90"/>
      <c r="AD24" s="95" t="str">
        <f t="shared" si="0"/>
        <v>OK</v>
      </c>
      <c r="AE24" s="308" t="str">
        <f>IF(AD24:AD28="PENDIENTE","PENDIENTE",IF(COUNTIF(AD24:AD28,"FALLO"),"FALTA","COMPLETO"))</f>
        <v>COMPLETO</v>
      </c>
      <c r="AF24" s="96"/>
      <c r="AG24" s="96"/>
    </row>
    <row r="25" spans="1:33" ht="17.25" customHeight="1" x14ac:dyDescent="0.25">
      <c r="A25" s="290"/>
      <c r="B25" s="179"/>
      <c r="C25" s="179"/>
      <c r="D25" s="97"/>
      <c r="E25" s="179"/>
      <c r="F25" s="179"/>
      <c r="G25" s="179"/>
      <c r="H25" s="179"/>
      <c r="I25" s="179"/>
      <c r="J25" s="179"/>
      <c r="K25" s="98"/>
      <c r="L25" s="179"/>
      <c r="M25" s="99" t="s">
        <v>145</v>
      </c>
      <c r="N25" s="100"/>
      <c r="O25" s="101"/>
      <c r="P25" s="102">
        <v>44753</v>
      </c>
      <c r="Q25" s="99"/>
      <c r="R25" s="100"/>
      <c r="S25" s="100"/>
      <c r="T25" s="101"/>
      <c r="U25" s="99"/>
      <c r="V25" s="100"/>
      <c r="W25" s="101"/>
      <c r="X25" s="100"/>
      <c r="Y25" s="99"/>
      <c r="Z25" s="100"/>
      <c r="AA25" s="100"/>
      <c r="AB25" s="101"/>
      <c r="AC25" s="98"/>
      <c r="AD25" s="103" t="str">
        <f t="shared" si="0"/>
        <v>OK</v>
      </c>
      <c r="AE25" s="179"/>
      <c r="AF25" s="96"/>
      <c r="AG25" s="96"/>
    </row>
    <row r="26" spans="1:33" ht="17.25" customHeight="1" x14ac:dyDescent="0.25">
      <c r="A26" s="290"/>
      <c r="B26" s="179"/>
      <c r="C26" s="179"/>
      <c r="D26" s="97"/>
      <c r="E26" s="179"/>
      <c r="F26" s="179"/>
      <c r="G26" s="179"/>
      <c r="H26" s="179"/>
      <c r="I26" s="179"/>
      <c r="J26" s="179"/>
      <c r="K26" s="98"/>
      <c r="L26" s="179"/>
      <c r="M26" s="99" t="s">
        <v>145</v>
      </c>
      <c r="N26" s="100"/>
      <c r="O26" s="101"/>
      <c r="P26" s="102">
        <v>44753</v>
      </c>
      <c r="Q26" s="99"/>
      <c r="R26" s="100"/>
      <c r="S26" s="100"/>
      <c r="T26" s="101"/>
      <c r="U26" s="99"/>
      <c r="V26" s="100"/>
      <c r="W26" s="101"/>
      <c r="X26" s="100"/>
      <c r="Y26" s="99"/>
      <c r="Z26" s="100"/>
      <c r="AA26" s="100"/>
      <c r="AB26" s="101"/>
      <c r="AC26" s="98"/>
      <c r="AD26" s="103" t="str">
        <f t="shared" si="0"/>
        <v>OK</v>
      </c>
      <c r="AE26" s="179"/>
      <c r="AF26" s="96"/>
      <c r="AG26" s="96"/>
    </row>
    <row r="27" spans="1:33" ht="17.25" customHeight="1" x14ac:dyDescent="0.25">
      <c r="A27" s="290"/>
      <c r="B27" s="179"/>
      <c r="C27" s="179"/>
      <c r="D27" s="97"/>
      <c r="E27" s="179"/>
      <c r="F27" s="179"/>
      <c r="G27" s="179"/>
      <c r="H27" s="179"/>
      <c r="I27" s="179"/>
      <c r="J27" s="179"/>
      <c r="K27" s="104"/>
      <c r="L27" s="179"/>
      <c r="M27" s="99" t="s">
        <v>145</v>
      </c>
      <c r="N27" s="100"/>
      <c r="O27" s="101"/>
      <c r="P27" s="102">
        <v>44753</v>
      </c>
      <c r="Q27" s="99"/>
      <c r="R27" s="100"/>
      <c r="S27" s="100"/>
      <c r="T27" s="101"/>
      <c r="U27" s="99"/>
      <c r="V27" s="100"/>
      <c r="W27" s="101"/>
      <c r="X27" s="100"/>
      <c r="Y27" s="99"/>
      <c r="Z27" s="100"/>
      <c r="AA27" s="100"/>
      <c r="AB27" s="101"/>
      <c r="AC27" s="98"/>
      <c r="AD27" s="103" t="str">
        <f t="shared" si="0"/>
        <v>OK</v>
      </c>
      <c r="AE27" s="179"/>
      <c r="AF27" s="96"/>
      <c r="AG27" s="96"/>
    </row>
    <row r="28" spans="1:33" ht="17.25" customHeight="1" x14ac:dyDescent="0.25">
      <c r="A28" s="291"/>
      <c r="B28" s="182"/>
      <c r="C28" s="182"/>
      <c r="D28" s="104"/>
      <c r="E28" s="182"/>
      <c r="F28" s="182"/>
      <c r="G28" s="182"/>
      <c r="H28" s="182"/>
      <c r="I28" s="182"/>
      <c r="J28" s="182"/>
      <c r="K28" s="105"/>
      <c r="L28" s="182"/>
      <c r="M28" s="99" t="s">
        <v>145</v>
      </c>
      <c r="N28" s="100"/>
      <c r="O28" s="101"/>
      <c r="P28" s="102">
        <v>44753</v>
      </c>
      <c r="Q28" s="99"/>
      <c r="R28" s="100"/>
      <c r="S28" s="100"/>
      <c r="T28" s="101"/>
      <c r="U28" s="99"/>
      <c r="V28" s="100"/>
      <c r="W28" s="101"/>
      <c r="X28" s="100"/>
      <c r="Y28" s="99"/>
      <c r="Z28" s="100"/>
      <c r="AA28" s="100"/>
      <c r="AB28" s="101"/>
      <c r="AC28" s="98"/>
      <c r="AD28" s="103" t="str">
        <f t="shared" si="0"/>
        <v>OK</v>
      </c>
      <c r="AE28" s="182"/>
      <c r="AF28" s="96"/>
      <c r="AG28" s="96"/>
    </row>
    <row r="29" spans="1:33" ht="17.25" customHeight="1" x14ac:dyDescent="0.25">
      <c r="A29" s="289">
        <v>44708</v>
      </c>
      <c r="B29" s="285" t="s">
        <v>135</v>
      </c>
      <c r="C29" s="292" t="s">
        <v>146</v>
      </c>
      <c r="D29" s="106">
        <v>3270</v>
      </c>
      <c r="E29" s="292" t="s">
        <v>138</v>
      </c>
      <c r="F29" s="285" t="s">
        <v>139</v>
      </c>
      <c r="G29" s="293">
        <v>2</v>
      </c>
      <c r="H29" s="292" t="s">
        <v>147</v>
      </c>
      <c r="I29" s="285" t="s">
        <v>141</v>
      </c>
      <c r="J29" s="286" t="s">
        <v>148</v>
      </c>
      <c r="K29" s="98" t="s">
        <v>143</v>
      </c>
      <c r="L29" s="287" t="s">
        <v>144</v>
      </c>
      <c r="M29" s="99" t="s">
        <v>145</v>
      </c>
      <c r="N29" s="100"/>
      <c r="O29" s="101"/>
      <c r="P29" s="102">
        <v>44753</v>
      </c>
      <c r="Q29" s="99"/>
      <c r="R29" s="100"/>
      <c r="S29" s="100"/>
      <c r="T29" s="101"/>
      <c r="U29" s="99"/>
      <c r="V29" s="100"/>
      <c r="W29" s="101"/>
      <c r="X29" s="100"/>
      <c r="Y29" s="99"/>
      <c r="Z29" s="100"/>
      <c r="AA29" s="100"/>
      <c r="AB29" s="101"/>
      <c r="AC29" s="105"/>
      <c r="AD29" s="103" t="str">
        <f t="shared" si="0"/>
        <v>OK</v>
      </c>
      <c r="AE29" s="288" t="str">
        <f>IF(AD29:AD33="PENDIENTE","PENDIENTE",IF(COUNTIF(AD29:AD33,"FALLO"),"FALTA","COMPLETO"))</f>
        <v>COMPLETO</v>
      </c>
      <c r="AF29" s="96"/>
      <c r="AG29" s="96"/>
    </row>
    <row r="30" spans="1:33" ht="17.25" customHeight="1" x14ac:dyDescent="0.25">
      <c r="A30" s="290"/>
      <c r="B30" s="179"/>
      <c r="C30" s="179"/>
      <c r="D30" s="97"/>
      <c r="E30" s="179"/>
      <c r="F30" s="179"/>
      <c r="G30" s="179"/>
      <c r="H30" s="179"/>
      <c r="I30" s="179"/>
      <c r="J30" s="179"/>
      <c r="K30" s="98" t="s">
        <v>149</v>
      </c>
      <c r="L30" s="179"/>
      <c r="M30" s="99" t="s">
        <v>145</v>
      </c>
      <c r="N30" s="100"/>
      <c r="O30" s="101"/>
      <c r="P30" s="102">
        <v>44753</v>
      </c>
      <c r="Q30" s="99"/>
      <c r="R30" s="100"/>
      <c r="S30" s="100"/>
      <c r="T30" s="101"/>
      <c r="U30" s="99"/>
      <c r="V30" s="100"/>
      <c r="W30" s="101"/>
      <c r="X30" s="100"/>
      <c r="Y30" s="99"/>
      <c r="Z30" s="100"/>
      <c r="AA30" s="100"/>
      <c r="AB30" s="101"/>
      <c r="AC30" s="105"/>
      <c r="AD30" s="103" t="str">
        <f t="shared" si="0"/>
        <v>OK</v>
      </c>
      <c r="AE30" s="179"/>
      <c r="AF30" s="96"/>
      <c r="AG30" s="96"/>
    </row>
    <row r="31" spans="1:33" ht="17.25" customHeight="1" x14ac:dyDescent="0.25">
      <c r="A31" s="290"/>
      <c r="B31" s="179"/>
      <c r="C31" s="179"/>
      <c r="D31" s="97"/>
      <c r="E31" s="179"/>
      <c r="F31" s="179"/>
      <c r="G31" s="179"/>
      <c r="H31" s="179"/>
      <c r="I31" s="179"/>
      <c r="J31" s="179"/>
      <c r="K31" s="98" t="s">
        <v>150</v>
      </c>
      <c r="L31" s="179"/>
      <c r="M31" s="99" t="s">
        <v>145</v>
      </c>
      <c r="N31" s="100"/>
      <c r="O31" s="101"/>
      <c r="P31" s="102">
        <v>44753</v>
      </c>
      <c r="Q31" s="99"/>
      <c r="R31" s="100"/>
      <c r="S31" s="100"/>
      <c r="T31" s="101"/>
      <c r="U31" s="99"/>
      <c r="V31" s="100"/>
      <c r="W31" s="101"/>
      <c r="X31" s="100"/>
      <c r="Y31" s="99"/>
      <c r="Z31" s="100"/>
      <c r="AA31" s="100"/>
      <c r="AB31" s="101"/>
      <c r="AC31" s="105"/>
      <c r="AD31" s="103" t="str">
        <f t="shared" si="0"/>
        <v>OK</v>
      </c>
      <c r="AE31" s="179"/>
      <c r="AF31" s="96"/>
      <c r="AG31" s="96"/>
    </row>
    <row r="32" spans="1:33" ht="17.25" customHeight="1" x14ac:dyDescent="0.25">
      <c r="A32" s="290"/>
      <c r="B32" s="179"/>
      <c r="C32" s="179"/>
      <c r="D32" s="97"/>
      <c r="E32" s="179"/>
      <c r="F32" s="179"/>
      <c r="G32" s="179"/>
      <c r="H32" s="179"/>
      <c r="I32" s="179"/>
      <c r="J32" s="179"/>
      <c r="K32" s="104"/>
      <c r="L32" s="179"/>
      <c r="M32" s="99" t="s">
        <v>145</v>
      </c>
      <c r="N32" s="100"/>
      <c r="O32" s="101"/>
      <c r="P32" s="102">
        <v>44753</v>
      </c>
      <c r="Q32" s="99"/>
      <c r="R32" s="100"/>
      <c r="S32" s="100"/>
      <c r="T32" s="101"/>
      <c r="U32" s="99"/>
      <c r="V32" s="100"/>
      <c r="W32" s="101"/>
      <c r="X32" s="100"/>
      <c r="Y32" s="99"/>
      <c r="Z32" s="100"/>
      <c r="AA32" s="100"/>
      <c r="AB32" s="101"/>
      <c r="AC32" s="105"/>
      <c r="AD32" s="103" t="str">
        <f t="shared" si="0"/>
        <v>OK</v>
      </c>
      <c r="AE32" s="179"/>
      <c r="AF32" s="96"/>
      <c r="AG32" s="96"/>
    </row>
    <row r="33" spans="1:33" ht="17.25" customHeight="1" x14ac:dyDescent="0.25">
      <c r="A33" s="291"/>
      <c r="B33" s="182"/>
      <c r="C33" s="182"/>
      <c r="D33" s="104"/>
      <c r="E33" s="182"/>
      <c r="F33" s="182"/>
      <c r="G33" s="182"/>
      <c r="H33" s="182"/>
      <c r="I33" s="182"/>
      <c r="J33" s="182"/>
      <c r="K33" s="104"/>
      <c r="L33" s="182"/>
      <c r="M33" s="99" t="s">
        <v>145</v>
      </c>
      <c r="N33" s="100"/>
      <c r="O33" s="101"/>
      <c r="P33" s="102">
        <v>44753</v>
      </c>
      <c r="Q33" s="99"/>
      <c r="R33" s="100"/>
      <c r="S33" s="100"/>
      <c r="T33" s="101"/>
      <c r="U33" s="99"/>
      <c r="V33" s="100"/>
      <c r="W33" s="101"/>
      <c r="X33" s="100"/>
      <c r="Y33" s="99"/>
      <c r="Z33" s="100"/>
      <c r="AA33" s="100"/>
      <c r="AB33" s="101"/>
      <c r="AC33" s="105"/>
      <c r="AD33" s="103" t="str">
        <f t="shared" si="0"/>
        <v>OK</v>
      </c>
      <c r="AE33" s="182"/>
      <c r="AF33" s="96"/>
      <c r="AG33" s="96"/>
    </row>
    <row r="34" spans="1:33" ht="17.25" customHeight="1" x14ac:dyDescent="0.25">
      <c r="A34" s="289">
        <v>44708</v>
      </c>
      <c r="B34" s="285" t="s">
        <v>135</v>
      </c>
      <c r="C34" s="292" t="s">
        <v>151</v>
      </c>
      <c r="D34" s="106">
        <v>3270</v>
      </c>
      <c r="E34" s="292" t="s">
        <v>138</v>
      </c>
      <c r="F34" s="285" t="s">
        <v>139</v>
      </c>
      <c r="G34" s="293">
        <v>3</v>
      </c>
      <c r="H34" s="292" t="s">
        <v>152</v>
      </c>
      <c r="I34" s="285" t="s">
        <v>141</v>
      </c>
      <c r="J34" s="286" t="s">
        <v>153</v>
      </c>
      <c r="K34" s="98" t="s">
        <v>154</v>
      </c>
      <c r="L34" s="287" t="s">
        <v>144</v>
      </c>
      <c r="M34" s="99" t="s">
        <v>145</v>
      </c>
      <c r="N34" s="100"/>
      <c r="O34" s="101"/>
      <c r="P34" s="102">
        <v>44753</v>
      </c>
      <c r="Q34" s="99"/>
      <c r="R34" s="100"/>
      <c r="S34" s="100"/>
      <c r="T34" s="101"/>
      <c r="U34" s="99"/>
      <c r="V34" s="100"/>
      <c r="W34" s="101"/>
      <c r="X34" s="100"/>
      <c r="Y34" s="99"/>
      <c r="Z34" s="100"/>
      <c r="AA34" s="100"/>
      <c r="AB34" s="101"/>
      <c r="AC34" s="98"/>
      <c r="AD34" s="103" t="str">
        <f t="shared" si="0"/>
        <v>OK</v>
      </c>
      <c r="AE34" s="288" t="str">
        <f>IF(AD34:AD38="PENDIENTE","PENDIENTE",IF(COUNTIF(AD34:AD38,"FALLO"),"FALTA","COMPLETO"))</f>
        <v>COMPLETO</v>
      </c>
      <c r="AF34" s="96"/>
      <c r="AG34" s="96"/>
    </row>
    <row r="35" spans="1:33" ht="17.25" customHeight="1" x14ac:dyDescent="0.25">
      <c r="A35" s="290"/>
      <c r="B35" s="179"/>
      <c r="C35" s="179"/>
      <c r="D35" s="97"/>
      <c r="E35" s="179"/>
      <c r="F35" s="179"/>
      <c r="G35" s="179"/>
      <c r="H35" s="179"/>
      <c r="I35" s="179"/>
      <c r="J35" s="179"/>
      <c r="K35" s="98"/>
      <c r="L35" s="179"/>
      <c r="M35" s="99" t="s">
        <v>145</v>
      </c>
      <c r="N35" s="100"/>
      <c r="O35" s="101"/>
      <c r="P35" s="102">
        <v>44753</v>
      </c>
      <c r="Q35" s="99"/>
      <c r="R35" s="100"/>
      <c r="S35" s="100"/>
      <c r="T35" s="101"/>
      <c r="U35" s="99"/>
      <c r="V35" s="100"/>
      <c r="W35" s="101"/>
      <c r="X35" s="100"/>
      <c r="Y35" s="99"/>
      <c r="Z35" s="100"/>
      <c r="AA35" s="100"/>
      <c r="AB35" s="101"/>
      <c r="AC35" s="98"/>
      <c r="AD35" s="103" t="str">
        <f t="shared" si="0"/>
        <v>OK</v>
      </c>
      <c r="AE35" s="179"/>
      <c r="AF35" s="96"/>
      <c r="AG35" s="96"/>
    </row>
    <row r="36" spans="1:33" ht="17.25" customHeight="1" x14ac:dyDescent="0.25">
      <c r="A36" s="290"/>
      <c r="B36" s="179"/>
      <c r="C36" s="179"/>
      <c r="D36" s="97"/>
      <c r="E36" s="179"/>
      <c r="F36" s="179"/>
      <c r="G36" s="179"/>
      <c r="H36" s="179"/>
      <c r="I36" s="179"/>
      <c r="J36" s="179"/>
      <c r="K36" s="98"/>
      <c r="L36" s="179"/>
      <c r="M36" s="99" t="s">
        <v>145</v>
      </c>
      <c r="N36" s="100"/>
      <c r="O36" s="101"/>
      <c r="P36" s="102">
        <v>44753</v>
      </c>
      <c r="Q36" s="99"/>
      <c r="R36" s="100"/>
      <c r="S36" s="100"/>
      <c r="T36" s="101"/>
      <c r="U36" s="99"/>
      <c r="V36" s="100"/>
      <c r="W36" s="101"/>
      <c r="X36" s="100"/>
      <c r="Y36" s="99"/>
      <c r="Z36" s="100"/>
      <c r="AA36" s="100"/>
      <c r="AB36" s="101"/>
      <c r="AC36" s="98"/>
      <c r="AD36" s="103" t="str">
        <f t="shared" si="0"/>
        <v>OK</v>
      </c>
      <c r="AE36" s="179"/>
      <c r="AF36" s="96"/>
      <c r="AG36" s="96"/>
    </row>
    <row r="37" spans="1:33" ht="17.25" customHeight="1" x14ac:dyDescent="0.25">
      <c r="A37" s="290"/>
      <c r="B37" s="179"/>
      <c r="C37" s="179"/>
      <c r="D37" s="97"/>
      <c r="E37" s="179"/>
      <c r="F37" s="179"/>
      <c r="G37" s="179"/>
      <c r="H37" s="179"/>
      <c r="I37" s="179"/>
      <c r="J37" s="179"/>
      <c r="K37" s="104"/>
      <c r="L37" s="179"/>
      <c r="M37" s="99" t="s">
        <v>145</v>
      </c>
      <c r="N37" s="100"/>
      <c r="O37" s="101"/>
      <c r="P37" s="102">
        <v>44753</v>
      </c>
      <c r="Q37" s="99"/>
      <c r="R37" s="100"/>
      <c r="S37" s="100"/>
      <c r="T37" s="101"/>
      <c r="U37" s="99"/>
      <c r="V37" s="100"/>
      <c r="W37" s="101"/>
      <c r="X37" s="100"/>
      <c r="Y37" s="99"/>
      <c r="Z37" s="100"/>
      <c r="AA37" s="100"/>
      <c r="AB37" s="101"/>
      <c r="AC37" s="98"/>
      <c r="AD37" s="103" t="str">
        <f t="shared" si="0"/>
        <v>OK</v>
      </c>
      <c r="AE37" s="179"/>
      <c r="AF37" s="96"/>
      <c r="AG37" s="96"/>
    </row>
    <row r="38" spans="1:33" ht="17.25" customHeight="1" x14ac:dyDescent="0.25">
      <c r="A38" s="291"/>
      <c r="B38" s="182"/>
      <c r="C38" s="182"/>
      <c r="D38" s="104"/>
      <c r="E38" s="182"/>
      <c r="F38" s="182"/>
      <c r="G38" s="182"/>
      <c r="H38" s="182"/>
      <c r="I38" s="182"/>
      <c r="J38" s="182"/>
      <c r="K38" s="105"/>
      <c r="L38" s="182"/>
      <c r="M38" s="99" t="s">
        <v>145</v>
      </c>
      <c r="N38" s="100"/>
      <c r="O38" s="101"/>
      <c r="P38" s="102">
        <v>44753</v>
      </c>
      <c r="Q38" s="99"/>
      <c r="R38" s="100"/>
      <c r="S38" s="100"/>
      <c r="T38" s="101"/>
      <c r="U38" s="99"/>
      <c r="V38" s="100"/>
      <c r="W38" s="101"/>
      <c r="X38" s="100"/>
      <c r="Y38" s="99"/>
      <c r="Z38" s="100"/>
      <c r="AA38" s="100"/>
      <c r="AB38" s="101"/>
      <c r="AC38" s="98"/>
      <c r="AD38" s="103" t="str">
        <f t="shared" si="0"/>
        <v>OK</v>
      </c>
      <c r="AE38" s="182"/>
      <c r="AF38" s="96"/>
      <c r="AG38" s="96"/>
    </row>
    <row r="39" spans="1:33" ht="10.5" customHeight="1" x14ac:dyDescent="0.2">
      <c r="A39" s="107"/>
      <c r="B39" s="108"/>
      <c r="C39" s="70"/>
      <c r="D39" s="70"/>
      <c r="E39" s="70"/>
      <c r="F39" s="70"/>
      <c r="G39" s="70"/>
      <c r="H39" s="108"/>
      <c r="I39" s="108"/>
      <c r="J39" s="108"/>
      <c r="K39" s="64"/>
      <c r="L39" s="64"/>
      <c r="M39" s="109"/>
      <c r="N39" s="110"/>
      <c r="O39" s="111"/>
      <c r="P39" s="112"/>
      <c r="Q39" s="109"/>
      <c r="R39" s="110"/>
      <c r="S39" s="110"/>
      <c r="T39" s="111"/>
      <c r="U39" s="109"/>
      <c r="V39" s="110"/>
      <c r="W39" s="111"/>
      <c r="X39" s="112"/>
      <c r="Y39" s="109"/>
      <c r="Z39" s="110"/>
      <c r="AA39" s="110"/>
      <c r="AB39" s="111"/>
      <c r="AC39" s="64"/>
      <c r="AD39" s="109"/>
      <c r="AE39" s="109"/>
      <c r="AF39" s="64"/>
      <c r="AG39" s="64"/>
    </row>
    <row r="40" spans="1:33" ht="10.5" customHeight="1" x14ac:dyDescent="0.2">
      <c r="A40" s="107"/>
      <c r="B40" s="108"/>
      <c r="C40" s="113">
        <f>COUNTIF(C9:C38,"&lt;&gt;"&amp;"")</f>
        <v>6</v>
      </c>
      <c r="D40" s="113"/>
      <c r="E40" s="113"/>
      <c r="F40" s="113"/>
      <c r="G40" s="113"/>
      <c r="H40" s="114">
        <f>COUNTIF(H9:H38,"&lt;&gt;"&amp;"")</f>
        <v>6</v>
      </c>
      <c r="I40" s="114"/>
      <c r="J40" s="114"/>
      <c r="K40" s="64"/>
      <c r="L40" s="64"/>
      <c r="M40" s="115" t="e">
        <f>(COUNTIF(#REF!,"OK")*100)/(931-7)</f>
        <v>#REF!</v>
      </c>
      <c r="N40" s="110"/>
      <c r="O40" s="111"/>
      <c r="P40" s="116" t="s">
        <v>155</v>
      </c>
      <c r="Q40" s="115" t="e">
        <f>(COUNTIF(#REF!,"OK")*100)/(931-7)</f>
        <v>#REF!</v>
      </c>
      <c r="R40" s="110"/>
      <c r="S40" s="110"/>
      <c r="T40" s="111"/>
      <c r="U40" s="115" t="e">
        <f>(COUNTIF(#REF!,"OK")*100)/(931-7)</f>
        <v>#REF!</v>
      </c>
      <c r="V40" s="110"/>
      <c r="W40" s="111"/>
      <c r="X40" s="116" t="s">
        <v>155</v>
      </c>
      <c r="Y40" s="115" t="e">
        <f>(COUNTIF(#REF!,"OK")*100)/(931-7)</f>
        <v>#REF!</v>
      </c>
      <c r="Z40" s="110"/>
      <c r="AA40" s="110"/>
      <c r="AB40" s="111"/>
      <c r="AC40" s="117"/>
      <c r="AD40" s="114" t="e">
        <f>(COUNTIF(#REF!,"OK")*100)/(COUNTIF(#REF!,"*"))</f>
        <v>#REF!</v>
      </c>
      <c r="AE40" s="114" t="e">
        <f>(COUNTIF(#REF!,"COMPLETO")*100)/(COUNTIF(#REF!,"*"))</f>
        <v>#REF!</v>
      </c>
      <c r="AF40" s="64"/>
      <c r="AG40" s="64"/>
    </row>
    <row r="41" spans="1:33" ht="10.5" customHeight="1" x14ac:dyDescent="0.2">
      <c r="A41" s="107"/>
      <c r="B41" s="108"/>
      <c r="C41" s="70"/>
      <c r="D41" s="70"/>
      <c r="E41" s="70"/>
      <c r="F41" s="70"/>
      <c r="G41" s="70"/>
      <c r="H41" s="108"/>
      <c r="I41" s="108"/>
      <c r="J41" s="108"/>
      <c r="K41" s="64"/>
      <c r="L41" s="64"/>
      <c r="M41" s="118" t="e">
        <f>(COUNTIF(#REF!,"&lt;&gt;"&amp;"OK")*100)/(931-7)</f>
        <v>#REF!</v>
      </c>
      <c r="N41" s="110"/>
      <c r="O41" s="111"/>
      <c r="P41" s="116" t="s">
        <v>156</v>
      </c>
      <c r="Q41" s="118" t="e">
        <f>(COUNTIF(#REF!,"&lt;&gt;"&amp;"OK")*100)/(931-7)</f>
        <v>#REF!</v>
      </c>
      <c r="R41" s="110"/>
      <c r="S41" s="110"/>
      <c r="T41" s="111"/>
      <c r="U41" s="118" t="e">
        <f>(COUNTIF(#REF!,"&lt;&gt;"&amp;"OK")*100)/(931-7)</f>
        <v>#REF!</v>
      </c>
      <c r="V41" s="110"/>
      <c r="W41" s="111"/>
      <c r="X41" s="116" t="s">
        <v>156</v>
      </c>
      <c r="Y41" s="118" t="e">
        <f>(COUNTIF(#REF!,"&lt;&gt;"&amp;"OK")*100)/(931-7)</f>
        <v>#REF!</v>
      </c>
      <c r="Z41" s="110"/>
      <c r="AA41" s="110"/>
      <c r="AB41" s="111"/>
      <c r="AC41" s="117"/>
      <c r="AD41" s="114" t="e">
        <f t="shared" ref="AD41:AE41" si="1">(COUNTIF(#REF!,"PENDIENTE")*100)/(COUNTIF(#REF!,"*"))</f>
        <v>#REF!</v>
      </c>
      <c r="AE41" s="114" t="e">
        <f t="shared" si="1"/>
        <v>#REF!</v>
      </c>
      <c r="AF41" s="64"/>
      <c r="AG41" s="64"/>
    </row>
    <row r="42" spans="1:33" ht="10.5" customHeight="1" x14ac:dyDescent="0.2">
      <c r="A42" s="107"/>
      <c r="B42" s="108"/>
      <c r="C42" s="70"/>
      <c r="D42" s="70"/>
      <c r="E42" s="70"/>
      <c r="F42" s="70"/>
      <c r="G42" s="70"/>
      <c r="H42" s="108"/>
      <c r="I42" s="108"/>
      <c r="J42" s="108"/>
      <c r="K42" s="64"/>
      <c r="L42" s="64"/>
      <c r="M42" s="109"/>
      <c r="N42" s="110"/>
      <c r="O42" s="111"/>
      <c r="P42" s="112"/>
      <c r="Q42" s="109"/>
      <c r="R42" s="110"/>
      <c r="S42" s="110"/>
      <c r="T42" s="111"/>
      <c r="U42" s="109"/>
      <c r="V42" s="110"/>
      <c r="W42" s="111"/>
      <c r="X42" s="112"/>
      <c r="Y42" s="109"/>
      <c r="Z42" s="110"/>
      <c r="AA42" s="110"/>
      <c r="AB42" s="111"/>
      <c r="AC42" s="117"/>
      <c r="AD42" s="114" t="e">
        <f t="shared" ref="AD42:AE42" si="2">(COUNTIF(#REF!,"VALIDAR")*100)/(COUNTIF(#REF!,"*"))</f>
        <v>#REF!</v>
      </c>
      <c r="AE42" s="114" t="e">
        <f t="shared" si="2"/>
        <v>#REF!</v>
      </c>
      <c r="AF42" s="64"/>
      <c r="AG42" s="64"/>
    </row>
    <row r="43" spans="1:33" ht="10.5" customHeight="1" x14ac:dyDescent="0.2">
      <c r="A43" s="107"/>
      <c r="B43" s="108"/>
      <c r="C43" s="70"/>
      <c r="D43" s="70"/>
      <c r="E43" s="70"/>
      <c r="F43" s="70"/>
      <c r="G43" s="70"/>
      <c r="H43" s="108"/>
      <c r="I43" s="108"/>
      <c r="J43" s="108"/>
      <c r="K43" s="64"/>
      <c r="L43" s="64"/>
      <c r="M43" s="109"/>
      <c r="N43" s="110"/>
      <c r="O43" s="111"/>
      <c r="P43" s="112"/>
      <c r="Q43" s="109"/>
      <c r="R43" s="110"/>
      <c r="S43" s="110"/>
      <c r="T43" s="111"/>
      <c r="U43" s="109"/>
      <c r="V43" s="110"/>
      <c r="W43" s="111"/>
      <c r="X43" s="112"/>
      <c r="Y43" s="109"/>
      <c r="Z43" s="110"/>
      <c r="AA43" s="110"/>
      <c r="AB43" s="111"/>
      <c r="AC43" s="117"/>
      <c r="AD43" s="114" t="e">
        <f>(COUNTIF(#REF!,"NA")*100)/(COUNTIF(#REF!,"*"))</f>
        <v>#REF!</v>
      </c>
      <c r="AE43" s="114" t="e">
        <f>(COUNTIF(#REF!,"NOAPLICA")*100)/(COUNTIF(#REF!,"*"))</f>
        <v>#REF!</v>
      </c>
      <c r="AF43" s="64"/>
      <c r="AG43" s="64"/>
    </row>
    <row r="44" spans="1:33" ht="10.5" customHeight="1" x14ac:dyDescent="0.2">
      <c r="A44" s="107"/>
      <c r="B44" s="108"/>
      <c r="C44" s="70"/>
      <c r="D44" s="70"/>
      <c r="E44" s="70"/>
      <c r="F44" s="70"/>
      <c r="G44" s="70"/>
      <c r="H44" s="108"/>
      <c r="I44" s="108"/>
      <c r="J44" s="108"/>
      <c r="K44" s="64"/>
      <c r="L44" s="64"/>
      <c r="M44" s="109"/>
      <c r="N44" s="110"/>
      <c r="O44" s="111"/>
      <c r="P44" s="112"/>
      <c r="Q44" s="109"/>
      <c r="R44" s="110"/>
      <c r="S44" s="110"/>
      <c r="T44" s="111"/>
      <c r="U44" s="109"/>
      <c r="V44" s="110"/>
      <c r="W44" s="111"/>
      <c r="X44" s="112"/>
      <c r="Y44" s="109"/>
      <c r="Z44" s="110"/>
      <c r="AA44" s="110"/>
      <c r="AB44" s="111"/>
      <c r="AC44" s="117"/>
      <c r="AD44" s="114" t="e">
        <f t="shared" ref="AD44:AE44" si="3">(COUNTIF(#REF!,"REVISAR")*100)/(COUNTIF(#REF!,"*"))</f>
        <v>#REF!</v>
      </c>
      <c r="AE44" s="114" t="e">
        <f t="shared" si="3"/>
        <v>#REF!</v>
      </c>
      <c r="AF44" s="64"/>
      <c r="AG44" s="64"/>
    </row>
    <row r="45" spans="1:33" ht="10.5" customHeight="1" x14ac:dyDescent="0.2">
      <c r="A45" s="107"/>
      <c r="B45" s="108"/>
      <c r="C45" s="70"/>
      <c r="D45" s="70"/>
      <c r="E45" s="70"/>
      <c r="F45" s="70"/>
      <c r="G45" s="70"/>
      <c r="H45" s="108"/>
      <c r="I45" s="108"/>
      <c r="J45" s="108"/>
      <c r="K45" s="64"/>
      <c r="L45" s="64"/>
      <c r="M45" s="109"/>
      <c r="N45" s="110"/>
      <c r="O45" s="111"/>
      <c r="P45" s="112"/>
      <c r="Q45" s="109"/>
      <c r="R45" s="110"/>
      <c r="S45" s="110"/>
      <c r="T45" s="111"/>
      <c r="U45" s="109"/>
      <c r="V45" s="110"/>
      <c r="W45" s="111"/>
      <c r="X45" s="112"/>
      <c r="Y45" s="109"/>
      <c r="Z45" s="110"/>
      <c r="AA45" s="110"/>
      <c r="AB45" s="111"/>
      <c r="AC45" s="64"/>
      <c r="AD45" s="109"/>
      <c r="AE45" s="109"/>
      <c r="AF45" s="64"/>
      <c r="AG45" s="64"/>
    </row>
    <row r="46" spans="1:33" ht="10.5" customHeight="1" x14ac:dyDescent="0.2">
      <c r="A46" s="107"/>
      <c r="B46" s="108"/>
      <c r="C46" s="70"/>
      <c r="D46" s="70"/>
      <c r="E46" s="70"/>
      <c r="F46" s="70"/>
      <c r="G46" s="70"/>
      <c r="H46" s="108"/>
      <c r="I46" s="108"/>
      <c r="J46" s="108"/>
      <c r="K46" s="64"/>
      <c r="L46" s="64"/>
      <c r="M46" s="109"/>
      <c r="N46" s="110"/>
      <c r="O46" s="111"/>
      <c r="P46" s="112"/>
      <c r="Q46" s="109"/>
      <c r="R46" s="110"/>
      <c r="S46" s="110"/>
      <c r="T46" s="111"/>
      <c r="U46" s="109"/>
      <c r="V46" s="110"/>
      <c r="W46" s="111"/>
      <c r="X46" s="112"/>
      <c r="Y46" s="109"/>
      <c r="Z46" s="110"/>
      <c r="AA46" s="110"/>
      <c r="AB46" s="111"/>
      <c r="AC46" s="64"/>
      <c r="AD46" s="109"/>
      <c r="AE46" s="109"/>
      <c r="AF46" s="64"/>
      <c r="AG46" s="64"/>
    </row>
    <row r="47" spans="1:33" ht="10.5" customHeight="1" x14ac:dyDescent="0.2">
      <c r="A47" s="107"/>
      <c r="B47" s="108"/>
      <c r="C47" s="70"/>
      <c r="D47" s="70"/>
      <c r="E47" s="70"/>
      <c r="F47" s="70"/>
      <c r="G47" s="70"/>
      <c r="H47" s="108"/>
      <c r="I47" s="108"/>
      <c r="J47" s="108"/>
      <c r="K47" s="64"/>
      <c r="L47" s="64"/>
      <c r="M47" s="109"/>
      <c r="N47" s="110"/>
      <c r="O47" s="111"/>
      <c r="P47" s="112"/>
      <c r="Q47" s="109"/>
      <c r="R47" s="110"/>
      <c r="S47" s="110"/>
      <c r="T47" s="111"/>
      <c r="U47" s="109"/>
      <c r="V47" s="110"/>
      <c r="W47" s="111"/>
      <c r="X47" s="112"/>
      <c r="Y47" s="109"/>
      <c r="Z47" s="110"/>
      <c r="AA47" s="110"/>
      <c r="AB47" s="111"/>
      <c r="AC47" s="64"/>
      <c r="AD47" s="109"/>
      <c r="AE47" s="109"/>
      <c r="AF47" s="64"/>
      <c r="AG47" s="64"/>
    </row>
    <row r="48" spans="1:33" ht="10.5" customHeight="1" x14ac:dyDescent="0.2">
      <c r="A48" s="107"/>
      <c r="B48" s="108"/>
      <c r="C48" s="70"/>
      <c r="D48" s="70"/>
      <c r="E48" s="70"/>
      <c r="F48" s="70"/>
      <c r="G48" s="70"/>
      <c r="H48" s="108"/>
      <c r="I48" s="108"/>
      <c r="J48" s="108"/>
      <c r="K48" s="64"/>
      <c r="L48" s="64"/>
      <c r="M48" s="109"/>
      <c r="N48" s="110"/>
      <c r="O48" s="111"/>
      <c r="P48" s="112"/>
      <c r="Q48" s="109"/>
      <c r="R48" s="110"/>
      <c r="S48" s="110"/>
      <c r="T48" s="111"/>
      <c r="U48" s="109"/>
      <c r="V48" s="110"/>
      <c r="W48" s="111"/>
      <c r="X48" s="112"/>
      <c r="Y48" s="109"/>
      <c r="Z48" s="110"/>
      <c r="AA48" s="110"/>
      <c r="AB48" s="111"/>
      <c r="AC48" s="64"/>
      <c r="AD48" s="109"/>
      <c r="AE48" s="109"/>
      <c r="AF48" s="64"/>
      <c r="AG48" s="64"/>
    </row>
    <row r="49" spans="1:33" ht="10.5" customHeight="1" x14ac:dyDescent="0.2">
      <c r="A49" s="107"/>
      <c r="B49" s="108"/>
      <c r="C49" s="70"/>
      <c r="D49" s="70"/>
      <c r="E49" s="70"/>
      <c r="F49" s="70"/>
      <c r="G49" s="70"/>
      <c r="H49" s="108"/>
      <c r="I49" s="108"/>
      <c r="J49" s="108"/>
      <c r="K49" s="64"/>
      <c r="L49" s="64"/>
      <c r="M49" s="109"/>
      <c r="N49" s="110"/>
      <c r="O49" s="111"/>
      <c r="P49" s="112"/>
      <c r="Q49" s="109"/>
      <c r="R49" s="110"/>
      <c r="S49" s="110"/>
      <c r="T49" s="111"/>
      <c r="U49" s="109"/>
      <c r="V49" s="110"/>
      <c r="W49" s="111"/>
      <c r="X49" s="112"/>
      <c r="Y49" s="109"/>
      <c r="Z49" s="110"/>
      <c r="AA49" s="110"/>
      <c r="AB49" s="111"/>
      <c r="AC49" s="64"/>
      <c r="AD49" s="109"/>
      <c r="AE49" s="109"/>
      <c r="AF49" s="64"/>
      <c r="AG49" s="64"/>
    </row>
    <row r="50" spans="1:33" ht="10.5" customHeight="1" x14ac:dyDescent="0.2">
      <c r="A50" s="119"/>
      <c r="B50" s="120"/>
      <c r="C50" s="121"/>
      <c r="D50" s="121"/>
      <c r="E50" s="121"/>
      <c r="F50" s="121"/>
      <c r="G50" s="121"/>
      <c r="H50" s="120"/>
      <c r="I50" s="120"/>
      <c r="J50" s="120"/>
      <c r="K50" s="82"/>
      <c r="L50" s="82"/>
      <c r="M50" s="122"/>
      <c r="N50" s="123"/>
      <c r="O50" s="124"/>
      <c r="P50" s="125"/>
      <c r="Q50" s="122"/>
      <c r="R50" s="123"/>
      <c r="S50" s="123"/>
      <c r="T50" s="124"/>
      <c r="U50" s="122"/>
      <c r="V50" s="123"/>
      <c r="W50" s="124"/>
      <c r="X50" s="125"/>
      <c r="Y50" s="122"/>
      <c r="Z50" s="123"/>
      <c r="AA50" s="123"/>
      <c r="AB50" s="124"/>
      <c r="AC50" s="82"/>
      <c r="AD50" s="122"/>
      <c r="AE50" s="122"/>
      <c r="AF50" s="82"/>
      <c r="AG50" s="82"/>
    </row>
    <row r="51" spans="1:33" ht="10.5" customHeight="1" x14ac:dyDescent="0.2">
      <c r="A51" s="119"/>
      <c r="B51" s="120"/>
      <c r="C51" s="121"/>
      <c r="D51" s="121"/>
      <c r="E51" s="121"/>
      <c r="F51" s="121"/>
      <c r="G51" s="121"/>
      <c r="H51" s="120"/>
      <c r="I51" s="120"/>
      <c r="J51" s="120"/>
      <c r="K51" s="82"/>
      <c r="L51" s="82"/>
      <c r="M51" s="122"/>
      <c r="N51" s="123"/>
      <c r="O51" s="124"/>
      <c r="P51" s="125"/>
      <c r="Q51" s="122"/>
      <c r="R51" s="123"/>
      <c r="S51" s="123"/>
      <c r="T51" s="124"/>
      <c r="U51" s="122"/>
      <c r="V51" s="123"/>
      <c r="W51" s="124"/>
      <c r="X51" s="125"/>
      <c r="Y51" s="122"/>
      <c r="Z51" s="123"/>
      <c r="AA51" s="123"/>
      <c r="AB51" s="124"/>
      <c r="AC51" s="82"/>
      <c r="AD51" s="122"/>
      <c r="AE51" s="122"/>
      <c r="AF51" s="82"/>
      <c r="AG51" s="82"/>
    </row>
    <row r="52" spans="1:33" ht="10.5" customHeight="1" x14ac:dyDescent="0.2">
      <c r="A52" s="119"/>
      <c r="B52" s="120"/>
      <c r="C52" s="121"/>
      <c r="D52" s="121"/>
      <c r="E52" s="121"/>
      <c r="F52" s="121"/>
      <c r="G52" s="121"/>
      <c r="H52" s="120"/>
      <c r="I52" s="120"/>
      <c r="J52" s="120"/>
      <c r="K52" s="82"/>
      <c r="L52" s="82"/>
      <c r="M52" s="122"/>
      <c r="N52" s="123"/>
      <c r="O52" s="124"/>
      <c r="P52" s="125"/>
      <c r="Q52" s="122"/>
      <c r="R52" s="123"/>
      <c r="S52" s="123"/>
      <c r="T52" s="124"/>
      <c r="U52" s="122"/>
      <c r="V52" s="123"/>
      <c r="W52" s="124"/>
      <c r="X52" s="125"/>
      <c r="Y52" s="122"/>
      <c r="Z52" s="123"/>
      <c r="AA52" s="123"/>
      <c r="AB52" s="124"/>
      <c r="AC52" s="82"/>
      <c r="AD52" s="122"/>
      <c r="AE52" s="122"/>
      <c r="AF52" s="82"/>
      <c r="AG52" s="82"/>
    </row>
    <row r="53" spans="1:33" ht="10.5" customHeight="1" x14ac:dyDescent="0.2">
      <c r="A53" s="119"/>
      <c r="B53" s="120"/>
      <c r="C53" s="121"/>
      <c r="D53" s="121"/>
      <c r="E53" s="121"/>
      <c r="F53" s="121"/>
      <c r="G53" s="121"/>
      <c r="H53" s="120"/>
      <c r="I53" s="120"/>
      <c r="J53" s="120"/>
      <c r="K53" s="82"/>
      <c r="L53" s="82"/>
      <c r="M53" s="122"/>
      <c r="N53" s="123"/>
      <c r="O53" s="124"/>
      <c r="P53" s="125"/>
      <c r="Q53" s="122"/>
      <c r="R53" s="123"/>
      <c r="S53" s="123"/>
      <c r="T53" s="124"/>
      <c r="U53" s="122"/>
      <c r="V53" s="123"/>
      <c r="W53" s="124"/>
      <c r="X53" s="125"/>
      <c r="Y53" s="122"/>
      <c r="Z53" s="123"/>
      <c r="AA53" s="123"/>
      <c r="AB53" s="124"/>
      <c r="AC53" s="82"/>
      <c r="AD53" s="122"/>
      <c r="AE53" s="122"/>
      <c r="AF53" s="82"/>
      <c r="AG53" s="82"/>
    </row>
    <row r="54" spans="1:33" ht="10.5" customHeight="1" x14ac:dyDescent="0.2">
      <c r="A54" s="119"/>
      <c r="B54" s="120"/>
      <c r="C54" s="121"/>
      <c r="D54" s="121"/>
      <c r="E54" s="121"/>
      <c r="F54" s="121"/>
      <c r="G54" s="121"/>
      <c r="H54" s="120"/>
      <c r="I54" s="120"/>
      <c r="J54" s="120"/>
      <c r="K54" s="82"/>
      <c r="L54" s="82"/>
      <c r="M54" s="122"/>
      <c r="N54" s="123"/>
      <c r="O54" s="124"/>
      <c r="P54" s="125"/>
      <c r="Q54" s="122"/>
      <c r="R54" s="123"/>
      <c r="S54" s="123"/>
      <c r="T54" s="124"/>
      <c r="U54" s="122"/>
      <c r="V54" s="123"/>
      <c r="W54" s="124"/>
      <c r="X54" s="125"/>
      <c r="Y54" s="122"/>
      <c r="Z54" s="123"/>
      <c r="AA54" s="123"/>
      <c r="AB54" s="124"/>
      <c r="AC54" s="82"/>
      <c r="AD54" s="122"/>
      <c r="AE54" s="122"/>
      <c r="AF54" s="82"/>
      <c r="AG54" s="82"/>
    </row>
    <row r="55" spans="1:33" ht="10.5" customHeight="1" x14ac:dyDescent="0.2">
      <c r="A55" s="119"/>
      <c r="B55" s="120"/>
      <c r="C55" s="121"/>
      <c r="D55" s="121"/>
      <c r="E55" s="121"/>
      <c r="F55" s="121"/>
      <c r="G55" s="121"/>
      <c r="H55" s="120"/>
      <c r="I55" s="120"/>
      <c r="J55" s="120"/>
      <c r="K55" s="82"/>
      <c r="L55" s="82"/>
      <c r="M55" s="122"/>
      <c r="N55" s="123"/>
      <c r="O55" s="124"/>
      <c r="P55" s="125"/>
      <c r="Q55" s="122"/>
      <c r="R55" s="123"/>
      <c r="S55" s="123"/>
      <c r="T55" s="124"/>
      <c r="U55" s="122"/>
      <c r="V55" s="123"/>
      <c r="W55" s="124"/>
      <c r="X55" s="125"/>
      <c r="Y55" s="122"/>
      <c r="Z55" s="123"/>
      <c r="AA55" s="123"/>
      <c r="AB55" s="124"/>
      <c r="AC55" s="82"/>
      <c r="AD55" s="122"/>
      <c r="AE55" s="122"/>
      <c r="AF55" s="82"/>
      <c r="AG55" s="82"/>
    </row>
    <row r="56" spans="1:33" ht="10.5" customHeight="1" x14ac:dyDescent="0.2">
      <c r="A56" s="119"/>
      <c r="B56" s="120"/>
      <c r="C56" s="121"/>
      <c r="D56" s="121"/>
      <c r="E56" s="121"/>
      <c r="F56" s="121"/>
      <c r="G56" s="121"/>
      <c r="H56" s="120"/>
      <c r="I56" s="120"/>
      <c r="J56" s="120"/>
      <c r="K56" s="82"/>
      <c r="L56" s="82"/>
      <c r="M56" s="122"/>
      <c r="N56" s="123"/>
      <c r="O56" s="124"/>
      <c r="P56" s="125"/>
      <c r="Q56" s="122"/>
      <c r="R56" s="123"/>
      <c r="S56" s="123"/>
      <c r="T56" s="124"/>
      <c r="U56" s="122"/>
      <c r="V56" s="123"/>
      <c r="W56" s="124"/>
      <c r="X56" s="125"/>
      <c r="Y56" s="122"/>
      <c r="Z56" s="123"/>
      <c r="AA56" s="123"/>
      <c r="AB56" s="124"/>
      <c r="AC56" s="82"/>
      <c r="AD56" s="122"/>
      <c r="AE56" s="122"/>
      <c r="AF56" s="82"/>
      <c r="AG56" s="82"/>
    </row>
    <row r="57" spans="1:33" ht="10.5" customHeight="1" x14ac:dyDescent="0.2">
      <c r="A57" s="119"/>
      <c r="B57" s="120"/>
      <c r="C57" s="121"/>
      <c r="D57" s="121"/>
      <c r="E57" s="121"/>
      <c r="F57" s="121"/>
      <c r="G57" s="121"/>
      <c r="H57" s="120"/>
      <c r="I57" s="120"/>
      <c r="J57" s="120"/>
      <c r="K57" s="82"/>
      <c r="L57" s="82"/>
      <c r="M57" s="122"/>
      <c r="N57" s="123"/>
      <c r="O57" s="124"/>
      <c r="P57" s="125"/>
      <c r="Q57" s="122"/>
      <c r="R57" s="123"/>
      <c r="S57" s="123"/>
      <c r="T57" s="124"/>
      <c r="U57" s="122"/>
      <c r="V57" s="123"/>
      <c r="W57" s="124"/>
      <c r="X57" s="125"/>
      <c r="Y57" s="122"/>
      <c r="Z57" s="123"/>
      <c r="AA57" s="123"/>
      <c r="AB57" s="124"/>
      <c r="AC57" s="82"/>
      <c r="AD57" s="122"/>
      <c r="AE57" s="122"/>
      <c r="AF57" s="82"/>
      <c r="AG57" s="82"/>
    </row>
    <row r="58" spans="1:33" ht="10.5" customHeight="1" x14ac:dyDescent="0.2">
      <c r="A58" s="119"/>
      <c r="B58" s="120"/>
      <c r="C58" s="121"/>
      <c r="D58" s="121"/>
      <c r="E58" s="121"/>
      <c r="F58" s="121"/>
      <c r="G58" s="121"/>
      <c r="H58" s="120"/>
      <c r="I58" s="120"/>
      <c r="J58" s="120"/>
      <c r="K58" s="82"/>
      <c r="L58" s="82"/>
      <c r="M58" s="122"/>
      <c r="N58" s="123"/>
      <c r="O58" s="124"/>
      <c r="P58" s="125"/>
      <c r="Q58" s="122"/>
      <c r="R58" s="123"/>
      <c r="S58" s="123"/>
      <c r="T58" s="124"/>
      <c r="U58" s="122"/>
      <c r="V58" s="123"/>
      <c r="W58" s="124"/>
      <c r="X58" s="125"/>
      <c r="Y58" s="122"/>
      <c r="Z58" s="123"/>
      <c r="AA58" s="123"/>
      <c r="AB58" s="124"/>
      <c r="AC58" s="82"/>
      <c r="AD58" s="122"/>
      <c r="AE58" s="122"/>
      <c r="AF58" s="82"/>
      <c r="AG58" s="82"/>
    </row>
    <row r="59" spans="1:33" ht="10.5" customHeight="1" x14ac:dyDescent="0.2">
      <c r="A59" s="119"/>
      <c r="B59" s="120"/>
      <c r="C59" s="121"/>
      <c r="D59" s="121"/>
      <c r="E59" s="121"/>
      <c r="F59" s="121"/>
      <c r="G59" s="121"/>
      <c r="H59" s="120"/>
      <c r="I59" s="120"/>
      <c r="J59" s="120"/>
      <c r="K59" s="82"/>
      <c r="L59" s="82"/>
      <c r="M59" s="122"/>
      <c r="N59" s="123"/>
      <c r="O59" s="124"/>
      <c r="P59" s="125"/>
      <c r="Q59" s="122"/>
      <c r="R59" s="123"/>
      <c r="S59" s="123"/>
      <c r="T59" s="124"/>
      <c r="U59" s="122"/>
      <c r="V59" s="123"/>
      <c r="W59" s="124"/>
      <c r="X59" s="125"/>
      <c r="Y59" s="122"/>
      <c r="Z59" s="123"/>
      <c r="AA59" s="123"/>
      <c r="AB59" s="124"/>
      <c r="AC59" s="82"/>
      <c r="AD59" s="122"/>
      <c r="AE59" s="122"/>
      <c r="AF59" s="82"/>
      <c r="AG59" s="82"/>
    </row>
    <row r="60" spans="1:33" ht="10.5" customHeight="1" x14ac:dyDescent="0.2">
      <c r="A60" s="119"/>
      <c r="B60" s="120"/>
      <c r="C60" s="121"/>
      <c r="D60" s="121"/>
      <c r="E60" s="121"/>
      <c r="F60" s="121"/>
      <c r="G60" s="121"/>
      <c r="H60" s="120"/>
      <c r="I60" s="120"/>
      <c r="J60" s="120"/>
      <c r="K60" s="82"/>
      <c r="L60" s="82"/>
      <c r="M60" s="122"/>
      <c r="N60" s="123"/>
      <c r="O60" s="124"/>
      <c r="P60" s="125"/>
      <c r="Q60" s="122"/>
      <c r="R60" s="123"/>
      <c r="S60" s="123"/>
      <c r="T60" s="124"/>
      <c r="U60" s="122"/>
      <c r="V60" s="123"/>
      <c r="W60" s="124"/>
      <c r="X60" s="125"/>
      <c r="Y60" s="122"/>
      <c r="Z60" s="123"/>
      <c r="AA60" s="123"/>
      <c r="AB60" s="124"/>
      <c r="AC60" s="82"/>
      <c r="AD60" s="122"/>
      <c r="AE60" s="122"/>
      <c r="AF60" s="82"/>
      <c r="AG60" s="82"/>
    </row>
    <row r="61" spans="1:33" ht="10.5" customHeight="1" x14ac:dyDescent="0.2">
      <c r="A61" s="119"/>
      <c r="B61" s="120"/>
      <c r="C61" s="121"/>
      <c r="D61" s="121"/>
      <c r="E61" s="121"/>
      <c r="F61" s="121"/>
      <c r="G61" s="121"/>
      <c r="H61" s="120"/>
      <c r="I61" s="120"/>
      <c r="J61" s="120"/>
      <c r="K61" s="82"/>
      <c r="L61" s="82"/>
      <c r="M61" s="122"/>
      <c r="N61" s="123"/>
      <c r="O61" s="124"/>
      <c r="P61" s="125"/>
      <c r="Q61" s="122"/>
      <c r="R61" s="123"/>
      <c r="S61" s="123"/>
      <c r="T61" s="124"/>
      <c r="U61" s="122"/>
      <c r="V61" s="123"/>
      <c r="W61" s="124"/>
      <c r="X61" s="125"/>
      <c r="Y61" s="122"/>
      <c r="Z61" s="123"/>
      <c r="AA61" s="123"/>
      <c r="AB61" s="124"/>
      <c r="AC61" s="82"/>
      <c r="AD61" s="122"/>
      <c r="AE61" s="122"/>
      <c r="AF61" s="82"/>
      <c r="AG61" s="82"/>
    </row>
    <row r="62" spans="1:33" ht="10.5" customHeight="1" x14ac:dyDescent="0.2">
      <c r="A62" s="119"/>
      <c r="B62" s="120"/>
      <c r="C62" s="121"/>
      <c r="D62" s="121"/>
      <c r="E62" s="121"/>
      <c r="F62" s="121"/>
      <c r="G62" s="121"/>
      <c r="H62" s="120"/>
      <c r="I62" s="120"/>
      <c r="J62" s="120"/>
      <c r="K62" s="82"/>
      <c r="L62" s="82"/>
      <c r="M62" s="122"/>
      <c r="N62" s="123"/>
      <c r="O62" s="124"/>
      <c r="P62" s="125"/>
      <c r="Q62" s="122"/>
      <c r="R62" s="123"/>
      <c r="S62" s="123"/>
      <c r="T62" s="124"/>
      <c r="U62" s="122"/>
      <c r="V62" s="123"/>
      <c r="W62" s="124"/>
      <c r="X62" s="125"/>
      <c r="Y62" s="122"/>
      <c r="Z62" s="123"/>
      <c r="AA62" s="123"/>
      <c r="AB62" s="124"/>
      <c r="AC62" s="82"/>
      <c r="AD62" s="122"/>
      <c r="AE62" s="122"/>
      <c r="AF62" s="82"/>
      <c r="AG62" s="82"/>
    </row>
    <row r="63" spans="1:33" ht="10.5" customHeight="1" x14ac:dyDescent="0.2">
      <c r="A63" s="119"/>
      <c r="B63" s="120"/>
      <c r="C63" s="121"/>
      <c r="D63" s="121"/>
      <c r="E63" s="121"/>
      <c r="F63" s="121"/>
      <c r="G63" s="121"/>
      <c r="H63" s="120"/>
      <c r="I63" s="120"/>
      <c r="J63" s="120"/>
      <c r="K63" s="82"/>
      <c r="L63" s="82"/>
      <c r="M63" s="122"/>
      <c r="N63" s="123"/>
      <c r="O63" s="124"/>
      <c r="P63" s="125"/>
      <c r="Q63" s="122"/>
      <c r="R63" s="123"/>
      <c r="S63" s="123"/>
      <c r="T63" s="124"/>
      <c r="U63" s="122"/>
      <c r="V63" s="123"/>
      <c r="W63" s="124"/>
      <c r="X63" s="125"/>
      <c r="Y63" s="122"/>
      <c r="Z63" s="123"/>
      <c r="AA63" s="123"/>
      <c r="AB63" s="124"/>
      <c r="AC63" s="82"/>
      <c r="AD63" s="122"/>
      <c r="AE63" s="122"/>
      <c r="AF63" s="82"/>
      <c r="AG63" s="82"/>
    </row>
    <row r="64" spans="1:33" ht="10.5" customHeight="1" x14ac:dyDescent="0.2">
      <c r="A64" s="119"/>
      <c r="B64" s="120"/>
      <c r="C64" s="121"/>
      <c r="D64" s="121"/>
      <c r="E64" s="121"/>
      <c r="F64" s="121"/>
      <c r="G64" s="121"/>
      <c r="H64" s="120"/>
      <c r="I64" s="120"/>
      <c r="J64" s="120"/>
      <c r="K64" s="82"/>
      <c r="L64" s="82"/>
      <c r="M64" s="122"/>
      <c r="N64" s="123"/>
      <c r="O64" s="124"/>
      <c r="P64" s="125"/>
      <c r="Q64" s="122"/>
      <c r="R64" s="123"/>
      <c r="S64" s="123"/>
      <c r="T64" s="124"/>
      <c r="U64" s="122"/>
      <c r="V64" s="123"/>
      <c r="W64" s="124"/>
      <c r="X64" s="125"/>
      <c r="Y64" s="122"/>
      <c r="Z64" s="123"/>
      <c r="AA64" s="123"/>
      <c r="AB64" s="124"/>
      <c r="AC64" s="82"/>
      <c r="AD64" s="122"/>
      <c r="AE64" s="122"/>
      <c r="AF64" s="82"/>
      <c r="AG64" s="82"/>
    </row>
    <row r="65" spans="1:33" ht="10.5" customHeight="1" x14ac:dyDescent="0.2">
      <c r="A65" s="119"/>
      <c r="B65" s="120"/>
      <c r="C65" s="121"/>
      <c r="D65" s="121"/>
      <c r="E65" s="121"/>
      <c r="F65" s="121"/>
      <c r="G65" s="121"/>
      <c r="H65" s="120"/>
      <c r="I65" s="120"/>
      <c r="J65" s="120"/>
      <c r="K65" s="82"/>
      <c r="L65" s="82"/>
      <c r="M65" s="122"/>
      <c r="N65" s="123"/>
      <c r="O65" s="124"/>
      <c r="P65" s="125"/>
      <c r="Q65" s="122"/>
      <c r="R65" s="123"/>
      <c r="S65" s="123"/>
      <c r="T65" s="124"/>
      <c r="U65" s="122"/>
      <c r="V65" s="123"/>
      <c r="W65" s="124"/>
      <c r="X65" s="125"/>
      <c r="Y65" s="122"/>
      <c r="Z65" s="123"/>
      <c r="AA65" s="123"/>
      <c r="AB65" s="124"/>
      <c r="AC65" s="82"/>
      <c r="AD65" s="122"/>
      <c r="AE65" s="122"/>
      <c r="AF65" s="82"/>
      <c r="AG65" s="82"/>
    </row>
    <row r="66" spans="1:33" ht="10.5" customHeight="1" x14ac:dyDescent="0.2">
      <c r="A66" s="119"/>
      <c r="B66" s="120"/>
      <c r="C66" s="121"/>
      <c r="D66" s="121"/>
      <c r="E66" s="121"/>
      <c r="F66" s="121"/>
      <c r="G66" s="121"/>
      <c r="H66" s="120"/>
      <c r="I66" s="120"/>
      <c r="J66" s="120"/>
      <c r="K66" s="82"/>
      <c r="L66" s="82"/>
      <c r="M66" s="122"/>
      <c r="N66" s="123"/>
      <c r="O66" s="124"/>
      <c r="P66" s="125"/>
      <c r="Q66" s="122"/>
      <c r="R66" s="123"/>
      <c r="S66" s="123"/>
      <c r="T66" s="124"/>
      <c r="U66" s="122"/>
      <c r="V66" s="123"/>
      <c r="W66" s="124"/>
      <c r="X66" s="125"/>
      <c r="Y66" s="122"/>
      <c r="Z66" s="123"/>
      <c r="AA66" s="123"/>
      <c r="AB66" s="124"/>
      <c r="AC66" s="82"/>
      <c r="AD66" s="122"/>
      <c r="AE66" s="122"/>
      <c r="AF66" s="82"/>
      <c r="AG66" s="82"/>
    </row>
    <row r="67" spans="1:33" ht="10.5" customHeight="1" x14ac:dyDescent="0.2">
      <c r="A67" s="119"/>
      <c r="B67" s="120"/>
      <c r="C67" s="121"/>
      <c r="D67" s="121"/>
      <c r="E67" s="121"/>
      <c r="F67" s="121"/>
      <c r="G67" s="121"/>
      <c r="H67" s="120"/>
      <c r="I67" s="120"/>
      <c r="J67" s="120"/>
      <c r="K67" s="82"/>
      <c r="L67" s="82"/>
      <c r="M67" s="122"/>
      <c r="N67" s="123"/>
      <c r="O67" s="124"/>
      <c r="P67" s="125"/>
      <c r="Q67" s="122"/>
      <c r="R67" s="123"/>
      <c r="S67" s="123"/>
      <c r="T67" s="124"/>
      <c r="U67" s="122"/>
      <c r="V67" s="123"/>
      <c r="W67" s="124"/>
      <c r="X67" s="125"/>
      <c r="Y67" s="122"/>
      <c r="Z67" s="123"/>
      <c r="AA67" s="123"/>
      <c r="AB67" s="124"/>
      <c r="AC67" s="82"/>
      <c r="AD67" s="122"/>
      <c r="AE67" s="122"/>
      <c r="AF67" s="82"/>
      <c r="AG67" s="82"/>
    </row>
    <row r="68" spans="1:33" ht="10.5" customHeight="1" x14ac:dyDescent="0.2">
      <c r="A68" s="119"/>
      <c r="B68" s="120"/>
      <c r="C68" s="121"/>
      <c r="D68" s="121"/>
      <c r="E68" s="121"/>
      <c r="F68" s="121"/>
      <c r="G68" s="121"/>
      <c r="H68" s="120"/>
      <c r="I68" s="120"/>
      <c r="J68" s="120"/>
      <c r="K68" s="82"/>
      <c r="L68" s="82"/>
      <c r="M68" s="122"/>
      <c r="N68" s="123"/>
      <c r="O68" s="124"/>
      <c r="P68" s="125"/>
      <c r="Q68" s="122"/>
      <c r="R68" s="123"/>
      <c r="S68" s="123"/>
      <c r="T68" s="124"/>
      <c r="U68" s="122"/>
      <c r="V68" s="123"/>
      <c r="W68" s="124"/>
      <c r="X68" s="125"/>
      <c r="Y68" s="122"/>
      <c r="Z68" s="123"/>
      <c r="AA68" s="123"/>
      <c r="AB68" s="124"/>
      <c r="AC68" s="82"/>
      <c r="AD68" s="122"/>
      <c r="AE68" s="122"/>
      <c r="AF68" s="82"/>
      <c r="AG68" s="82"/>
    </row>
    <row r="69" spans="1:33" ht="10.5" customHeight="1" x14ac:dyDescent="0.2">
      <c r="A69" s="119"/>
      <c r="B69" s="120"/>
      <c r="C69" s="121"/>
      <c r="D69" s="121"/>
      <c r="E69" s="121"/>
      <c r="F69" s="121"/>
      <c r="G69" s="121"/>
      <c r="H69" s="120"/>
      <c r="I69" s="120"/>
      <c r="J69" s="120"/>
      <c r="K69" s="82"/>
      <c r="L69" s="82"/>
      <c r="M69" s="122"/>
      <c r="N69" s="123"/>
      <c r="O69" s="124"/>
      <c r="P69" s="125"/>
      <c r="Q69" s="122"/>
      <c r="R69" s="123"/>
      <c r="S69" s="123"/>
      <c r="T69" s="124"/>
      <c r="U69" s="122"/>
      <c r="V69" s="123"/>
      <c r="W69" s="124"/>
      <c r="X69" s="125"/>
      <c r="Y69" s="122"/>
      <c r="Z69" s="123"/>
      <c r="AA69" s="123"/>
      <c r="AB69" s="124"/>
      <c r="AC69" s="82"/>
      <c r="AD69" s="122"/>
      <c r="AE69" s="122"/>
      <c r="AF69" s="82"/>
      <c r="AG69" s="82"/>
    </row>
    <row r="70" spans="1:33" ht="10.5" customHeight="1" x14ac:dyDescent="0.2">
      <c r="A70" s="119"/>
      <c r="B70" s="120"/>
      <c r="C70" s="121"/>
      <c r="D70" s="121"/>
      <c r="E70" s="121"/>
      <c r="F70" s="121"/>
      <c r="G70" s="121"/>
      <c r="H70" s="120"/>
      <c r="I70" s="120"/>
      <c r="J70" s="120"/>
      <c r="K70" s="82"/>
      <c r="L70" s="82"/>
      <c r="M70" s="122"/>
      <c r="N70" s="123"/>
      <c r="O70" s="124"/>
      <c r="P70" s="125"/>
      <c r="Q70" s="122"/>
      <c r="R70" s="123"/>
      <c r="S70" s="123"/>
      <c r="T70" s="124"/>
      <c r="U70" s="122"/>
      <c r="V70" s="123"/>
      <c r="W70" s="124"/>
      <c r="X70" s="125"/>
      <c r="Y70" s="122"/>
      <c r="Z70" s="123"/>
      <c r="AA70" s="123"/>
      <c r="AB70" s="124"/>
      <c r="AC70" s="82"/>
      <c r="AD70" s="122"/>
      <c r="AE70" s="122"/>
      <c r="AF70" s="82"/>
      <c r="AG70" s="82"/>
    </row>
    <row r="71" spans="1:33" ht="10.5" customHeight="1" x14ac:dyDescent="0.2">
      <c r="A71" s="119"/>
      <c r="B71" s="120"/>
      <c r="C71" s="121"/>
      <c r="D71" s="121"/>
      <c r="E71" s="121"/>
      <c r="F71" s="121"/>
      <c r="G71" s="121"/>
      <c r="H71" s="120"/>
      <c r="I71" s="120"/>
      <c r="J71" s="120"/>
      <c r="K71" s="82"/>
      <c r="L71" s="82"/>
      <c r="M71" s="122"/>
      <c r="N71" s="123"/>
      <c r="O71" s="124"/>
      <c r="P71" s="125"/>
      <c r="Q71" s="122"/>
      <c r="R71" s="123"/>
      <c r="S71" s="123"/>
      <c r="T71" s="124"/>
      <c r="U71" s="122"/>
      <c r="V71" s="123"/>
      <c r="W71" s="124"/>
      <c r="X71" s="125"/>
      <c r="Y71" s="122"/>
      <c r="Z71" s="123"/>
      <c r="AA71" s="123"/>
      <c r="AB71" s="124"/>
      <c r="AC71" s="82"/>
      <c r="AD71" s="122"/>
      <c r="AE71" s="122"/>
      <c r="AF71" s="82"/>
      <c r="AG71" s="82"/>
    </row>
    <row r="72" spans="1:33" ht="10.5" customHeight="1" x14ac:dyDescent="0.2">
      <c r="A72" s="119"/>
      <c r="B72" s="120"/>
      <c r="C72" s="121"/>
      <c r="D72" s="121"/>
      <c r="E72" s="121"/>
      <c r="F72" s="121"/>
      <c r="G72" s="121"/>
      <c r="H72" s="120"/>
      <c r="I72" s="120"/>
      <c r="J72" s="120"/>
      <c r="K72" s="82"/>
      <c r="L72" s="82"/>
      <c r="M72" s="122"/>
      <c r="N72" s="123"/>
      <c r="O72" s="124"/>
      <c r="P72" s="125"/>
      <c r="Q72" s="122"/>
      <c r="R72" s="123"/>
      <c r="S72" s="123"/>
      <c r="T72" s="124"/>
      <c r="U72" s="122"/>
      <c r="V72" s="123"/>
      <c r="W72" s="124"/>
      <c r="X72" s="125"/>
      <c r="Y72" s="122"/>
      <c r="Z72" s="123"/>
      <c r="AA72" s="123"/>
      <c r="AB72" s="124"/>
      <c r="AC72" s="82"/>
      <c r="AD72" s="122"/>
      <c r="AE72" s="122"/>
      <c r="AF72" s="82"/>
      <c r="AG72" s="82"/>
    </row>
    <row r="73" spans="1:33" ht="10.5" customHeight="1" x14ac:dyDescent="0.2">
      <c r="A73" s="119"/>
      <c r="B73" s="120"/>
      <c r="C73" s="121"/>
      <c r="D73" s="121"/>
      <c r="E73" s="121"/>
      <c r="F73" s="121"/>
      <c r="G73" s="121"/>
      <c r="H73" s="120"/>
      <c r="I73" s="120"/>
      <c r="J73" s="120"/>
      <c r="K73" s="82"/>
      <c r="L73" s="82"/>
      <c r="M73" s="122"/>
      <c r="N73" s="123"/>
      <c r="O73" s="124"/>
      <c r="P73" s="125"/>
      <c r="Q73" s="122"/>
      <c r="R73" s="123"/>
      <c r="S73" s="123"/>
      <c r="T73" s="124"/>
      <c r="U73" s="122"/>
      <c r="V73" s="123"/>
      <c r="W73" s="124"/>
      <c r="X73" s="125"/>
      <c r="Y73" s="122"/>
      <c r="Z73" s="123"/>
      <c r="AA73" s="123"/>
      <c r="AB73" s="124"/>
      <c r="AC73" s="82"/>
      <c r="AD73" s="122"/>
      <c r="AE73" s="122"/>
      <c r="AF73" s="82"/>
      <c r="AG73" s="82"/>
    </row>
    <row r="74" spans="1:33" ht="10.5" customHeight="1" x14ac:dyDescent="0.2">
      <c r="A74" s="119"/>
      <c r="B74" s="120"/>
      <c r="C74" s="121"/>
      <c r="D74" s="121"/>
      <c r="E74" s="121"/>
      <c r="F74" s="121"/>
      <c r="G74" s="121"/>
      <c r="H74" s="120"/>
      <c r="I74" s="120"/>
      <c r="J74" s="120"/>
      <c r="K74" s="82"/>
      <c r="L74" s="82"/>
      <c r="M74" s="122"/>
      <c r="N74" s="123"/>
      <c r="O74" s="124"/>
      <c r="P74" s="125"/>
      <c r="Q74" s="122"/>
      <c r="R74" s="123"/>
      <c r="S74" s="123"/>
      <c r="T74" s="124"/>
      <c r="U74" s="122"/>
      <c r="V74" s="123"/>
      <c r="W74" s="124"/>
      <c r="X74" s="125"/>
      <c r="Y74" s="122"/>
      <c r="Z74" s="123"/>
      <c r="AA74" s="123"/>
      <c r="AB74" s="124"/>
      <c r="AC74" s="82"/>
      <c r="AD74" s="122"/>
      <c r="AE74" s="122"/>
      <c r="AF74" s="82"/>
      <c r="AG74" s="82"/>
    </row>
    <row r="75" spans="1:33" ht="10.5" customHeight="1" x14ac:dyDescent="0.2">
      <c r="A75" s="119"/>
      <c r="B75" s="120"/>
      <c r="C75" s="121"/>
      <c r="D75" s="121"/>
      <c r="E75" s="121"/>
      <c r="F75" s="121"/>
      <c r="G75" s="121"/>
      <c r="H75" s="120"/>
      <c r="I75" s="120"/>
      <c r="J75" s="120"/>
      <c r="K75" s="82"/>
      <c r="L75" s="82"/>
      <c r="M75" s="122"/>
      <c r="N75" s="123"/>
      <c r="O75" s="124"/>
      <c r="P75" s="125"/>
      <c r="Q75" s="122"/>
      <c r="R75" s="123"/>
      <c r="S75" s="123"/>
      <c r="T75" s="124"/>
      <c r="U75" s="122"/>
      <c r="V75" s="123"/>
      <c r="W75" s="124"/>
      <c r="X75" s="125"/>
      <c r="Y75" s="122"/>
      <c r="Z75" s="123"/>
      <c r="AA75" s="123"/>
      <c r="AB75" s="124"/>
      <c r="AC75" s="82"/>
      <c r="AD75" s="122"/>
      <c r="AE75" s="122"/>
      <c r="AF75" s="82"/>
      <c r="AG75" s="82"/>
    </row>
    <row r="76" spans="1:33" ht="10.5" customHeight="1" x14ac:dyDescent="0.2">
      <c r="A76" s="119"/>
      <c r="B76" s="120"/>
      <c r="C76" s="121"/>
      <c r="D76" s="121"/>
      <c r="E76" s="121"/>
      <c r="F76" s="121"/>
      <c r="G76" s="121"/>
      <c r="H76" s="120"/>
      <c r="I76" s="120"/>
      <c r="J76" s="120"/>
      <c r="K76" s="82"/>
      <c r="L76" s="82"/>
      <c r="M76" s="122"/>
      <c r="N76" s="123"/>
      <c r="O76" s="124"/>
      <c r="P76" s="125"/>
      <c r="Q76" s="122"/>
      <c r="R76" s="123"/>
      <c r="S76" s="123"/>
      <c r="T76" s="124"/>
      <c r="U76" s="122"/>
      <c r="V76" s="123"/>
      <c r="W76" s="124"/>
      <c r="X76" s="125"/>
      <c r="Y76" s="122"/>
      <c r="Z76" s="123"/>
      <c r="AA76" s="123"/>
      <c r="AB76" s="124"/>
      <c r="AC76" s="82"/>
      <c r="AD76" s="122"/>
      <c r="AE76" s="122"/>
      <c r="AF76" s="82"/>
      <c r="AG76" s="82"/>
    </row>
    <row r="77" spans="1:33" ht="10.5" customHeight="1" x14ac:dyDescent="0.2">
      <c r="A77" s="119"/>
      <c r="B77" s="120"/>
      <c r="C77" s="121"/>
      <c r="D77" s="121"/>
      <c r="E77" s="121"/>
      <c r="F77" s="121"/>
      <c r="G77" s="121"/>
      <c r="H77" s="120"/>
      <c r="I77" s="120"/>
      <c r="J77" s="120"/>
      <c r="K77" s="82"/>
      <c r="L77" s="82"/>
      <c r="M77" s="122"/>
      <c r="N77" s="123"/>
      <c r="O77" s="124"/>
      <c r="P77" s="125"/>
      <c r="Q77" s="122"/>
      <c r="R77" s="123"/>
      <c r="S77" s="123"/>
      <c r="T77" s="124"/>
      <c r="U77" s="122"/>
      <c r="V77" s="123"/>
      <c r="W77" s="124"/>
      <c r="X77" s="125"/>
      <c r="Y77" s="122"/>
      <c r="Z77" s="123"/>
      <c r="AA77" s="123"/>
      <c r="AB77" s="124"/>
      <c r="AC77" s="82"/>
      <c r="AD77" s="122"/>
      <c r="AE77" s="122"/>
      <c r="AF77" s="82"/>
      <c r="AG77" s="82"/>
    </row>
    <row r="78" spans="1:33" ht="10.5" customHeight="1" x14ac:dyDescent="0.2">
      <c r="A78" s="119"/>
      <c r="B78" s="120"/>
      <c r="C78" s="121"/>
      <c r="D78" s="121"/>
      <c r="E78" s="121"/>
      <c r="F78" s="121"/>
      <c r="G78" s="121"/>
      <c r="H78" s="120"/>
      <c r="I78" s="120"/>
      <c r="J78" s="120"/>
      <c r="K78" s="82"/>
      <c r="L78" s="82"/>
      <c r="M78" s="122"/>
      <c r="N78" s="123"/>
      <c r="O78" s="124"/>
      <c r="P78" s="125"/>
      <c r="Q78" s="122"/>
      <c r="R78" s="123"/>
      <c r="S78" s="123"/>
      <c r="T78" s="124"/>
      <c r="U78" s="122"/>
      <c r="V78" s="123"/>
      <c r="W78" s="124"/>
      <c r="X78" s="125"/>
      <c r="Y78" s="122"/>
      <c r="Z78" s="123"/>
      <c r="AA78" s="123"/>
      <c r="AB78" s="124"/>
      <c r="AC78" s="82"/>
      <c r="AD78" s="122"/>
      <c r="AE78" s="122"/>
      <c r="AF78" s="82"/>
      <c r="AG78" s="82"/>
    </row>
    <row r="79" spans="1:33" ht="10.5" customHeight="1" x14ac:dyDescent="0.2">
      <c r="A79" s="119"/>
      <c r="B79" s="120"/>
      <c r="C79" s="121"/>
      <c r="D79" s="121"/>
      <c r="E79" s="121"/>
      <c r="F79" s="121"/>
      <c r="G79" s="121"/>
      <c r="H79" s="120"/>
      <c r="I79" s="120"/>
      <c r="J79" s="120"/>
      <c r="K79" s="82"/>
      <c r="L79" s="82"/>
      <c r="M79" s="122"/>
      <c r="N79" s="123"/>
      <c r="O79" s="124"/>
      <c r="P79" s="125"/>
      <c r="Q79" s="122"/>
      <c r="R79" s="123"/>
      <c r="S79" s="123"/>
      <c r="T79" s="124"/>
      <c r="U79" s="122"/>
      <c r="V79" s="123"/>
      <c r="W79" s="124"/>
      <c r="X79" s="125"/>
      <c r="Y79" s="122"/>
      <c r="Z79" s="123"/>
      <c r="AA79" s="123"/>
      <c r="AB79" s="124"/>
      <c r="AC79" s="82"/>
      <c r="AD79" s="122"/>
      <c r="AE79" s="122"/>
      <c r="AF79" s="82"/>
      <c r="AG79" s="82"/>
    </row>
    <row r="80" spans="1:33" ht="10.5" customHeight="1" x14ac:dyDescent="0.2">
      <c r="A80" s="119"/>
      <c r="B80" s="120"/>
      <c r="C80" s="121"/>
      <c r="D80" s="121"/>
      <c r="E80" s="121"/>
      <c r="F80" s="121"/>
      <c r="G80" s="121"/>
      <c r="H80" s="120"/>
      <c r="I80" s="120"/>
      <c r="J80" s="120"/>
      <c r="K80" s="82"/>
      <c r="L80" s="82"/>
      <c r="M80" s="122"/>
      <c r="N80" s="123"/>
      <c r="O80" s="124"/>
      <c r="P80" s="125"/>
      <c r="Q80" s="122"/>
      <c r="R80" s="123"/>
      <c r="S80" s="123"/>
      <c r="T80" s="124"/>
      <c r="U80" s="122"/>
      <c r="V80" s="123"/>
      <c r="W80" s="124"/>
      <c r="X80" s="125"/>
      <c r="Y80" s="122"/>
      <c r="Z80" s="123"/>
      <c r="AA80" s="123"/>
      <c r="AB80" s="124"/>
      <c r="AC80" s="82"/>
      <c r="AD80" s="122"/>
      <c r="AE80" s="122"/>
      <c r="AF80" s="82"/>
      <c r="AG80" s="82"/>
    </row>
    <row r="81" spans="1:33" ht="10.5" customHeight="1" x14ac:dyDescent="0.2">
      <c r="A81" s="119"/>
      <c r="B81" s="120"/>
      <c r="C81" s="121"/>
      <c r="D81" s="121"/>
      <c r="E81" s="121"/>
      <c r="F81" s="121"/>
      <c r="G81" s="121"/>
      <c r="H81" s="120"/>
      <c r="I81" s="120"/>
      <c r="J81" s="120"/>
      <c r="K81" s="82"/>
      <c r="L81" s="82"/>
      <c r="M81" s="122"/>
      <c r="N81" s="123"/>
      <c r="O81" s="124"/>
      <c r="P81" s="125"/>
      <c r="Q81" s="122"/>
      <c r="R81" s="123"/>
      <c r="S81" s="123"/>
      <c r="T81" s="124"/>
      <c r="U81" s="122"/>
      <c r="V81" s="123"/>
      <c r="W81" s="124"/>
      <c r="X81" s="125"/>
      <c r="Y81" s="122"/>
      <c r="Z81" s="123"/>
      <c r="AA81" s="123"/>
      <c r="AB81" s="124"/>
      <c r="AC81" s="82"/>
      <c r="AD81" s="122"/>
      <c r="AE81" s="122"/>
      <c r="AF81" s="82"/>
      <c r="AG81" s="82"/>
    </row>
    <row r="82" spans="1:33" ht="10.5" customHeight="1" x14ac:dyDescent="0.2">
      <c r="A82" s="119"/>
      <c r="B82" s="120"/>
      <c r="C82" s="121"/>
      <c r="D82" s="121"/>
      <c r="E82" s="121"/>
      <c r="F82" s="121"/>
      <c r="G82" s="121"/>
      <c r="H82" s="120"/>
      <c r="I82" s="120"/>
      <c r="J82" s="120"/>
      <c r="K82" s="82"/>
      <c r="L82" s="82"/>
      <c r="M82" s="122"/>
      <c r="N82" s="123"/>
      <c r="O82" s="124"/>
      <c r="P82" s="125"/>
      <c r="Q82" s="122"/>
      <c r="R82" s="123"/>
      <c r="S82" s="123"/>
      <c r="T82" s="124"/>
      <c r="U82" s="122"/>
      <c r="V82" s="123"/>
      <c r="W82" s="124"/>
      <c r="X82" s="125"/>
      <c r="Y82" s="122"/>
      <c r="Z82" s="123"/>
      <c r="AA82" s="123"/>
      <c r="AB82" s="124"/>
      <c r="AC82" s="82"/>
      <c r="AD82" s="122"/>
      <c r="AE82" s="122"/>
      <c r="AF82" s="82"/>
      <c r="AG82" s="82"/>
    </row>
    <row r="83" spans="1:33" ht="10.5" customHeight="1" x14ac:dyDescent="0.2">
      <c r="A83" s="119"/>
      <c r="B83" s="120"/>
      <c r="C83" s="121"/>
      <c r="D83" s="121"/>
      <c r="E83" s="121"/>
      <c r="F83" s="121"/>
      <c r="G83" s="121"/>
      <c r="H83" s="120"/>
      <c r="I83" s="120"/>
      <c r="J83" s="120"/>
      <c r="K83" s="82"/>
      <c r="L83" s="82"/>
      <c r="M83" s="122"/>
      <c r="N83" s="123"/>
      <c r="O83" s="124"/>
      <c r="P83" s="125"/>
      <c r="Q83" s="122"/>
      <c r="R83" s="123"/>
      <c r="S83" s="123"/>
      <c r="T83" s="124"/>
      <c r="U83" s="122"/>
      <c r="V83" s="123"/>
      <c r="W83" s="124"/>
      <c r="X83" s="125"/>
      <c r="Y83" s="122"/>
      <c r="Z83" s="123"/>
      <c r="AA83" s="123"/>
      <c r="AB83" s="124"/>
      <c r="AC83" s="82"/>
      <c r="AD83" s="122"/>
      <c r="AE83" s="122"/>
      <c r="AF83" s="82"/>
      <c r="AG83" s="82"/>
    </row>
    <row r="84" spans="1:33" ht="10.5" customHeight="1" x14ac:dyDescent="0.2">
      <c r="A84" s="119"/>
      <c r="B84" s="120"/>
      <c r="C84" s="121"/>
      <c r="D84" s="121"/>
      <c r="E84" s="121"/>
      <c r="F84" s="121"/>
      <c r="G84" s="121"/>
      <c r="H84" s="120"/>
      <c r="I84" s="120"/>
      <c r="J84" s="120"/>
      <c r="K84" s="82"/>
      <c r="L84" s="82"/>
      <c r="M84" s="122"/>
      <c r="N84" s="123"/>
      <c r="O84" s="124"/>
      <c r="P84" s="125"/>
      <c r="Q84" s="122"/>
      <c r="R84" s="123"/>
      <c r="S84" s="123"/>
      <c r="T84" s="124"/>
      <c r="U84" s="122"/>
      <c r="V84" s="123"/>
      <c r="W84" s="124"/>
      <c r="X84" s="125"/>
      <c r="Y84" s="122"/>
      <c r="Z84" s="123"/>
      <c r="AA84" s="123"/>
      <c r="AB84" s="124"/>
      <c r="AC84" s="82"/>
      <c r="AD84" s="122"/>
      <c r="AE84" s="122"/>
      <c r="AF84" s="82"/>
      <c r="AG84" s="82"/>
    </row>
    <row r="85" spans="1:33" ht="10.5" customHeight="1" x14ac:dyDescent="0.2">
      <c r="A85" s="119"/>
      <c r="B85" s="120"/>
      <c r="C85" s="121"/>
      <c r="D85" s="121"/>
      <c r="E85" s="121"/>
      <c r="F85" s="121"/>
      <c r="G85" s="121"/>
      <c r="H85" s="120"/>
      <c r="I85" s="120"/>
      <c r="J85" s="120"/>
      <c r="K85" s="82"/>
      <c r="L85" s="82"/>
      <c r="M85" s="122"/>
      <c r="N85" s="123"/>
      <c r="O85" s="124"/>
      <c r="P85" s="125"/>
      <c r="Q85" s="122"/>
      <c r="R85" s="123"/>
      <c r="S85" s="123"/>
      <c r="T85" s="124"/>
      <c r="U85" s="122"/>
      <c r="V85" s="123"/>
      <c r="W85" s="124"/>
      <c r="X85" s="125"/>
      <c r="Y85" s="122"/>
      <c r="Z85" s="123"/>
      <c r="AA85" s="123"/>
      <c r="AB85" s="124"/>
      <c r="AC85" s="82"/>
      <c r="AD85" s="122"/>
      <c r="AE85" s="122"/>
      <c r="AF85" s="82"/>
      <c r="AG85" s="82"/>
    </row>
    <row r="86" spans="1:33" ht="10.5" customHeight="1" x14ac:dyDescent="0.2">
      <c r="A86" s="119"/>
      <c r="B86" s="120"/>
      <c r="C86" s="121"/>
      <c r="D86" s="121"/>
      <c r="E86" s="121"/>
      <c r="F86" s="121"/>
      <c r="G86" s="121"/>
      <c r="H86" s="120"/>
      <c r="I86" s="120"/>
      <c r="J86" s="120"/>
      <c r="K86" s="82"/>
      <c r="L86" s="82"/>
      <c r="M86" s="122"/>
      <c r="N86" s="123"/>
      <c r="O86" s="124"/>
      <c r="P86" s="125"/>
      <c r="Q86" s="122"/>
      <c r="R86" s="123"/>
      <c r="S86" s="123"/>
      <c r="T86" s="124"/>
      <c r="U86" s="122"/>
      <c r="V86" s="123"/>
      <c r="W86" s="124"/>
      <c r="X86" s="125"/>
      <c r="Y86" s="122"/>
      <c r="Z86" s="123"/>
      <c r="AA86" s="123"/>
      <c r="AB86" s="124"/>
      <c r="AC86" s="82"/>
      <c r="AD86" s="122"/>
      <c r="AE86" s="122"/>
      <c r="AF86" s="82"/>
      <c r="AG86" s="82"/>
    </row>
    <row r="87" spans="1:33" ht="10.5" customHeight="1" x14ac:dyDescent="0.2">
      <c r="A87" s="119"/>
      <c r="B87" s="120"/>
      <c r="C87" s="121"/>
      <c r="D87" s="121"/>
      <c r="E87" s="121"/>
      <c r="F87" s="121"/>
      <c r="G87" s="121"/>
      <c r="H87" s="120"/>
      <c r="I87" s="120"/>
      <c r="J87" s="120"/>
      <c r="K87" s="82"/>
      <c r="L87" s="82"/>
      <c r="M87" s="122"/>
      <c r="N87" s="123"/>
      <c r="O87" s="124"/>
      <c r="P87" s="125"/>
      <c r="Q87" s="122"/>
      <c r="R87" s="123"/>
      <c r="S87" s="123"/>
      <c r="T87" s="124"/>
      <c r="U87" s="122"/>
      <c r="V87" s="123"/>
      <c r="W87" s="124"/>
      <c r="X87" s="125"/>
      <c r="Y87" s="122"/>
      <c r="Z87" s="123"/>
      <c r="AA87" s="123"/>
      <c r="AB87" s="124"/>
      <c r="AC87" s="82"/>
      <c r="AD87" s="122"/>
      <c r="AE87" s="122"/>
      <c r="AF87" s="82"/>
      <c r="AG87" s="82"/>
    </row>
    <row r="88" spans="1:33" ht="10.5" customHeight="1" x14ac:dyDescent="0.2">
      <c r="A88" s="119"/>
      <c r="B88" s="120"/>
      <c r="C88" s="121"/>
      <c r="D88" s="121"/>
      <c r="E88" s="121"/>
      <c r="F88" s="121"/>
      <c r="G88" s="121"/>
      <c r="H88" s="120"/>
      <c r="I88" s="120"/>
      <c r="J88" s="120"/>
      <c r="K88" s="82"/>
      <c r="L88" s="82"/>
      <c r="M88" s="122"/>
      <c r="N88" s="123"/>
      <c r="O88" s="124"/>
      <c r="P88" s="125"/>
      <c r="Q88" s="122"/>
      <c r="R88" s="123"/>
      <c r="S88" s="123"/>
      <c r="T88" s="124"/>
      <c r="U88" s="122"/>
      <c r="V88" s="123"/>
      <c r="W88" s="124"/>
      <c r="X88" s="125"/>
      <c r="Y88" s="122"/>
      <c r="Z88" s="123"/>
      <c r="AA88" s="123"/>
      <c r="AB88" s="124"/>
      <c r="AC88" s="82"/>
      <c r="AD88" s="122"/>
      <c r="AE88" s="122"/>
      <c r="AF88" s="82"/>
      <c r="AG88" s="82"/>
    </row>
    <row r="89" spans="1:33" ht="10.5" customHeight="1" x14ac:dyDescent="0.2">
      <c r="A89" s="119"/>
      <c r="B89" s="120"/>
      <c r="C89" s="121"/>
      <c r="D89" s="121"/>
      <c r="E89" s="121"/>
      <c r="F89" s="121"/>
      <c r="G89" s="121"/>
      <c r="H89" s="120"/>
      <c r="I89" s="120"/>
      <c r="J89" s="120"/>
      <c r="K89" s="82"/>
      <c r="L89" s="82"/>
      <c r="M89" s="122"/>
      <c r="N89" s="123"/>
      <c r="O89" s="124"/>
      <c r="P89" s="125"/>
      <c r="Q89" s="122"/>
      <c r="R89" s="123"/>
      <c r="S89" s="123"/>
      <c r="T89" s="124"/>
      <c r="U89" s="122"/>
      <c r="V89" s="123"/>
      <c r="W89" s="124"/>
      <c r="X89" s="125"/>
      <c r="Y89" s="122"/>
      <c r="Z89" s="123"/>
      <c r="AA89" s="123"/>
      <c r="AB89" s="124"/>
      <c r="AC89" s="82"/>
      <c r="AD89" s="122"/>
      <c r="AE89" s="122"/>
      <c r="AF89" s="82"/>
      <c r="AG89" s="82"/>
    </row>
    <row r="90" spans="1:33" ht="10.5" customHeight="1" x14ac:dyDescent="0.2">
      <c r="A90" s="119"/>
      <c r="B90" s="120"/>
      <c r="C90" s="121"/>
      <c r="D90" s="121"/>
      <c r="E90" s="121"/>
      <c r="F90" s="121"/>
      <c r="G90" s="121"/>
      <c r="H90" s="120"/>
      <c r="I90" s="120"/>
      <c r="J90" s="120"/>
      <c r="K90" s="82"/>
      <c r="L90" s="82"/>
      <c r="M90" s="122"/>
      <c r="N90" s="123"/>
      <c r="O90" s="124"/>
      <c r="P90" s="125"/>
      <c r="Q90" s="122"/>
      <c r="R90" s="123"/>
      <c r="S90" s="123"/>
      <c r="T90" s="124"/>
      <c r="U90" s="122"/>
      <c r="V90" s="123"/>
      <c r="W90" s="124"/>
      <c r="X90" s="125"/>
      <c r="Y90" s="122"/>
      <c r="Z90" s="123"/>
      <c r="AA90" s="123"/>
      <c r="AB90" s="124"/>
      <c r="AC90" s="82"/>
      <c r="AD90" s="122"/>
      <c r="AE90" s="122"/>
      <c r="AF90" s="82"/>
      <c r="AG90" s="82"/>
    </row>
    <row r="91" spans="1:33" ht="10.5" customHeight="1" x14ac:dyDescent="0.2">
      <c r="A91" s="119"/>
      <c r="B91" s="120"/>
      <c r="C91" s="121"/>
      <c r="D91" s="121"/>
      <c r="E91" s="121"/>
      <c r="F91" s="121"/>
      <c r="G91" s="121"/>
      <c r="H91" s="120"/>
      <c r="I91" s="120"/>
      <c r="J91" s="120"/>
      <c r="K91" s="82"/>
      <c r="L91" s="82"/>
      <c r="M91" s="122"/>
      <c r="N91" s="123"/>
      <c r="O91" s="124"/>
      <c r="P91" s="125"/>
      <c r="Q91" s="122"/>
      <c r="R91" s="123"/>
      <c r="S91" s="123"/>
      <c r="T91" s="124"/>
      <c r="U91" s="122"/>
      <c r="V91" s="123"/>
      <c r="W91" s="124"/>
      <c r="X91" s="125"/>
      <c r="Y91" s="122"/>
      <c r="Z91" s="123"/>
      <c r="AA91" s="123"/>
      <c r="AB91" s="124"/>
      <c r="AC91" s="82"/>
      <c r="AD91" s="122"/>
      <c r="AE91" s="122"/>
      <c r="AF91" s="82"/>
      <c r="AG91" s="82"/>
    </row>
    <row r="92" spans="1:33" ht="10.5" customHeight="1" x14ac:dyDescent="0.2">
      <c r="A92" s="119"/>
      <c r="B92" s="120"/>
      <c r="C92" s="121"/>
      <c r="D92" s="121"/>
      <c r="E92" s="121"/>
      <c r="F92" s="121"/>
      <c r="G92" s="121"/>
      <c r="H92" s="120"/>
      <c r="I92" s="120"/>
      <c r="J92" s="120"/>
      <c r="K92" s="82"/>
      <c r="L92" s="82"/>
      <c r="M92" s="122"/>
      <c r="N92" s="123"/>
      <c r="O92" s="124"/>
      <c r="P92" s="125"/>
      <c r="Q92" s="122"/>
      <c r="R92" s="123"/>
      <c r="S92" s="123"/>
      <c r="T92" s="124"/>
      <c r="U92" s="122"/>
      <c r="V92" s="123"/>
      <c r="W92" s="124"/>
      <c r="X92" s="125"/>
      <c r="Y92" s="122"/>
      <c r="Z92" s="123"/>
      <c r="AA92" s="123"/>
      <c r="AB92" s="124"/>
      <c r="AC92" s="82"/>
      <c r="AD92" s="122"/>
      <c r="AE92" s="122"/>
      <c r="AF92" s="82"/>
      <c r="AG92" s="82"/>
    </row>
    <row r="93" spans="1:33" ht="10.5" customHeight="1" x14ac:dyDescent="0.2">
      <c r="A93" s="119"/>
      <c r="B93" s="120"/>
      <c r="C93" s="121"/>
      <c r="D93" s="121"/>
      <c r="E93" s="121"/>
      <c r="F93" s="121"/>
      <c r="G93" s="121"/>
      <c r="H93" s="120"/>
      <c r="I93" s="120"/>
      <c r="J93" s="120"/>
      <c r="K93" s="82"/>
      <c r="L93" s="82"/>
      <c r="M93" s="122"/>
      <c r="N93" s="123"/>
      <c r="O93" s="124"/>
      <c r="P93" s="125"/>
      <c r="Q93" s="122"/>
      <c r="R93" s="123"/>
      <c r="S93" s="123"/>
      <c r="T93" s="124"/>
      <c r="U93" s="122"/>
      <c r="V93" s="123"/>
      <c r="W93" s="124"/>
      <c r="X93" s="125"/>
      <c r="Y93" s="122"/>
      <c r="Z93" s="123"/>
      <c r="AA93" s="123"/>
      <c r="AB93" s="124"/>
      <c r="AC93" s="82"/>
      <c r="AD93" s="122"/>
      <c r="AE93" s="122"/>
      <c r="AF93" s="82"/>
      <c r="AG93" s="82"/>
    </row>
    <row r="94" spans="1:33" ht="10.5" customHeight="1" x14ac:dyDescent="0.2">
      <c r="A94" s="119"/>
      <c r="B94" s="120"/>
      <c r="C94" s="121"/>
      <c r="D94" s="121"/>
      <c r="E94" s="121"/>
      <c r="F94" s="121"/>
      <c r="G94" s="121"/>
      <c r="H94" s="120"/>
      <c r="I94" s="120"/>
      <c r="J94" s="120"/>
      <c r="K94" s="82"/>
      <c r="L94" s="82"/>
      <c r="M94" s="122"/>
      <c r="N94" s="123"/>
      <c r="O94" s="124"/>
      <c r="P94" s="125"/>
      <c r="Q94" s="122"/>
      <c r="R94" s="123"/>
      <c r="S94" s="123"/>
      <c r="T94" s="124"/>
      <c r="U94" s="122"/>
      <c r="V94" s="123"/>
      <c r="W94" s="124"/>
      <c r="X94" s="125"/>
      <c r="Y94" s="122"/>
      <c r="Z94" s="123"/>
      <c r="AA94" s="123"/>
      <c r="AB94" s="124"/>
      <c r="AC94" s="82"/>
      <c r="AD94" s="122"/>
      <c r="AE94" s="122"/>
      <c r="AF94" s="82"/>
      <c r="AG94" s="82"/>
    </row>
    <row r="95" spans="1:33" ht="10.5" customHeight="1" x14ac:dyDescent="0.2">
      <c r="A95" s="119"/>
      <c r="B95" s="120"/>
      <c r="C95" s="121"/>
      <c r="D95" s="121"/>
      <c r="E95" s="121"/>
      <c r="F95" s="121"/>
      <c r="G95" s="121"/>
      <c r="H95" s="120"/>
      <c r="I95" s="120"/>
      <c r="J95" s="120"/>
      <c r="K95" s="82"/>
      <c r="L95" s="82"/>
      <c r="M95" s="122"/>
      <c r="N95" s="123"/>
      <c r="O95" s="124"/>
      <c r="P95" s="125"/>
      <c r="Q95" s="122"/>
      <c r="R95" s="123"/>
      <c r="S95" s="123"/>
      <c r="T95" s="124"/>
      <c r="U95" s="122"/>
      <c r="V95" s="123"/>
      <c r="W95" s="124"/>
      <c r="X95" s="125"/>
      <c r="Y95" s="122"/>
      <c r="Z95" s="123"/>
      <c r="AA95" s="123"/>
      <c r="AB95" s="124"/>
      <c r="AC95" s="82"/>
      <c r="AD95" s="122"/>
      <c r="AE95" s="122"/>
      <c r="AF95" s="82"/>
      <c r="AG95" s="82"/>
    </row>
    <row r="96" spans="1:33" ht="10.5" customHeight="1" x14ac:dyDescent="0.2">
      <c r="A96" s="119"/>
      <c r="B96" s="120"/>
      <c r="C96" s="121"/>
      <c r="D96" s="121"/>
      <c r="E96" s="121"/>
      <c r="F96" s="121"/>
      <c r="G96" s="121"/>
      <c r="H96" s="120"/>
      <c r="I96" s="120"/>
      <c r="J96" s="120"/>
      <c r="K96" s="82"/>
      <c r="L96" s="82"/>
      <c r="M96" s="122"/>
      <c r="N96" s="123"/>
      <c r="O96" s="124"/>
      <c r="P96" s="125"/>
      <c r="Q96" s="122"/>
      <c r="R96" s="123"/>
      <c r="S96" s="123"/>
      <c r="T96" s="124"/>
      <c r="U96" s="122"/>
      <c r="V96" s="123"/>
      <c r="W96" s="124"/>
      <c r="X96" s="125"/>
      <c r="Y96" s="122"/>
      <c r="Z96" s="123"/>
      <c r="AA96" s="123"/>
      <c r="AB96" s="124"/>
      <c r="AC96" s="82"/>
      <c r="AD96" s="122"/>
      <c r="AE96" s="122"/>
      <c r="AF96" s="82"/>
      <c r="AG96" s="82"/>
    </row>
    <row r="97" spans="1:33" ht="10.5" customHeight="1" x14ac:dyDescent="0.2">
      <c r="A97" s="119"/>
      <c r="B97" s="120"/>
      <c r="C97" s="121"/>
      <c r="D97" s="121"/>
      <c r="E97" s="121"/>
      <c r="F97" s="121"/>
      <c r="G97" s="121"/>
      <c r="H97" s="120"/>
      <c r="I97" s="120"/>
      <c r="J97" s="120"/>
      <c r="K97" s="82"/>
      <c r="L97" s="82"/>
      <c r="M97" s="122"/>
      <c r="N97" s="123"/>
      <c r="O97" s="124"/>
      <c r="P97" s="125"/>
      <c r="Q97" s="122"/>
      <c r="R97" s="123"/>
      <c r="S97" s="123"/>
      <c r="T97" s="124"/>
      <c r="U97" s="122"/>
      <c r="V97" s="123"/>
      <c r="W97" s="124"/>
      <c r="X97" s="125"/>
      <c r="Y97" s="122"/>
      <c r="Z97" s="123"/>
      <c r="AA97" s="123"/>
      <c r="AB97" s="124"/>
      <c r="AC97" s="82"/>
      <c r="AD97" s="122"/>
      <c r="AE97" s="122"/>
      <c r="AF97" s="82"/>
      <c r="AG97" s="82"/>
    </row>
    <row r="98" spans="1:33" ht="10.5" customHeight="1" x14ac:dyDescent="0.2">
      <c r="A98" s="119"/>
      <c r="B98" s="120"/>
      <c r="C98" s="121"/>
      <c r="D98" s="121"/>
      <c r="E98" s="121"/>
      <c r="F98" s="121"/>
      <c r="G98" s="121"/>
      <c r="H98" s="120"/>
      <c r="I98" s="120"/>
      <c r="J98" s="120"/>
      <c r="K98" s="82"/>
      <c r="L98" s="82"/>
      <c r="M98" s="122"/>
      <c r="N98" s="123"/>
      <c r="O98" s="124"/>
      <c r="P98" s="125"/>
      <c r="Q98" s="122"/>
      <c r="R98" s="123"/>
      <c r="S98" s="123"/>
      <c r="T98" s="124"/>
      <c r="U98" s="122"/>
      <c r="V98" s="123"/>
      <c r="W98" s="124"/>
      <c r="X98" s="125"/>
      <c r="Y98" s="122"/>
      <c r="Z98" s="123"/>
      <c r="AA98" s="123"/>
      <c r="AB98" s="124"/>
      <c r="AC98" s="82"/>
      <c r="AD98" s="122"/>
      <c r="AE98" s="122"/>
      <c r="AF98" s="82"/>
      <c r="AG98" s="82"/>
    </row>
    <row r="99" spans="1:33" ht="10.5" customHeight="1" x14ac:dyDescent="0.2">
      <c r="A99" s="119"/>
      <c r="B99" s="120"/>
      <c r="C99" s="121"/>
      <c r="D99" s="121"/>
      <c r="E99" s="121"/>
      <c r="F99" s="121"/>
      <c r="G99" s="121"/>
      <c r="H99" s="120"/>
      <c r="I99" s="120"/>
      <c r="J99" s="120"/>
      <c r="K99" s="82"/>
      <c r="L99" s="82"/>
      <c r="M99" s="122"/>
      <c r="N99" s="123"/>
      <c r="O99" s="124"/>
      <c r="P99" s="125"/>
      <c r="Q99" s="122"/>
      <c r="R99" s="123"/>
      <c r="S99" s="123"/>
      <c r="T99" s="124"/>
      <c r="U99" s="122"/>
      <c r="V99" s="123"/>
      <c r="W99" s="124"/>
      <c r="X99" s="125"/>
      <c r="Y99" s="122"/>
      <c r="Z99" s="123"/>
      <c r="AA99" s="123"/>
      <c r="AB99" s="124"/>
      <c r="AC99" s="82"/>
      <c r="AD99" s="122"/>
      <c r="AE99" s="122"/>
      <c r="AF99" s="82"/>
      <c r="AG99" s="82"/>
    </row>
    <row r="100" spans="1:33" ht="10.5" customHeight="1" x14ac:dyDescent="0.2">
      <c r="A100" s="119"/>
      <c r="B100" s="120"/>
      <c r="C100" s="121"/>
      <c r="D100" s="121"/>
      <c r="E100" s="121"/>
      <c r="F100" s="121"/>
      <c r="G100" s="121"/>
      <c r="H100" s="120"/>
      <c r="I100" s="120"/>
      <c r="J100" s="120"/>
      <c r="K100" s="82"/>
      <c r="L100" s="82"/>
      <c r="M100" s="122"/>
      <c r="N100" s="123"/>
      <c r="O100" s="124"/>
      <c r="P100" s="125"/>
      <c r="Q100" s="122"/>
      <c r="R100" s="123"/>
      <c r="S100" s="123"/>
      <c r="T100" s="124"/>
      <c r="U100" s="122"/>
      <c r="V100" s="123"/>
      <c r="W100" s="124"/>
      <c r="X100" s="125"/>
      <c r="Y100" s="122"/>
      <c r="Z100" s="123"/>
      <c r="AA100" s="123"/>
      <c r="AB100" s="124"/>
      <c r="AC100" s="82"/>
      <c r="AD100" s="122"/>
      <c r="AE100" s="122"/>
      <c r="AF100" s="82"/>
      <c r="AG100" s="82"/>
    </row>
    <row r="101" spans="1:33" ht="10.5" customHeight="1" x14ac:dyDescent="0.2">
      <c r="A101" s="119"/>
      <c r="B101" s="120"/>
      <c r="C101" s="121"/>
      <c r="D101" s="121"/>
      <c r="E101" s="121"/>
      <c r="F101" s="121"/>
      <c r="G101" s="121"/>
      <c r="H101" s="120"/>
      <c r="I101" s="120"/>
      <c r="J101" s="120"/>
      <c r="K101" s="82"/>
      <c r="L101" s="82"/>
      <c r="M101" s="122"/>
      <c r="N101" s="123"/>
      <c r="O101" s="124"/>
      <c r="P101" s="125"/>
      <c r="Q101" s="122"/>
      <c r="R101" s="123"/>
      <c r="S101" s="123"/>
      <c r="T101" s="124"/>
      <c r="U101" s="122"/>
      <c r="V101" s="123"/>
      <c r="W101" s="124"/>
      <c r="X101" s="125"/>
      <c r="Y101" s="122"/>
      <c r="Z101" s="123"/>
      <c r="AA101" s="123"/>
      <c r="AB101" s="124"/>
      <c r="AC101" s="82"/>
      <c r="AD101" s="122"/>
      <c r="AE101" s="122"/>
      <c r="AF101" s="82"/>
      <c r="AG101" s="82"/>
    </row>
    <row r="102" spans="1:33" ht="10.5" customHeight="1" x14ac:dyDescent="0.2">
      <c r="A102" s="119"/>
      <c r="B102" s="120"/>
      <c r="C102" s="121"/>
      <c r="D102" s="121"/>
      <c r="E102" s="121"/>
      <c r="F102" s="121"/>
      <c r="G102" s="121"/>
      <c r="H102" s="120"/>
      <c r="I102" s="120"/>
      <c r="J102" s="120"/>
      <c r="K102" s="82"/>
      <c r="L102" s="82"/>
      <c r="M102" s="122"/>
      <c r="N102" s="123"/>
      <c r="O102" s="124"/>
      <c r="P102" s="125"/>
      <c r="Q102" s="122"/>
      <c r="R102" s="123"/>
      <c r="S102" s="123"/>
      <c r="T102" s="124"/>
      <c r="U102" s="122"/>
      <c r="V102" s="123"/>
      <c r="W102" s="124"/>
      <c r="X102" s="125"/>
      <c r="Y102" s="122"/>
      <c r="Z102" s="123"/>
      <c r="AA102" s="123"/>
      <c r="AB102" s="124"/>
      <c r="AC102" s="82"/>
      <c r="AD102" s="122"/>
      <c r="AE102" s="122"/>
      <c r="AF102" s="82"/>
      <c r="AG102" s="82"/>
    </row>
    <row r="103" spans="1:33" ht="10.5" customHeight="1" x14ac:dyDescent="0.2">
      <c r="A103" s="119"/>
      <c r="B103" s="120"/>
      <c r="C103" s="121"/>
      <c r="D103" s="121"/>
      <c r="E103" s="121"/>
      <c r="F103" s="121"/>
      <c r="G103" s="121"/>
      <c r="H103" s="120"/>
      <c r="I103" s="120"/>
      <c r="J103" s="120"/>
      <c r="K103" s="82"/>
      <c r="L103" s="82"/>
      <c r="M103" s="122"/>
      <c r="N103" s="123"/>
      <c r="O103" s="124"/>
      <c r="P103" s="125"/>
      <c r="Q103" s="122"/>
      <c r="R103" s="123"/>
      <c r="S103" s="123"/>
      <c r="T103" s="124"/>
      <c r="U103" s="122"/>
      <c r="V103" s="123"/>
      <c r="W103" s="124"/>
      <c r="X103" s="125"/>
      <c r="Y103" s="122"/>
      <c r="Z103" s="123"/>
      <c r="AA103" s="123"/>
      <c r="AB103" s="124"/>
      <c r="AC103" s="82"/>
      <c r="AD103" s="122"/>
      <c r="AE103" s="122"/>
      <c r="AF103" s="82"/>
      <c r="AG103" s="82"/>
    </row>
    <row r="104" spans="1:33" ht="10.5" customHeight="1" x14ac:dyDescent="0.2">
      <c r="A104" s="119"/>
      <c r="B104" s="120"/>
      <c r="C104" s="121"/>
      <c r="D104" s="121"/>
      <c r="E104" s="121"/>
      <c r="F104" s="121"/>
      <c r="G104" s="121"/>
      <c r="H104" s="120"/>
      <c r="I104" s="120"/>
      <c r="J104" s="120"/>
      <c r="K104" s="82"/>
      <c r="L104" s="82"/>
      <c r="M104" s="122"/>
      <c r="N104" s="123"/>
      <c r="O104" s="124"/>
      <c r="P104" s="125"/>
      <c r="Q104" s="122"/>
      <c r="R104" s="123"/>
      <c r="S104" s="123"/>
      <c r="T104" s="124"/>
      <c r="U104" s="122"/>
      <c r="V104" s="123"/>
      <c r="W104" s="124"/>
      <c r="X104" s="125"/>
      <c r="Y104" s="122"/>
      <c r="Z104" s="123"/>
      <c r="AA104" s="123"/>
      <c r="AB104" s="124"/>
      <c r="AC104" s="82"/>
      <c r="AD104" s="122"/>
      <c r="AE104" s="122"/>
      <c r="AF104" s="82"/>
      <c r="AG104" s="82"/>
    </row>
    <row r="105" spans="1:33" ht="10.5" customHeight="1" x14ac:dyDescent="0.2">
      <c r="A105" s="119"/>
      <c r="B105" s="120"/>
      <c r="C105" s="121"/>
      <c r="D105" s="121"/>
      <c r="E105" s="121"/>
      <c r="F105" s="121"/>
      <c r="G105" s="121"/>
      <c r="H105" s="120"/>
      <c r="I105" s="120"/>
      <c r="J105" s="120"/>
      <c r="K105" s="82"/>
      <c r="L105" s="82"/>
      <c r="M105" s="122"/>
      <c r="N105" s="123"/>
      <c r="O105" s="124"/>
      <c r="P105" s="125"/>
      <c r="Q105" s="122"/>
      <c r="R105" s="123"/>
      <c r="S105" s="123"/>
      <c r="T105" s="124"/>
      <c r="U105" s="122"/>
      <c r="V105" s="123"/>
      <c r="W105" s="124"/>
      <c r="X105" s="125"/>
      <c r="Y105" s="122"/>
      <c r="Z105" s="123"/>
      <c r="AA105" s="123"/>
      <c r="AB105" s="124"/>
      <c r="AC105" s="82"/>
      <c r="AD105" s="122"/>
      <c r="AE105" s="122"/>
      <c r="AF105" s="82"/>
      <c r="AG105" s="82"/>
    </row>
    <row r="106" spans="1:33" ht="10.5" customHeight="1" x14ac:dyDescent="0.2">
      <c r="A106" s="119"/>
      <c r="B106" s="120"/>
      <c r="C106" s="121"/>
      <c r="D106" s="121"/>
      <c r="E106" s="121"/>
      <c r="F106" s="121"/>
      <c r="G106" s="121"/>
      <c r="H106" s="120"/>
      <c r="I106" s="120"/>
      <c r="J106" s="120"/>
      <c r="K106" s="82"/>
      <c r="L106" s="82"/>
      <c r="M106" s="122"/>
      <c r="N106" s="123"/>
      <c r="O106" s="124"/>
      <c r="P106" s="125"/>
      <c r="Q106" s="122"/>
      <c r="R106" s="123"/>
      <c r="S106" s="123"/>
      <c r="T106" s="124"/>
      <c r="U106" s="122"/>
      <c r="V106" s="123"/>
      <c r="W106" s="124"/>
      <c r="X106" s="125"/>
      <c r="Y106" s="122"/>
      <c r="Z106" s="123"/>
      <c r="AA106" s="123"/>
      <c r="AB106" s="124"/>
      <c r="AC106" s="82"/>
      <c r="AD106" s="122"/>
      <c r="AE106" s="122"/>
      <c r="AF106" s="82"/>
      <c r="AG106" s="82"/>
    </row>
    <row r="107" spans="1:33" ht="10.5" customHeight="1" x14ac:dyDescent="0.2">
      <c r="A107" s="119"/>
      <c r="B107" s="120"/>
      <c r="C107" s="121"/>
      <c r="D107" s="121"/>
      <c r="E107" s="121"/>
      <c r="F107" s="121"/>
      <c r="G107" s="121"/>
      <c r="H107" s="120"/>
      <c r="I107" s="120"/>
      <c r="J107" s="120"/>
      <c r="K107" s="82"/>
      <c r="L107" s="82"/>
      <c r="M107" s="122"/>
      <c r="N107" s="123"/>
      <c r="O107" s="124"/>
      <c r="P107" s="125"/>
      <c r="Q107" s="122"/>
      <c r="R107" s="123"/>
      <c r="S107" s="123"/>
      <c r="T107" s="124"/>
      <c r="U107" s="122"/>
      <c r="V107" s="123"/>
      <c r="W107" s="124"/>
      <c r="X107" s="125"/>
      <c r="Y107" s="122"/>
      <c r="Z107" s="123"/>
      <c r="AA107" s="123"/>
      <c r="AB107" s="124"/>
      <c r="AC107" s="82"/>
      <c r="AD107" s="122"/>
      <c r="AE107" s="122"/>
      <c r="AF107" s="82"/>
      <c r="AG107" s="82"/>
    </row>
    <row r="108" spans="1:33" ht="10.5" customHeight="1" x14ac:dyDescent="0.2">
      <c r="A108" s="119"/>
      <c r="B108" s="120"/>
      <c r="C108" s="121"/>
      <c r="D108" s="121"/>
      <c r="E108" s="121"/>
      <c r="F108" s="121"/>
      <c r="G108" s="121"/>
      <c r="H108" s="120"/>
      <c r="I108" s="120"/>
      <c r="J108" s="120"/>
      <c r="K108" s="82"/>
      <c r="L108" s="82"/>
      <c r="M108" s="122"/>
      <c r="N108" s="123"/>
      <c r="O108" s="124"/>
      <c r="P108" s="125"/>
      <c r="Q108" s="122"/>
      <c r="R108" s="123"/>
      <c r="S108" s="123"/>
      <c r="T108" s="124"/>
      <c r="U108" s="122"/>
      <c r="V108" s="123"/>
      <c r="W108" s="124"/>
      <c r="X108" s="125"/>
      <c r="Y108" s="122"/>
      <c r="Z108" s="123"/>
      <c r="AA108" s="123"/>
      <c r="AB108" s="124"/>
      <c r="AC108" s="82"/>
      <c r="AD108" s="122"/>
      <c r="AE108" s="122"/>
      <c r="AF108" s="82"/>
      <c r="AG108" s="82"/>
    </row>
    <row r="109" spans="1:33" ht="10.5" customHeight="1" x14ac:dyDescent="0.2">
      <c r="A109" s="119"/>
      <c r="B109" s="120"/>
      <c r="C109" s="121"/>
      <c r="D109" s="121"/>
      <c r="E109" s="121"/>
      <c r="F109" s="121"/>
      <c r="G109" s="121"/>
      <c r="H109" s="120"/>
      <c r="I109" s="120"/>
      <c r="J109" s="120"/>
      <c r="K109" s="82"/>
      <c r="L109" s="82"/>
      <c r="M109" s="122"/>
      <c r="N109" s="123"/>
      <c r="O109" s="124"/>
      <c r="P109" s="125"/>
      <c r="Q109" s="122"/>
      <c r="R109" s="123"/>
      <c r="S109" s="123"/>
      <c r="T109" s="124"/>
      <c r="U109" s="122"/>
      <c r="V109" s="123"/>
      <c r="W109" s="124"/>
      <c r="X109" s="125"/>
      <c r="Y109" s="122"/>
      <c r="Z109" s="123"/>
      <c r="AA109" s="123"/>
      <c r="AB109" s="124"/>
      <c r="AC109" s="82"/>
      <c r="AD109" s="122"/>
      <c r="AE109" s="122"/>
      <c r="AF109" s="82"/>
      <c r="AG109" s="82"/>
    </row>
    <row r="110" spans="1:33" ht="10.5" customHeight="1" x14ac:dyDescent="0.2">
      <c r="A110" s="119"/>
      <c r="B110" s="120"/>
      <c r="C110" s="121"/>
      <c r="D110" s="121"/>
      <c r="E110" s="121"/>
      <c r="F110" s="121"/>
      <c r="G110" s="121"/>
      <c r="H110" s="120"/>
      <c r="I110" s="120"/>
      <c r="J110" s="120"/>
      <c r="K110" s="82"/>
      <c r="L110" s="82"/>
      <c r="M110" s="122"/>
      <c r="N110" s="123"/>
      <c r="O110" s="124"/>
      <c r="P110" s="125"/>
      <c r="Q110" s="122"/>
      <c r="R110" s="123"/>
      <c r="S110" s="123"/>
      <c r="T110" s="124"/>
      <c r="U110" s="122"/>
      <c r="V110" s="123"/>
      <c r="W110" s="124"/>
      <c r="X110" s="125"/>
      <c r="Y110" s="122"/>
      <c r="Z110" s="123"/>
      <c r="AA110" s="123"/>
      <c r="AB110" s="124"/>
      <c r="AC110" s="82"/>
      <c r="AD110" s="122"/>
      <c r="AE110" s="122"/>
      <c r="AF110" s="82"/>
      <c r="AG110" s="82"/>
    </row>
    <row r="111" spans="1:33" ht="10.5" customHeight="1" x14ac:dyDescent="0.2">
      <c r="A111" s="119"/>
      <c r="B111" s="120"/>
      <c r="C111" s="121"/>
      <c r="D111" s="121"/>
      <c r="E111" s="121"/>
      <c r="F111" s="121"/>
      <c r="G111" s="121"/>
      <c r="H111" s="120"/>
      <c r="I111" s="120"/>
      <c r="J111" s="120"/>
      <c r="K111" s="82"/>
      <c r="L111" s="82"/>
      <c r="M111" s="122"/>
      <c r="N111" s="123"/>
      <c r="O111" s="124"/>
      <c r="P111" s="125"/>
      <c r="Q111" s="122"/>
      <c r="R111" s="123"/>
      <c r="S111" s="123"/>
      <c r="T111" s="124"/>
      <c r="U111" s="122"/>
      <c r="V111" s="123"/>
      <c r="W111" s="124"/>
      <c r="X111" s="125"/>
      <c r="Y111" s="122"/>
      <c r="Z111" s="123"/>
      <c r="AA111" s="123"/>
      <c r="AB111" s="124"/>
      <c r="AC111" s="82"/>
      <c r="AD111" s="122"/>
      <c r="AE111" s="122"/>
      <c r="AF111" s="82"/>
      <c r="AG111" s="82"/>
    </row>
    <row r="112" spans="1:33" ht="10.5" customHeight="1" x14ac:dyDescent="0.2">
      <c r="A112" s="119"/>
      <c r="B112" s="120"/>
      <c r="C112" s="121"/>
      <c r="D112" s="121"/>
      <c r="E112" s="121"/>
      <c r="F112" s="121"/>
      <c r="G112" s="121"/>
      <c r="H112" s="120"/>
      <c r="I112" s="120"/>
      <c r="J112" s="120"/>
      <c r="K112" s="82"/>
      <c r="L112" s="82"/>
      <c r="M112" s="122"/>
      <c r="N112" s="123"/>
      <c r="O112" s="124"/>
      <c r="P112" s="125"/>
      <c r="Q112" s="122"/>
      <c r="R112" s="123"/>
      <c r="S112" s="123"/>
      <c r="T112" s="124"/>
      <c r="U112" s="122"/>
      <c r="V112" s="123"/>
      <c r="W112" s="124"/>
      <c r="X112" s="125"/>
      <c r="Y112" s="122"/>
      <c r="Z112" s="123"/>
      <c r="AA112" s="123"/>
      <c r="AB112" s="124"/>
      <c r="AC112" s="82"/>
      <c r="AD112" s="122"/>
      <c r="AE112" s="122"/>
      <c r="AF112" s="82"/>
      <c r="AG112" s="82"/>
    </row>
    <row r="113" spans="1:33" ht="10.5" customHeight="1" x14ac:dyDescent="0.2">
      <c r="A113" s="119"/>
      <c r="B113" s="120"/>
      <c r="C113" s="121"/>
      <c r="D113" s="121"/>
      <c r="E113" s="121"/>
      <c r="F113" s="121"/>
      <c r="G113" s="121"/>
      <c r="H113" s="120"/>
      <c r="I113" s="120"/>
      <c r="J113" s="120"/>
      <c r="K113" s="82"/>
      <c r="L113" s="82"/>
      <c r="M113" s="122"/>
      <c r="N113" s="123"/>
      <c r="O113" s="124"/>
      <c r="P113" s="125"/>
      <c r="Q113" s="122"/>
      <c r="R113" s="123"/>
      <c r="S113" s="123"/>
      <c r="T113" s="124"/>
      <c r="U113" s="122"/>
      <c r="V113" s="123"/>
      <c r="W113" s="124"/>
      <c r="X113" s="125"/>
      <c r="Y113" s="122"/>
      <c r="Z113" s="123"/>
      <c r="AA113" s="123"/>
      <c r="AB113" s="124"/>
      <c r="AC113" s="82"/>
      <c r="AD113" s="122"/>
      <c r="AE113" s="122"/>
      <c r="AF113" s="82"/>
      <c r="AG113" s="82"/>
    </row>
    <row r="114" spans="1:33" ht="10.5" customHeight="1" x14ac:dyDescent="0.2">
      <c r="A114" s="119"/>
      <c r="B114" s="120"/>
      <c r="C114" s="121"/>
      <c r="D114" s="121"/>
      <c r="E114" s="121"/>
      <c r="F114" s="121"/>
      <c r="G114" s="121"/>
      <c r="H114" s="120"/>
      <c r="I114" s="120"/>
      <c r="J114" s="120"/>
      <c r="K114" s="82"/>
      <c r="L114" s="82"/>
      <c r="M114" s="122"/>
      <c r="N114" s="123"/>
      <c r="O114" s="124"/>
      <c r="P114" s="125"/>
      <c r="Q114" s="122"/>
      <c r="R114" s="123"/>
      <c r="S114" s="123"/>
      <c r="T114" s="124"/>
      <c r="U114" s="122"/>
      <c r="V114" s="123"/>
      <c r="W114" s="124"/>
      <c r="X114" s="125"/>
      <c r="Y114" s="122"/>
      <c r="Z114" s="123"/>
      <c r="AA114" s="123"/>
      <c r="AB114" s="124"/>
      <c r="AC114" s="82"/>
      <c r="AD114" s="122"/>
      <c r="AE114" s="122"/>
      <c r="AF114" s="82"/>
      <c r="AG114" s="82"/>
    </row>
    <row r="115" spans="1:33" ht="10.5" customHeight="1" x14ac:dyDescent="0.2">
      <c r="A115" s="119"/>
      <c r="B115" s="120"/>
      <c r="C115" s="121"/>
      <c r="D115" s="121"/>
      <c r="E115" s="121"/>
      <c r="F115" s="121"/>
      <c r="G115" s="121"/>
      <c r="H115" s="120"/>
      <c r="I115" s="120"/>
      <c r="J115" s="120"/>
      <c r="K115" s="82"/>
      <c r="L115" s="82"/>
      <c r="M115" s="122"/>
      <c r="N115" s="123"/>
      <c r="O115" s="124"/>
      <c r="P115" s="125"/>
      <c r="Q115" s="122"/>
      <c r="R115" s="123"/>
      <c r="S115" s="123"/>
      <c r="T115" s="124"/>
      <c r="U115" s="122"/>
      <c r="V115" s="123"/>
      <c r="W115" s="124"/>
      <c r="X115" s="125"/>
      <c r="Y115" s="122"/>
      <c r="Z115" s="123"/>
      <c r="AA115" s="123"/>
      <c r="AB115" s="124"/>
      <c r="AC115" s="82"/>
      <c r="AD115" s="122"/>
      <c r="AE115" s="122"/>
      <c r="AF115" s="82"/>
      <c r="AG115" s="82"/>
    </row>
    <row r="116" spans="1:33" ht="10.5" customHeight="1" x14ac:dyDescent="0.2">
      <c r="A116" s="119"/>
      <c r="B116" s="120"/>
      <c r="C116" s="121"/>
      <c r="D116" s="121"/>
      <c r="E116" s="121"/>
      <c r="F116" s="121"/>
      <c r="G116" s="121"/>
      <c r="H116" s="120"/>
      <c r="I116" s="120"/>
      <c r="J116" s="120"/>
      <c r="K116" s="82"/>
      <c r="L116" s="82"/>
      <c r="M116" s="122"/>
      <c r="N116" s="123"/>
      <c r="O116" s="124"/>
      <c r="P116" s="125"/>
      <c r="Q116" s="122"/>
      <c r="R116" s="123"/>
      <c r="S116" s="123"/>
      <c r="T116" s="124"/>
      <c r="U116" s="122"/>
      <c r="V116" s="123"/>
      <c r="W116" s="124"/>
      <c r="X116" s="125"/>
      <c r="Y116" s="122"/>
      <c r="Z116" s="123"/>
      <c r="AA116" s="123"/>
      <c r="AB116" s="124"/>
      <c r="AC116" s="82"/>
      <c r="AD116" s="122"/>
      <c r="AE116" s="122"/>
      <c r="AF116" s="82"/>
      <c r="AG116" s="82"/>
    </row>
    <row r="117" spans="1:33" ht="10.5" customHeight="1" x14ac:dyDescent="0.2">
      <c r="A117" s="119"/>
      <c r="B117" s="120"/>
      <c r="C117" s="121"/>
      <c r="D117" s="121"/>
      <c r="E117" s="121"/>
      <c r="F117" s="121"/>
      <c r="G117" s="121"/>
      <c r="H117" s="120"/>
      <c r="I117" s="120"/>
      <c r="J117" s="120"/>
      <c r="K117" s="82"/>
      <c r="L117" s="82"/>
      <c r="M117" s="122"/>
      <c r="N117" s="123"/>
      <c r="O117" s="124"/>
      <c r="P117" s="125"/>
      <c r="Q117" s="122"/>
      <c r="R117" s="123"/>
      <c r="S117" s="123"/>
      <c r="T117" s="124"/>
      <c r="U117" s="122"/>
      <c r="V117" s="123"/>
      <c r="W117" s="124"/>
      <c r="X117" s="125"/>
      <c r="Y117" s="122"/>
      <c r="Z117" s="123"/>
      <c r="AA117" s="123"/>
      <c r="AB117" s="124"/>
      <c r="AC117" s="82"/>
      <c r="AD117" s="122"/>
      <c r="AE117" s="122"/>
      <c r="AF117" s="82"/>
      <c r="AG117" s="82"/>
    </row>
    <row r="118" spans="1:33" ht="10.5" customHeight="1" x14ac:dyDescent="0.2">
      <c r="A118" s="119"/>
      <c r="B118" s="120"/>
      <c r="C118" s="121"/>
      <c r="D118" s="121"/>
      <c r="E118" s="121"/>
      <c r="F118" s="121"/>
      <c r="G118" s="121"/>
      <c r="H118" s="120"/>
      <c r="I118" s="120"/>
      <c r="J118" s="120"/>
      <c r="K118" s="82"/>
      <c r="L118" s="82"/>
      <c r="M118" s="122"/>
      <c r="N118" s="123"/>
      <c r="O118" s="124"/>
      <c r="P118" s="125"/>
      <c r="Q118" s="122"/>
      <c r="R118" s="123"/>
      <c r="S118" s="123"/>
      <c r="T118" s="124"/>
      <c r="U118" s="122"/>
      <c r="V118" s="123"/>
      <c r="W118" s="124"/>
      <c r="X118" s="125"/>
      <c r="Y118" s="122"/>
      <c r="Z118" s="123"/>
      <c r="AA118" s="123"/>
      <c r="AB118" s="124"/>
      <c r="AC118" s="82"/>
      <c r="AD118" s="122"/>
      <c r="AE118" s="122"/>
      <c r="AF118" s="82"/>
      <c r="AG118" s="82"/>
    </row>
    <row r="119" spans="1:33" ht="10.5" customHeight="1" x14ac:dyDescent="0.2">
      <c r="A119" s="119"/>
      <c r="B119" s="120"/>
      <c r="C119" s="121"/>
      <c r="D119" s="121"/>
      <c r="E119" s="121"/>
      <c r="F119" s="121"/>
      <c r="G119" s="121"/>
      <c r="H119" s="120"/>
      <c r="I119" s="120"/>
      <c r="J119" s="120"/>
      <c r="K119" s="82"/>
      <c r="L119" s="82"/>
      <c r="M119" s="122"/>
      <c r="N119" s="123"/>
      <c r="O119" s="124"/>
      <c r="P119" s="125"/>
      <c r="Q119" s="122"/>
      <c r="R119" s="123"/>
      <c r="S119" s="123"/>
      <c r="T119" s="124"/>
      <c r="U119" s="122"/>
      <c r="V119" s="123"/>
      <c r="W119" s="124"/>
      <c r="X119" s="125"/>
      <c r="Y119" s="122"/>
      <c r="Z119" s="123"/>
      <c r="AA119" s="123"/>
      <c r="AB119" s="124"/>
      <c r="AC119" s="82"/>
      <c r="AD119" s="122"/>
      <c r="AE119" s="122"/>
      <c r="AF119" s="82"/>
      <c r="AG119" s="82"/>
    </row>
    <row r="120" spans="1:33" ht="10.5" customHeight="1" x14ac:dyDescent="0.2">
      <c r="A120" s="119"/>
      <c r="B120" s="120"/>
      <c r="C120" s="121"/>
      <c r="D120" s="121"/>
      <c r="E120" s="121"/>
      <c r="F120" s="121"/>
      <c r="G120" s="121"/>
      <c r="H120" s="120"/>
      <c r="I120" s="120"/>
      <c r="J120" s="120"/>
      <c r="K120" s="82"/>
      <c r="L120" s="82"/>
      <c r="M120" s="122"/>
      <c r="N120" s="123"/>
      <c r="O120" s="124"/>
      <c r="P120" s="125"/>
      <c r="Q120" s="122"/>
      <c r="R120" s="123"/>
      <c r="S120" s="123"/>
      <c r="T120" s="124"/>
      <c r="U120" s="122"/>
      <c r="V120" s="123"/>
      <c r="W120" s="124"/>
      <c r="X120" s="125"/>
      <c r="Y120" s="122"/>
      <c r="Z120" s="123"/>
      <c r="AA120" s="123"/>
      <c r="AB120" s="124"/>
      <c r="AC120" s="82"/>
      <c r="AD120" s="122"/>
      <c r="AE120" s="122"/>
      <c r="AF120" s="82"/>
      <c r="AG120" s="82"/>
    </row>
    <row r="121" spans="1:33" ht="10.5" customHeight="1" x14ac:dyDescent="0.2">
      <c r="A121" s="119"/>
      <c r="B121" s="120"/>
      <c r="C121" s="121"/>
      <c r="D121" s="121"/>
      <c r="E121" s="121"/>
      <c r="F121" s="121"/>
      <c r="G121" s="121"/>
      <c r="H121" s="120"/>
      <c r="I121" s="120"/>
      <c r="J121" s="120"/>
      <c r="K121" s="82"/>
      <c r="L121" s="82"/>
      <c r="M121" s="122"/>
      <c r="N121" s="123"/>
      <c r="O121" s="124"/>
      <c r="P121" s="125"/>
      <c r="Q121" s="122"/>
      <c r="R121" s="123"/>
      <c r="S121" s="123"/>
      <c r="T121" s="124"/>
      <c r="U121" s="122"/>
      <c r="V121" s="123"/>
      <c r="W121" s="124"/>
      <c r="X121" s="125"/>
      <c r="Y121" s="122"/>
      <c r="Z121" s="123"/>
      <c r="AA121" s="123"/>
      <c r="AB121" s="124"/>
      <c r="AC121" s="82"/>
      <c r="AD121" s="122"/>
      <c r="AE121" s="122"/>
      <c r="AF121" s="82"/>
      <c r="AG121" s="82"/>
    </row>
    <row r="122" spans="1:33" ht="10.5" customHeight="1" x14ac:dyDescent="0.2">
      <c r="A122" s="119"/>
      <c r="B122" s="120"/>
      <c r="C122" s="121"/>
      <c r="D122" s="121"/>
      <c r="E122" s="121"/>
      <c r="F122" s="121"/>
      <c r="G122" s="121"/>
      <c r="H122" s="120"/>
      <c r="I122" s="120"/>
      <c r="J122" s="120"/>
      <c r="K122" s="82"/>
      <c r="L122" s="82"/>
      <c r="M122" s="122"/>
      <c r="N122" s="123"/>
      <c r="O122" s="124"/>
      <c r="P122" s="125"/>
      <c r="Q122" s="122"/>
      <c r="R122" s="123"/>
      <c r="S122" s="123"/>
      <c r="T122" s="124"/>
      <c r="U122" s="122"/>
      <c r="V122" s="123"/>
      <c r="W122" s="124"/>
      <c r="X122" s="125"/>
      <c r="Y122" s="122"/>
      <c r="Z122" s="123"/>
      <c r="AA122" s="123"/>
      <c r="AB122" s="124"/>
      <c r="AC122" s="82"/>
      <c r="AD122" s="122"/>
      <c r="AE122" s="122"/>
      <c r="AF122" s="82"/>
      <c r="AG122" s="82"/>
    </row>
    <row r="123" spans="1:33" ht="10.5" customHeight="1" x14ac:dyDescent="0.2">
      <c r="A123" s="119"/>
      <c r="B123" s="120"/>
      <c r="C123" s="121"/>
      <c r="D123" s="121"/>
      <c r="E123" s="121"/>
      <c r="F123" s="121"/>
      <c r="G123" s="121"/>
      <c r="H123" s="120"/>
      <c r="I123" s="120"/>
      <c r="J123" s="120"/>
      <c r="K123" s="82"/>
      <c r="L123" s="82"/>
      <c r="M123" s="122"/>
      <c r="N123" s="123"/>
      <c r="O123" s="124"/>
      <c r="P123" s="125"/>
      <c r="Q123" s="122"/>
      <c r="R123" s="123"/>
      <c r="S123" s="123"/>
      <c r="T123" s="124"/>
      <c r="U123" s="122"/>
      <c r="V123" s="123"/>
      <c r="W123" s="124"/>
      <c r="X123" s="125"/>
      <c r="Y123" s="122"/>
      <c r="Z123" s="123"/>
      <c r="AA123" s="123"/>
      <c r="AB123" s="124"/>
      <c r="AC123" s="82"/>
      <c r="AD123" s="122"/>
      <c r="AE123" s="122"/>
      <c r="AF123" s="82"/>
      <c r="AG123" s="82"/>
    </row>
    <row r="124" spans="1:33" ht="10.5" customHeight="1" x14ac:dyDescent="0.2">
      <c r="A124" s="119"/>
      <c r="B124" s="120"/>
      <c r="C124" s="121"/>
      <c r="D124" s="121"/>
      <c r="E124" s="121"/>
      <c r="F124" s="121"/>
      <c r="G124" s="121"/>
      <c r="H124" s="120"/>
      <c r="I124" s="120"/>
      <c r="J124" s="120"/>
      <c r="K124" s="82"/>
      <c r="L124" s="82"/>
      <c r="M124" s="122"/>
      <c r="N124" s="123"/>
      <c r="O124" s="124"/>
      <c r="P124" s="125"/>
      <c r="Q124" s="122"/>
      <c r="R124" s="123"/>
      <c r="S124" s="123"/>
      <c r="T124" s="124"/>
      <c r="U124" s="122"/>
      <c r="V124" s="123"/>
      <c r="W124" s="124"/>
      <c r="X124" s="125"/>
      <c r="Y124" s="122"/>
      <c r="Z124" s="123"/>
      <c r="AA124" s="123"/>
      <c r="AB124" s="124"/>
      <c r="AC124" s="82"/>
      <c r="AD124" s="122"/>
      <c r="AE124" s="122"/>
      <c r="AF124" s="82"/>
      <c r="AG124" s="82"/>
    </row>
    <row r="125" spans="1:33" ht="10.5" customHeight="1" x14ac:dyDescent="0.2">
      <c r="A125" s="119"/>
      <c r="B125" s="120"/>
      <c r="C125" s="121"/>
      <c r="D125" s="121"/>
      <c r="E125" s="121"/>
      <c r="F125" s="121"/>
      <c r="G125" s="121"/>
      <c r="H125" s="120"/>
      <c r="I125" s="120"/>
      <c r="J125" s="120"/>
      <c r="K125" s="82"/>
      <c r="L125" s="82"/>
      <c r="M125" s="122"/>
      <c r="N125" s="123"/>
      <c r="O125" s="124"/>
      <c r="P125" s="125"/>
      <c r="Q125" s="122"/>
      <c r="R125" s="123"/>
      <c r="S125" s="123"/>
      <c r="T125" s="124"/>
      <c r="U125" s="122"/>
      <c r="V125" s="123"/>
      <c r="W125" s="124"/>
      <c r="X125" s="125"/>
      <c r="Y125" s="122"/>
      <c r="Z125" s="123"/>
      <c r="AA125" s="123"/>
      <c r="AB125" s="124"/>
      <c r="AC125" s="82"/>
      <c r="AD125" s="122"/>
      <c r="AE125" s="122"/>
      <c r="AF125" s="82"/>
      <c r="AG125" s="82"/>
    </row>
    <row r="126" spans="1:33" ht="10.5" customHeight="1" x14ac:dyDescent="0.2">
      <c r="A126" s="119"/>
      <c r="B126" s="120"/>
      <c r="C126" s="121"/>
      <c r="D126" s="121"/>
      <c r="E126" s="121"/>
      <c r="F126" s="121"/>
      <c r="G126" s="121"/>
      <c r="H126" s="120"/>
      <c r="I126" s="120"/>
      <c r="J126" s="120"/>
      <c r="K126" s="82"/>
      <c r="L126" s="82"/>
      <c r="M126" s="122"/>
      <c r="N126" s="123"/>
      <c r="O126" s="124"/>
      <c r="P126" s="125"/>
      <c r="Q126" s="122"/>
      <c r="R126" s="123"/>
      <c r="S126" s="123"/>
      <c r="T126" s="124"/>
      <c r="U126" s="122"/>
      <c r="V126" s="123"/>
      <c r="W126" s="124"/>
      <c r="X126" s="125"/>
      <c r="Y126" s="122"/>
      <c r="Z126" s="123"/>
      <c r="AA126" s="123"/>
      <c r="AB126" s="124"/>
      <c r="AC126" s="82"/>
      <c r="AD126" s="122"/>
      <c r="AE126" s="122"/>
      <c r="AF126" s="82"/>
      <c r="AG126" s="82"/>
    </row>
    <row r="127" spans="1:33" ht="10.5" customHeight="1" x14ac:dyDescent="0.2">
      <c r="A127" s="119"/>
      <c r="B127" s="120"/>
      <c r="C127" s="121"/>
      <c r="D127" s="121"/>
      <c r="E127" s="121"/>
      <c r="F127" s="121"/>
      <c r="G127" s="121"/>
      <c r="H127" s="120"/>
      <c r="I127" s="120"/>
      <c r="J127" s="120"/>
      <c r="K127" s="82"/>
      <c r="L127" s="82"/>
      <c r="M127" s="122"/>
      <c r="N127" s="123"/>
      <c r="O127" s="124"/>
      <c r="P127" s="125"/>
      <c r="Q127" s="122"/>
      <c r="R127" s="123"/>
      <c r="S127" s="123"/>
      <c r="T127" s="124"/>
      <c r="U127" s="122"/>
      <c r="V127" s="123"/>
      <c r="W127" s="124"/>
      <c r="X127" s="125"/>
      <c r="Y127" s="122"/>
      <c r="Z127" s="123"/>
      <c r="AA127" s="123"/>
      <c r="AB127" s="124"/>
      <c r="AC127" s="82"/>
      <c r="AD127" s="122"/>
      <c r="AE127" s="122"/>
      <c r="AF127" s="82"/>
      <c r="AG127" s="82"/>
    </row>
    <row r="128" spans="1:33" ht="10.5" customHeight="1" x14ac:dyDescent="0.2">
      <c r="A128" s="119"/>
      <c r="B128" s="120"/>
      <c r="C128" s="121"/>
      <c r="D128" s="121"/>
      <c r="E128" s="121"/>
      <c r="F128" s="121"/>
      <c r="G128" s="121"/>
      <c r="H128" s="120"/>
      <c r="I128" s="120"/>
      <c r="J128" s="120"/>
      <c r="K128" s="82"/>
      <c r="L128" s="82"/>
      <c r="M128" s="122"/>
      <c r="N128" s="123"/>
      <c r="O128" s="124"/>
      <c r="P128" s="125"/>
      <c r="Q128" s="122"/>
      <c r="R128" s="123"/>
      <c r="S128" s="123"/>
      <c r="T128" s="124"/>
      <c r="U128" s="122"/>
      <c r="V128" s="123"/>
      <c r="W128" s="124"/>
      <c r="X128" s="125"/>
      <c r="Y128" s="122"/>
      <c r="Z128" s="123"/>
      <c r="AA128" s="123"/>
      <c r="AB128" s="124"/>
      <c r="AC128" s="82"/>
      <c r="AD128" s="122"/>
      <c r="AE128" s="122"/>
      <c r="AF128" s="82"/>
      <c r="AG128" s="82"/>
    </row>
    <row r="129" spans="1:33" ht="10.5" customHeight="1" x14ac:dyDescent="0.2">
      <c r="A129" s="119"/>
      <c r="B129" s="120"/>
      <c r="C129" s="121"/>
      <c r="D129" s="121"/>
      <c r="E129" s="121"/>
      <c r="F129" s="121"/>
      <c r="G129" s="121"/>
      <c r="H129" s="120"/>
      <c r="I129" s="120"/>
      <c r="J129" s="120"/>
      <c r="K129" s="82"/>
      <c r="L129" s="82"/>
      <c r="M129" s="122"/>
      <c r="N129" s="123"/>
      <c r="O129" s="124"/>
      <c r="P129" s="125"/>
      <c r="Q129" s="122"/>
      <c r="R129" s="123"/>
      <c r="S129" s="123"/>
      <c r="T129" s="124"/>
      <c r="U129" s="122"/>
      <c r="V129" s="123"/>
      <c r="W129" s="124"/>
      <c r="X129" s="125"/>
      <c r="Y129" s="122"/>
      <c r="Z129" s="123"/>
      <c r="AA129" s="123"/>
      <c r="AB129" s="124"/>
      <c r="AC129" s="82"/>
      <c r="AD129" s="122"/>
      <c r="AE129" s="122"/>
      <c r="AF129" s="82"/>
      <c r="AG129" s="82"/>
    </row>
    <row r="130" spans="1:33" ht="10.5" customHeight="1" x14ac:dyDescent="0.2">
      <c r="A130" s="119"/>
      <c r="B130" s="120"/>
      <c r="C130" s="121"/>
      <c r="D130" s="121"/>
      <c r="E130" s="121"/>
      <c r="F130" s="121"/>
      <c r="G130" s="121"/>
      <c r="H130" s="120"/>
      <c r="I130" s="120"/>
      <c r="J130" s="120"/>
      <c r="K130" s="82"/>
      <c r="L130" s="82"/>
      <c r="M130" s="122"/>
      <c r="N130" s="123"/>
      <c r="O130" s="124"/>
      <c r="P130" s="125"/>
      <c r="Q130" s="122"/>
      <c r="R130" s="123"/>
      <c r="S130" s="123"/>
      <c r="T130" s="124"/>
      <c r="U130" s="122"/>
      <c r="V130" s="123"/>
      <c r="W130" s="124"/>
      <c r="X130" s="125"/>
      <c r="Y130" s="122"/>
      <c r="Z130" s="123"/>
      <c r="AA130" s="123"/>
      <c r="AB130" s="124"/>
      <c r="AC130" s="82"/>
      <c r="AD130" s="122"/>
      <c r="AE130" s="122"/>
      <c r="AF130" s="82"/>
      <c r="AG130" s="82"/>
    </row>
    <row r="131" spans="1:33" ht="10.5" customHeight="1" x14ac:dyDescent="0.2">
      <c r="A131" s="119"/>
      <c r="B131" s="120"/>
      <c r="C131" s="121"/>
      <c r="D131" s="121"/>
      <c r="E131" s="121"/>
      <c r="F131" s="121"/>
      <c r="G131" s="121"/>
      <c r="H131" s="120"/>
      <c r="I131" s="120"/>
      <c r="J131" s="120"/>
      <c r="K131" s="82"/>
      <c r="L131" s="82"/>
      <c r="M131" s="122"/>
      <c r="N131" s="123"/>
      <c r="O131" s="124"/>
      <c r="P131" s="125"/>
      <c r="Q131" s="122"/>
      <c r="R131" s="123"/>
      <c r="S131" s="123"/>
      <c r="T131" s="124"/>
      <c r="U131" s="122"/>
      <c r="V131" s="123"/>
      <c r="W131" s="124"/>
      <c r="X131" s="125"/>
      <c r="Y131" s="122"/>
      <c r="Z131" s="123"/>
      <c r="AA131" s="123"/>
      <c r="AB131" s="124"/>
      <c r="AC131" s="82"/>
      <c r="AD131" s="122"/>
      <c r="AE131" s="122"/>
      <c r="AF131" s="82"/>
      <c r="AG131" s="82"/>
    </row>
    <row r="132" spans="1:33" ht="10.5" customHeight="1" x14ac:dyDescent="0.2">
      <c r="A132" s="119"/>
      <c r="B132" s="120"/>
      <c r="C132" s="121"/>
      <c r="D132" s="121"/>
      <c r="E132" s="121"/>
      <c r="F132" s="121"/>
      <c r="G132" s="121"/>
      <c r="H132" s="120"/>
      <c r="I132" s="120"/>
      <c r="J132" s="120"/>
      <c r="K132" s="82"/>
      <c r="L132" s="82"/>
      <c r="M132" s="122"/>
      <c r="N132" s="123"/>
      <c r="O132" s="124"/>
      <c r="P132" s="125"/>
      <c r="Q132" s="122"/>
      <c r="R132" s="123"/>
      <c r="S132" s="123"/>
      <c r="T132" s="124"/>
      <c r="U132" s="122"/>
      <c r="V132" s="123"/>
      <c r="W132" s="124"/>
      <c r="X132" s="125"/>
      <c r="Y132" s="122"/>
      <c r="Z132" s="123"/>
      <c r="AA132" s="123"/>
      <c r="AB132" s="124"/>
      <c r="AC132" s="82"/>
      <c r="AD132" s="122"/>
      <c r="AE132" s="122"/>
      <c r="AF132" s="82"/>
      <c r="AG132" s="82"/>
    </row>
    <row r="133" spans="1:33" ht="10.5" customHeight="1" x14ac:dyDescent="0.2">
      <c r="A133" s="119"/>
      <c r="B133" s="120"/>
      <c r="C133" s="121"/>
      <c r="D133" s="121"/>
      <c r="E133" s="121"/>
      <c r="F133" s="121"/>
      <c r="G133" s="121"/>
      <c r="H133" s="120"/>
      <c r="I133" s="120"/>
      <c r="J133" s="120"/>
      <c r="K133" s="82"/>
      <c r="L133" s="82"/>
      <c r="M133" s="122"/>
      <c r="N133" s="123"/>
      <c r="O133" s="124"/>
      <c r="P133" s="125"/>
      <c r="Q133" s="122"/>
      <c r="R133" s="123"/>
      <c r="S133" s="123"/>
      <c r="T133" s="124"/>
      <c r="U133" s="122"/>
      <c r="V133" s="123"/>
      <c r="W133" s="124"/>
      <c r="X133" s="125"/>
      <c r="Y133" s="122"/>
      <c r="Z133" s="123"/>
      <c r="AA133" s="123"/>
      <c r="AB133" s="124"/>
      <c r="AC133" s="82"/>
      <c r="AD133" s="122"/>
      <c r="AE133" s="122"/>
      <c r="AF133" s="82"/>
      <c r="AG133" s="82"/>
    </row>
    <row r="134" spans="1:33" ht="10.5" customHeight="1" x14ac:dyDescent="0.2">
      <c r="A134" s="119"/>
      <c r="B134" s="120"/>
      <c r="C134" s="121"/>
      <c r="D134" s="121"/>
      <c r="E134" s="121"/>
      <c r="F134" s="121"/>
      <c r="G134" s="121"/>
      <c r="H134" s="120"/>
      <c r="I134" s="120"/>
      <c r="J134" s="120"/>
      <c r="K134" s="82"/>
      <c r="L134" s="82"/>
      <c r="M134" s="122"/>
      <c r="N134" s="123"/>
      <c r="O134" s="124"/>
      <c r="P134" s="125"/>
      <c r="Q134" s="122"/>
      <c r="R134" s="123"/>
      <c r="S134" s="123"/>
      <c r="T134" s="124"/>
      <c r="U134" s="122"/>
      <c r="V134" s="123"/>
      <c r="W134" s="124"/>
      <c r="X134" s="125"/>
      <c r="Y134" s="122"/>
      <c r="Z134" s="123"/>
      <c r="AA134" s="123"/>
      <c r="AB134" s="124"/>
      <c r="AC134" s="82"/>
      <c r="AD134" s="122"/>
      <c r="AE134" s="122"/>
      <c r="AF134" s="82"/>
      <c r="AG134" s="82"/>
    </row>
    <row r="135" spans="1:33" ht="10.5" customHeight="1" x14ac:dyDescent="0.2">
      <c r="A135" s="119"/>
      <c r="B135" s="120"/>
      <c r="C135" s="121"/>
      <c r="D135" s="121"/>
      <c r="E135" s="121"/>
      <c r="F135" s="121"/>
      <c r="G135" s="121"/>
      <c r="H135" s="120"/>
      <c r="I135" s="120"/>
      <c r="J135" s="120"/>
      <c r="K135" s="82"/>
      <c r="L135" s="82"/>
      <c r="M135" s="122"/>
      <c r="N135" s="123"/>
      <c r="O135" s="124"/>
      <c r="P135" s="125"/>
      <c r="Q135" s="122"/>
      <c r="R135" s="123"/>
      <c r="S135" s="123"/>
      <c r="T135" s="124"/>
      <c r="U135" s="122"/>
      <c r="V135" s="123"/>
      <c r="W135" s="124"/>
      <c r="X135" s="125"/>
      <c r="Y135" s="122"/>
      <c r="Z135" s="123"/>
      <c r="AA135" s="123"/>
      <c r="AB135" s="124"/>
      <c r="AC135" s="82"/>
      <c r="AD135" s="122"/>
      <c r="AE135" s="122"/>
      <c r="AF135" s="82"/>
      <c r="AG135" s="82"/>
    </row>
    <row r="136" spans="1:33" ht="10.5" customHeight="1" x14ac:dyDescent="0.2">
      <c r="A136" s="119"/>
      <c r="B136" s="120"/>
      <c r="C136" s="121"/>
      <c r="D136" s="121"/>
      <c r="E136" s="121"/>
      <c r="F136" s="121"/>
      <c r="G136" s="121"/>
      <c r="H136" s="120"/>
      <c r="I136" s="120"/>
      <c r="J136" s="120"/>
      <c r="K136" s="82"/>
      <c r="L136" s="82"/>
      <c r="M136" s="122"/>
      <c r="N136" s="123"/>
      <c r="O136" s="124"/>
      <c r="P136" s="125"/>
      <c r="Q136" s="122"/>
      <c r="R136" s="123"/>
      <c r="S136" s="123"/>
      <c r="T136" s="124"/>
      <c r="U136" s="122"/>
      <c r="V136" s="123"/>
      <c r="W136" s="124"/>
      <c r="X136" s="125"/>
      <c r="Y136" s="122"/>
      <c r="Z136" s="123"/>
      <c r="AA136" s="123"/>
      <c r="AB136" s="124"/>
      <c r="AC136" s="82"/>
      <c r="AD136" s="122"/>
      <c r="AE136" s="122"/>
      <c r="AF136" s="82"/>
      <c r="AG136" s="82"/>
    </row>
    <row r="137" spans="1:33" ht="10.5" customHeight="1" x14ac:dyDescent="0.2">
      <c r="A137" s="119"/>
      <c r="B137" s="120"/>
      <c r="C137" s="121"/>
      <c r="D137" s="121"/>
      <c r="E137" s="121"/>
      <c r="F137" s="121"/>
      <c r="G137" s="121"/>
      <c r="H137" s="120"/>
      <c r="I137" s="120"/>
      <c r="J137" s="120"/>
      <c r="K137" s="82"/>
      <c r="L137" s="82"/>
      <c r="M137" s="122"/>
      <c r="N137" s="123"/>
      <c r="O137" s="124"/>
      <c r="P137" s="125"/>
      <c r="Q137" s="122"/>
      <c r="R137" s="123"/>
      <c r="S137" s="123"/>
      <c r="T137" s="124"/>
      <c r="U137" s="122"/>
      <c r="V137" s="123"/>
      <c r="W137" s="124"/>
      <c r="X137" s="125"/>
      <c r="Y137" s="122"/>
      <c r="Z137" s="123"/>
      <c r="AA137" s="123"/>
      <c r="AB137" s="124"/>
      <c r="AC137" s="82"/>
      <c r="AD137" s="122"/>
      <c r="AE137" s="122"/>
      <c r="AF137" s="82"/>
      <c r="AG137" s="82"/>
    </row>
    <row r="138" spans="1:33" ht="10.5" customHeight="1" x14ac:dyDescent="0.2">
      <c r="A138" s="119"/>
      <c r="B138" s="120"/>
      <c r="C138" s="121"/>
      <c r="D138" s="121"/>
      <c r="E138" s="121"/>
      <c r="F138" s="121"/>
      <c r="G138" s="121"/>
      <c r="H138" s="120"/>
      <c r="I138" s="120"/>
      <c r="J138" s="120"/>
      <c r="K138" s="82"/>
      <c r="L138" s="82"/>
      <c r="M138" s="122"/>
      <c r="N138" s="123"/>
      <c r="O138" s="124"/>
      <c r="P138" s="125"/>
      <c r="Q138" s="122"/>
      <c r="R138" s="123"/>
      <c r="S138" s="123"/>
      <c r="T138" s="124"/>
      <c r="U138" s="122"/>
      <c r="V138" s="123"/>
      <c r="W138" s="124"/>
      <c r="X138" s="125"/>
      <c r="Y138" s="122"/>
      <c r="Z138" s="123"/>
      <c r="AA138" s="123"/>
      <c r="AB138" s="124"/>
      <c r="AC138" s="82"/>
      <c r="AD138" s="122"/>
      <c r="AE138" s="122"/>
      <c r="AF138" s="82"/>
      <c r="AG138" s="82"/>
    </row>
    <row r="139" spans="1:33" ht="10.5" customHeight="1" x14ac:dyDescent="0.2">
      <c r="A139" s="119"/>
      <c r="B139" s="120"/>
      <c r="C139" s="121"/>
      <c r="D139" s="121"/>
      <c r="E139" s="121"/>
      <c r="F139" s="121"/>
      <c r="G139" s="121"/>
      <c r="H139" s="120"/>
      <c r="I139" s="120"/>
      <c r="J139" s="120"/>
      <c r="K139" s="82"/>
      <c r="L139" s="82"/>
      <c r="M139" s="122"/>
      <c r="N139" s="123"/>
      <c r="O139" s="124"/>
      <c r="P139" s="125"/>
      <c r="Q139" s="122"/>
      <c r="R139" s="123"/>
      <c r="S139" s="123"/>
      <c r="T139" s="124"/>
      <c r="U139" s="122"/>
      <c r="V139" s="123"/>
      <c r="W139" s="124"/>
      <c r="X139" s="125"/>
      <c r="Y139" s="122"/>
      <c r="Z139" s="123"/>
      <c r="AA139" s="123"/>
      <c r="AB139" s="124"/>
      <c r="AC139" s="82"/>
      <c r="AD139" s="122"/>
      <c r="AE139" s="122"/>
      <c r="AF139" s="82"/>
      <c r="AG139" s="82"/>
    </row>
    <row r="140" spans="1:33" ht="10.5" customHeight="1" x14ac:dyDescent="0.2">
      <c r="A140" s="119"/>
      <c r="B140" s="120"/>
      <c r="C140" s="121"/>
      <c r="D140" s="121"/>
      <c r="E140" s="121"/>
      <c r="F140" s="121"/>
      <c r="G140" s="121"/>
      <c r="H140" s="120"/>
      <c r="I140" s="120"/>
      <c r="J140" s="120"/>
      <c r="K140" s="82"/>
      <c r="L140" s="82"/>
      <c r="M140" s="122"/>
      <c r="N140" s="123"/>
      <c r="O140" s="124"/>
      <c r="P140" s="125"/>
      <c r="Q140" s="122"/>
      <c r="R140" s="123"/>
      <c r="S140" s="123"/>
      <c r="T140" s="124"/>
      <c r="U140" s="122"/>
      <c r="V140" s="123"/>
      <c r="W140" s="124"/>
      <c r="X140" s="125"/>
      <c r="Y140" s="122"/>
      <c r="Z140" s="123"/>
      <c r="AA140" s="123"/>
      <c r="AB140" s="124"/>
      <c r="AC140" s="82"/>
      <c r="AD140" s="122"/>
      <c r="AE140" s="122"/>
      <c r="AF140" s="82"/>
      <c r="AG140" s="82"/>
    </row>
    <row r="141" spans="1:33" ht="10.5" customHeight="1" x14ac:dyDescent="0.2">
      <c r="A141" s="119"/>
      <c r="B141" s="120"/>
      <c r="C141" s="121"/>
      <c r="D141" s="121"/>
      <c r="E141" s="121"/>
      <c r="F141" s="121"/>
      <c r="G141" s="121"/>
      <c r="H141" s="120"/>
      <c r="I141" s="120"/>
      <c r="J141" s="120"/>
      <c r="K141" s="82"/>
      <c r="L141" s="82"/>
      <c r="M141" s="122"/>
      <c r="N141" s="123"/>
      <c r="O141" s="124"/>
      <c r="P141" s="125"/>
      <c r="Q141" s="122"/>
      <c r="R141" s="123"/>
      <c r="S141" s="123"/>
      <c r="T141" s="124"/>
      <c r="U141" s="122"/>
      <c r="V141" s="123"/>
      <c r="W141" s="124"/>
      <c r="X141" s="125"/>
      <c r="Y141" s="122"/>
      <c r="Z141" s="123"/>
      <c r="AA141" s="123"/>
      <c r="AB141" s="124"/>
      <c r="AC141" s="82"/>
      <c r="AD141" s="122"/>
      <c r="AE141" s="122"/>
      <c r="AF141" s="82"/>
      <c r="AG141" s="82"/>
    </row>
    <row r="142" spans="1:33" ht="10.5" customHeight="1" x14ac:dyDescent="0.2">
      <c r="A142" s="119"/>
      <c r="B142" s="120"/>
      <c r="C142" s="121"/>
      <c r="D142" s="121"/>
      <c r="E142" s="121"/>
      <c r="F142" s="121"/>
      <c r="G142" s="121"/>
      <c r="H142" s="120"/>
      <c r="I142" s="120"/>
      <c r="J142" s="120"/>
      <c r="K142" s="82"/>
      <c r="L142" s="82"/>
      <c r="M142" s="122"/>
      <c r="N142" s="123"/>
      <c r="O142" s="124"/>
      <c r="P142" s="125"/>
      <c r="Q142" s="122"/>
      <c r="R142" s="123"/>
      <c r="S142" s="123"/>
      <c r="T142" s="124"/>
      <c r="U142" s="122"/>
      <c r="V142" s="123"/>
      <c r="W142" s="124"/>
      <c r="X142" s="125"/>
      <c r="Y142" s="122"/>
      <c r="Z142" s="123"/>
      <c r="AA142" s="123"/>
      <c r="AB142" s="124"/>
      <c r="AC142" s="82"/>
      <c r="AD142" s="122"/>
      <c r="AE142" s="122"/>
      <c r="AF142" s="82"/>
      <c r="AG142" s="82"/>
    </row>
    <row r="143" spans="1:33" ht="10.5" customHeight="1" x14ac:dyDescent="0.2">
      <c r="A143" s="119"/>
      <c r="B143" s="120"/>
      <c r="C143" s="121"/>
      <c r="D143" s="121"/>
      <c r="E143" s="121"/>
      <c r="F143" s="121"/>
      <c r="G143" s="121"/>
      <c r="H143" s="120"/>
      <c r="I143" s="120"/>
      <c r="J143" s="120"/>
      <c r="K143" s="82"/>
      <c r="L143" s="82"/>
      <c r="M143" s="122"/>
      <c r="N143" s="123"/>
      <c r="O143" s="124"/>
      <c r="P143" s="125"/>
      <c r="Q143" s="122"/>
      <c r="R143" s="123"/>
      <c r="S143" s="123"/>
      <c r="T143" s="124"/>
      <c r="U143" s="122"/>
      <c r="V143" s="123"/>
      <c r="W143" s="124"/>
      <c r="X143" s="125"/>
      <c r="Y143" s="122"/>
      <c r="Z143" s="123"/>
      <c r="AA143" s="123"/>
      <c r="AB143" s="124"/>
      <c r="AC143" s="82"/>
      <c r="AD143" s="122"/>
      <c r="AE143" s="122"/>
      <c r="AF143" s="82"/>
      <c r="AG143" s="82"/>
    </row>
    <row r="144" spans="1:33" ht="10.5" customHeight="1" x14ac:dyDescent="0.2">
      <c r="A144" s="119"/>
      <c r="B144" s="120"/>
      <c r="C144" s="121"/>
      <c r="D144" s="121"/>
      <c r="E144" s="121"/>
      <c r="F144" s="121"/>
      <c r="G144" s="121"/>
      <c r="H144" s="120"/>
      <c r="I144" s="120"/>
      <c r="J144" s="120"/>
      <c r="K144" s="82"/>
      <c r="L144" s="82"/>
      <c r="M144" s="122"/>
      <c r="N144" s="123"/>
      <c r="O144" s="124"/>
      <c r="P144" s="125"/>
      <c r="Q144" s="122"/>
      <c r="R144" s="123"/>
      <c r="S144" s="123"/>
      <c r="T144" s="124"/>
      <c r="U144" s="122"/>
      <c r="V144" s="123"/>
      <c r="W144" s="124"/>
      <c r="X144" s="125"/>
      <c r="Y144" s="122"/>
      <c r="Z144" s="123"/>
      <c r="AA144" s="123"/>
      <c r="AB144" s="124"/>
      <c r="AC144" s="82"/>
      <c r="AD144" s="122"/>
      <c r="AE144" s="122"/>
      <c r="AF144" s="82"/>
      <c r="AG144" s="82"/>
    </row>
    <row r="145" spans="1:33" ht="10.5" customHeight="1" x14ac:dyDescent="0.2">
      <c r="A145" s="119"/>
      <c r="B145" s="120"/>
      <c r="C145" s="121"/>
      <c r="D145" s="121"/>
      <c r="E145" s="121"/>
      <c r="F145" s="121"/>
      <c r="G145" s="121"/>
      <c r="H145" s="120"/>
      <c r="I145" s="120"/>
      <c r="J145" s="120"/>
      <c r="K145" s="82"/>
      <c r="L145" s="82"/>
      <c r="M145" s="122"/>
      <c r="N145" s="123"/>
      <c r="O145" s="124"/>
      <c r="P145" s="125"/>
      <c r="Q145" s="122"/>
      <c r="R145" s="123"/>
      <c r="S145" s="123"/>
      <c r="T145" s="124"/>
      <c r="U145" s="122"/>
      <c r="V145" s="123"/>
      <c r="W145" s="124"/>
      <c r="X145" s="125"/>
      <c r="Y145" s="122"/>
      <c r="Z145" s="123"/>
      <c r="AA145" s="123"/>
      <c r="AB145" s="124"/>
      <c r="AC145" s="82"/>
      <c r="AD145" s="122"/>
      <c r="AE145" s="122"/>
      <c r="AF145" s="82"/>
      <c r="AG145" s="82"/>
    </row>
    <row r="146" spans="1:33" ht="10.5" customHeight="1" x14ac:dyDescent="0.2">
      <c r="A146" s="119"/>
      <c r="B146" s="120"/>
      <c r="C146" s="121"/>
      <c r="D146" s="121"/>
      <c r="E146" s="121"/>
      <c r="F146" s="121"/>
      <c r="G146" s="121"/>
      <c r="H146" s="120"/>
      <c r="I146" s="120"/>
      <c r="J146" s="120"/>
      <c r="K146" s="82"/>
      <c r="L146" s="82"/>
      <c r="M146" s="122"/>
      <c r="N146" s="123"/>
      <c r="O146" s="124"/>
      <c r="P146" s="125"/>
      <c r="Q146" s="122"/>
      <c r="R146" s="123"/>
      <c r="S146" s="123"/>
      <c r="T146" s="124"/>
      <c r="U146" s="122"/>
      <c r="V146" s="123"/>
      <c r="W146" s="124"/>
      <c r="X146" s="125"/>
      <c r="Y146" s="122"/>
      <c r="Z146" s="123"/>
      <c r="AA146" s="123"/>
      <c r="AB146" s="124"/>
      <c r="AC146" s="82"/>
      <c r="AD146" s="122"/>
      <c r="AE146" s="122"/>
      <c r="AF146" s="82"/>
      <c r="AG146" s="82"/>
    </row>
    <row r="147" spans="1:33" ht="10.5" customHeight="1" x14ac:dyDescent="0.2">
      <c r="A147" s="119"/>
      <c r="B147" s="120"/>
      <c r="C147" s="121"/>
      <c r="D147" s="121"/>
      <c r="E147" s="121"/>
      <c r="F147" s="121"/>
      <c r="G147" s="121"/>
      <c r="H147" s="120"/>
      <c r="I147" s="120"/>
      <c r="J147" s="120"/>
      <c r="K147" s="82"/>
      <c r="L147" s="82"/>
      <c r="M147" s="122"/>
      <c r="N147" s="123"/>
      <c r="O147" s="124"/>
      <c r="P147" s="125"/>
      <c r="Q147" s="122"/>
      <c r="R147" s="123"/>
      <c r="S147" s="123"/>
      <c r="T147" s="124"/>
      <c r="U147" s="122"/>
      <c r="V147" s="123"/>
      <c r="W147" s="124"/>
      <c r="X147" s="125"/>
      <c r="Y147" s="122"/>
      <c r="Z147" s="123"/>
      <c r="AA147" s="123"/>
      <c r="AB147" s="124"/>
      <c r="AC147" s="82"/>
      <c r="AD147" s="122"/>
      <c r="AE147" s="122"/>
      <c r="AF147" s="82"/>
      <c r="AG147" s="82"/>
    </row>
    <row r="148" spans="1:33" ht="10.5" customHeight="1" x14ac:dyDescent="0.2">
      <c r="A148" s="119"/>
      <c r="B148" s="120"/>
      <c r="C148" s="121"/>
      <c r="D148" s="121"/>
      <c r="E148" s="121"/>
      <c r="F148" s="121"/>
      <c r="G148" s="121"/>
      <c r="H148" s="120"/>
      <c r="I148" s="120"/>
      <c r="J148" s="120"/>
      <c r="K148" s="82"/>
      <c r="L148" s="82"/>
      <c r="M148" s="122"/>
      <c r="N148" s="123"/>
      <c r="O148" s="124"/>
      <c r="P148" s="125"/>
      <c r="Q148" s="122"/>
      <c r="R148" s="123"/>
      <c r="S148" s="123"/>
      <c r="T148" s="124"/>
      <c r="U148" s="122"/>
      <c r="V148" s="123"/>
      <c r="W148" s="124"/>
      <c r="X148" s="125"/>
      <c r="Y148" s="122"/>
      <c r="Z148" s="123"/>
      <c r="AA148" s="123"/>
      <c r="AB148" s="124"/>
      <c r="AC148" s="82"/>
      <c r="AD148" s="122"/>
      <c r="AE148" s="122"/>
      <c r="AF148" s="82"/>
      <c r="AG148" s="82"/>
    </row>
    <row r="149" spans="1:33" ht="10.5" customHeight="1" x14ac:dyDescent="0.2">
      <c r="A149" s="119"/>
      <c r="B149" s="120"/>
      <c r="C149" s="121"/>
      <c r="D149" s="121"/>
      <c r="E149" s="121"/>
      <c r="F149" s="121"/>
      <c r="G149" s="121"/>
      <c r="H149" s="120"/>
      <c r="I149" s="120"/>
      <c r="J149" s="120"/>
      <c r="K149" s="82"/>
      <c r="L149" s="82"/>
      <c r="M149" s="122"/>
      <c r="N149" s="123"/>
      <c r="O149" s="124"/>
      <c r="P149" s="125"/>
      <c r="Q149" s="122"/>
      <c r="R149" s="123"/>
      <c r="S149" s="123"/>
      <c r="T149" s="124"/>
      <c r="U149" s="122"/>
      <c r="V149" s="123"/>
      <c r="W149" s="124"/>
      <c r="X149" s="125"/>
      <c r="Y149" s="122"/>
      <c r="Z149" s="123"/>
      <c r="AA149" s="123"/>
      <c r="AB149" s="124"/>
      <c r="AC149" s="82"/>
      <c r="AD149" s="122"/>
      <c r="AE149" s="122"/>
      <c r="AF149" s="82"/>
      <c r="AG149" s="82"/>
    </row>
    <row r="150" spans="1:33" ht="10.5" customHeight="1" x14ac:dyDescent="0.2">
      <c r="A150" s="119"/>
      <c r="B150" s="120"/>
      <c r="C150" s="121"/>
      <c r="D150" s="121"/>
      <c r="E150" s="121"/>
      <c r="F150" s="121"/>
      <c r="G150" s="121"/>
      <c r="H150" s="120"/>
      <c r="I150" s="120"/>
      <c r="J150" s="120"/>
      <c r="K150" s="82"/>
      <c r="L150" s="82"/>
      <c r="M150" s="122"/>
      <c r="N150" s="123"/>
      <c r="O150" s="124"/>
      <c r="P150" s="125"/>
      <c r="Q150" s="122"/>
      <c r="R150" s="123"/>
      <c r="S150" s="123"/>
      <c r="T150" s="124"/>
      <c r="U150" s="122"/>
      <c r="V150" s="123"/>
      <c r="W150" s="124"/>
      <c r="X150" s="125"/>
      <c r="Y150" s="122"/>
      <c r="Z150" s="123"/>
      <c r="AA150" s="123"/>
      <c r="AB150" s="124"/>
      <c r="AC150" s="82"/>
      <c r="AD150" s="122"/>
      <c r="AE150" s="122"/>
      <c r="AF150" s="82"/>
      <c r="AG150" s="82"/>
    </row>
    <row r="151" spans="1:33" ht="10.5" customHeight="1" x14ac:dyDescent="0.2">
      <c r="A151" s="119"/>
      <c r="B151" s="120"/>
      <c r="C151" s="121"/>
      <c r="D151" s="121"/>
      <c r="E151" s="121"/>
      <c r="F151" s="121"/>
      <c r="G151" s="121"/>
      <c r="H151" s="120"/>
      <c r="I151" s="120"/>
      <c r="J151" s="120"/>
      <c r="K151" s="82"/>
      <c r="L151" s="82"/>
      <c r="M151" s="122"/>
      <c r="N151" s="123"/>
      <c r="O151" s="124"/>
      <c r="P151" s="125"/>
      <c r="Q151" s="122"/>
      <c r="R151" s="123"/>
      <c r="S151" s="123"/>
      <c r="T151" s="124"/>
      <c r="U151" s="122"/>
      <c r="V151" s="123"/>
      <c r="W151" s="124"/>
      <c r="X151" s="125"/>
      <c r="Y151" s="122"/>
      <c r="Z151" s="123"/>
      <c r="AA151" s="123"/>
      <c r="AB151" s="124"/>
      <c r="AC151" s="82"/>
      <c r="AD151" s="122"/>
      <c r="AE151" s="122"/>
      <c r="AF151" s="82"/>
      <c r="AG151" s="82"/>
    </row>
    <row r="152" spans="1:33" ht="10.5" customHeight="1" x14ac:dyDescent="0.2">
      <c r="A152" s="119"/>
      <c r="B152" s="120"/>
      <c r="C152" s="121"/>
      <c r="D152" s="121"/>
      <c r="E152" s="121"/>
      <c r="F152" s="121"/>
      <c r="G152" s="121"/>
      <c r="H152" s="120"/>
      <c r="I152" s="120"/>
      <c r="J152" s="120"/>
      <c r="K152" s="82"/>
      <c r="L152" s="82"/>
      <c r="M152" s="122"/>
      <c r="N152" s="123"/>
      <c r="O152" s="124"/>
      <c r="P152" s="125"/>
      <c r="Q152" s="122"/>
      <c r="R152" s="123"/>
      <c r="S152" s="123"/>
      <c r="T152" s="124"/>
      <c r="U152" s="122"/>
      <c r="V152" s="123"/>
      <c r="W152" s="124"/>
      <c r="X152" s="125"/>
      <c r="Y152" s="122"/>
      <c r="Z152" s="123"/>
      <c r="AA152" s="123"/>
      <c r="AB152" s="124"/>
      <c r="AC152" s="82"/>
      <c r="AD152" s="122"/>
      <c r="AE152" s="122"/>
      <c r="AF152" s="82"/>
      <c r="AG152" s="82"/>
    </row>
    <row r="153" spans="1:33" ht="10.5" customHeight="1" x14ac:dyDescent="0.2">
      <c r="A153" s="119"/>
      <c r="B153" s="120"/>
      <c r="C153" s="121"/>
      <c r="D153" s="121"/>
      <c r="E153" s="121"/>
      <c r="F153" s="121"/>
      <c r="G153" s="121"/>
      <c r="H153" s="120"/>
      <c r="I153" s="120"/>
      <c r="J153" s="120"/>
      <c r="K153" s="82"/>
      <c r="L153" s="82"/>
      <c r="M153" s="122"/>
      <c r="N153" s="123"/>
      <c r="O153" s="124"/>
      <c r="P153" s="125"/>
      <c r="Q153" s="122"/>
      <c r="R153" s="123"/>
      <c r="S153" s="123"/>
      <c r="T153" s="124"/>
      <c r="U153" s="122"/>
      <c r="V153" s="123"/>
      <c r="W153" s="124"/>
      <c r="X153" s="125"/>
      <c r="Y153" s="122"/>
      <c r="Z153" s="123"/>
      <c r="AA153" s="123"/>
      <c r="AB153" s="124"/>
      <c r="AC153" s="82"/>
      <c r="AD153" s="122"/>
      <c r="AE153" s="122"/>
      <c r="AF153" s="82"/>
      <c r="AG153" s="82"/>
    </row>
    <row r="154" spans="1:33" ht="10.5" customHeight="1" x14ac:dyDescent="0.2">
      <c r="A154" s="119"/>
      <c r="B154" s="120"/>
      <c r="C154" s="121"/>
      <c r="D154" s="121"/>
      <c r="E154" s="121"/>
      <c r="F154" s="121"/>
      <c r="G154" s="121"/>
      <c r="H154" s="120"/>
      <c r="I154" s="120"/>
      <c r="J154" s="120"/>
      <c r="K154" s="82"/>
      <c r="L154" s="82"/>
      <c r="M154" s="122"/>
      <c r="N154" s="123"/>
      <c r="O154" s="124"/>
      <c r="P154" s="125"/>
      <c r="Q154" s="122"/>
      <c r="R154" s="123"/>
      <c r="S154" s="123"/>
      <c r="T154" s="124"/>
      <c r="U154" s="122"/>
      <c r="V154" s="123"/>
      <c r="W154" s="124"/>
      <c r="X154" s="125"/>
      <c r="Y154" s="122"/>
      <c r="Z154" s="123"/>
      <c r="AA154" s="123"/>
      <c r="AB154" s="124"/>
      <c r="AC154" s="82"/>
      <c r="AD154" s="122"/>
      <c r="AE154" s="122"/>
      <c r="AF154" s="82"/>
      <c r="AG154" s="82"/>
    </row>
    <row r="155" spans="1:33" ht="10.5" customHeight="1" x14ac:dyDescent="0.2">
      <c r="A155" s="119"/>
      <c r="B155" s="120"/>
      <c r="C155" s="121"/>
      <c r="D155" s="121"/>
      <c r="E155" s="121"/>
      <c r="F155" s="121"/>
      <c r="G155" s="121"/>
      <c r="H155" s="120"/>
      <c r="I155" s="120"/>
      <c r="J155" s="120"/>
      <c r="K155" s="82"/>
      <c r="L155" s="82"/>
      <c r="M155" s="122"/>
      <c r="N155" s="123"/>
      <c r="O155" s="124"/>
      <c r="P155" s="125"/>
      <c r="Q155" s="122"/>
      <c r="R155" s="123"/>
      <c r="S155" s="123"/>
      <c r="T155" s="124"/>
      <c r="U155" s="122"/>
      <c r="V155" s="123"/>
      <c r="W155" s="124"/>
      <c r="X155" s="125"/>
      <c r="Y155" s="122"/>
      <c r="Z155" s="123"/>
      <c r="AA155" s="123"/>
      <c r="AB155" s="124"/>
      <c r="AC155" s="82"/>
      <c r="AD155" s="122"/>
      <c r="AE155" s="122"/>
      <c r="AF155" s="82"/>
      <c r="AG155" s="82"/>
    </row>
    <row r="156" spans="1:33" ht="10.5" customHeight="1" x14ac:dyDescent="0.2">
      <c r="A156" s="119"/>
      <c r="B156" s="120"/>
      <c r="C156" s="121"/>
      <c r="D156" s="121"/>
      <c r="E156" s="121"/>
      <c r="F156" s="121"/>
      <c r="G156" s="121"/>
      <c r="H156" s="120"/>
      <c r="I156" s="120"/>
      <c r="J156" s="120"/>
      <c r="K156" s="82"/>
      <c r="L156" s="82"/>
      <c r="M156" s="122"/>
      <c r="N156" s="123"/>
      <c r="O156" s="124"/>
      <c r="P156" s="125"/>
      <c r="Q156" s="122"/>
      <c r="R156" s="123"/>
      <c r="S156" s="123"/>
      <c r="T156" s="124"/>
      <c r="U156" s="122"/>
      <c r="V156" s="123"/>
      <c r="W156" s="124"/>
      <c r="X156" s="125"/>
      <c r="Y156" s="122"/>
      <c r="Z156" s="123"/>
      <c r="AA156" s="123"/>
      <c r="AB156" s="124"/>
      <c r="AC156" s="82"/>
      <c r="AD156" s="122"/>
      <c r="AE156" s="122"/>
      <c r="AF156" s="82"/>
      <c r="AG156" s="82"/>
    </row>
    <row r="157" spans="1:33" ht="10.5" customHeight="1" x14ac:dyDescent="0.2">
      <c r="A157" s="119"/>
      <c r="B157" s="120"/>
      <c r="C157" s="121"/>
      <c r="D157" s="121"/>
      <c r="E157" s="121"/>
      <c r="F157" s="121"/>
      <c r="G157" s="121"/>
      <c r="H157" s="120"/>
      <c r="I157" s="120"/>
      <c r="J157" s="120"/>
      <c r="K157" s="82"/>
      <c r="L157" s="82"/>
      <c r="M157" s="122"/>
      <c r="N157" s="123"/>
      <c r="O157" s="124"/>
      <c r="P157" s="125"/>
      <c r="Q157" s="122"/>
      <c r="R157" s="123"/>
      <c r="S157" s="123"/>
      <c r="T157" s="124"/>
      <c r="U157" s="122"/>
      <c r="V157" s="123"/>
      <c r="W157" s="124"/>
      <c r="X157" s="125"/>
      <c r="Y157" s="122"/>
      <c r="Z157" s="123"/>
      <c r="AA157" s="123"/>
      <c r="AB157" s="124"/>
      <c r="AC157" s="82"/>
      <c r="AD157" s="122"/>
      <c r="AE157" s="122"/>
      <c r="AF157" s="82"/>
      <c r="AG157" s="82"/>
    </row>
    <row r="158" spans="1:33" ht="10.5" customHeight="1" x14ac:dyDescent="0.2">
      <c r="A158" s="119"/>
      <c r="B158" s="120"/>
      <c r="C158" s="121"/>
      <c r="D158" s="121"/>
      <c r="E158" s="121"/>
      <c r="F158" s="121"/>
      <c r="G158" s="121"/>
      <c r="H158" s="120"/>
      <c r="I158" s="120"/>
      <c r="J158" s="120"/>
      <c r="K158" s="82"/>
      <c r="L158" s="82"/>
      <c r="M158" s="122"/>
      <c r="N158" s="123"/>
      <c r="O158" s="124"/>
      <c r="P158" s="125"/>
      <c r="Q158" s="122"/>
      <c r="R158" s="123"/>
      <c r="S158" s="123"/>
      <c r="T158" s="124"/>
      <c r="U158" s="122"/>
      <c r="V158" s="123"/>
      <c r="W158" s="124"/>
      <c r="X158" s="125"/>
      <c r="Y158" s="122"/>
      <c r="Z158" s="123"/>
      <c r="AA158" s="123"/>
      <c r="AB158" s="124"/>
      <c r="AC158" s="82"/>
      <c r="AD158" s="122"/>
      <c r="AE158" s="122"/>
      <c r="AF158" s="82"/>
      <c r="AG158" s="82"/>
    </row>
    <row r="159" spans="1:33" ht="10.5" customHeight="1" x14ac:dyDescent="0.2">
      <c r="A159" s="119"/>
      <c r="B159" s="120"/>
      <c r="C159" s="121"/>
      <c r="D159" s="121"/>
      <c r="E159" s="121"/>
      <c r="F159" s="121"/>
      <c r="G159" s="121"/>
      <c r="H159" s="120"/>
      <c r="I159" s="120"/>
      <c r="J159" s="120"/>
      <c r="K159" s="82"/>
      <c r="L159" s="82"/>
      <c r="M159" s="122"/>
      <c r="N159" s="123"/>
      <c r="O159" s="124"/>
      <c r="P159" s="125"/>
      <c r="Q159" s="122"/>
      <c r="R159" s="123"/>
      <c r="S159" s="123"/>
      <c r="T159" s="124"/>
      <c r="U159" s="122"/>
      <c r="V159" s="123"/>
      <c r="W159" s="124"/>
      <c r="X159" s="125"/>
      <c r="Y159" s="122"/>
      <c r="Z159" s="123"/>
      <c r="AA159" s="123"/>
      <c r="AB159" s="124"/>
      <c r="AC159" s="82"/>
      <c r="AD159" s="122"/>
      <c r="AE159" s="122"/>
      <c r="AF159" s="82"/>
      <c r="AG159" s="82"/>
    </row>
    <row r="160" spans="1:33" ht="10.5" customHeight="1" x14ac:dyDescent="0.2">
      <c r="A160" s="119"/>
      <c r="B160" s="120"/>
      <c r="C160" s="121"/>
      <c r="D160" s="121"/>
      <c r="E160" s="121"/>
      <c r="F160" s="121"/>
      <c r="G160" s="121"/>
      <c r="H160" s="120"/>
      <c r="I160" s="120"/>
      <c r="J160" s="120"/>
      <c r="K160" s="82"/>
      <c r="L160" s="82"/>
      <c r="M160" s="122"/>
      <c r="N160" s="123"/>
      <c r="O160" s="124"/>
      <c r="P160" s="125"/>
      <c r="Q160" s="122"/>
      <c r="R160" s="123"/>
      <c r="S160" s="123"/>
      <c r="T160" s="124"/>
      <c r="U160" s="122"/>
      <c r="V160" s="123"/>
      <c r="W160" s="124"/>
      <c r="X160" s="125"/>
      <c r="Y160" s="122"/>
      <c r="Z160" s="123"/>
      <c r="AA160" s="123"/>
      <c r="AB160" s="124"/>
      <c r="AC160" s="82"/>
      <c r="AD160" s="122"/>
      <c r="AE160" s="122"/>
      <c r="AF160" s="82"/>
      <c r="AG160" s="82"/>
    </row>
    <row r="161" spans="1:33" ht="10.5" customHeight="1" x14ac:dyDescent="0.2">
      <c r="A161" s="119"/>
      <c r="B161" s="120"/>
      <c r="C161" s="121"/>
      <c r="D161" s="121"/>
      <c r="E161" s="121"/>
      <c r="F161" s="121"/>
      <c r="G161" s="121"/>
      <c r="H161" s="120"/>
      <c r="I161" s="120"/>
      <c r="J161" s="120"/>
      <c r="K161" s="82"/>
      <c r="L161" s="82"/>
      <c r="M161" s="122"/>
      <c r="N161" s="123"/>
      <c r="O161" s="124"/>
      <c r="P161" s="125"/>
      <c r="Q161" s="122"/>
      <c r="R161" s="123"/>
      <c r="S161" s="123"/>
      <c r="T161" s="124"/>
      <c r="U161" s="122"/>
      <c r="V161" s="123"/>
      <c r="W161" s="124"/>
      <c r="X161" s="125"/>
      <c r="Y161" s="122"/>
      <c r="Z161" s="123"/>
      <c r="AA161" s="123"/>
      <c r="AB161" s="124"/>
      <c r="AC161" s="82"/>
      <c r="AD161" s="122"/>
      <c r="AE161" s="122"/>
      <c r="AF161" s="82"/>
      <c r="AG161" s="82"/>
    </row>
    <row r="162" spans="1:33" ht="10.5" customHeight="1" x14ac:dyDescent="0.2">
      <c r="A162" s="119"/>
      <c r="B162" s="120"/>
      <c r="C162" s="121"/>
      <c r="D162" s="121"/>
      <c r="E162" s="121"/>
      <c r="F162" s="121"/>
      <c r="G162" s="121"/>
      <c r="H162" s="120"/>
      <c r="I162" s="120"/>
      <c r="J162" s="120"/>
      <c r="K162" s="82"/>
      <c r="L162" s="82"/>
      <c r="M162" s="122"/>
      <c r="N162" s="123"/>
      <c r="O162" s="124"/>
      <c r="P162" s="125"/>
      <c r="Q162" s="122"/>
      <c r="R162" s="123"/>
      <c r="S162" s="123"/>
      <c r="T162" s="124"/>
      <c r="U162" s="122"/>
      <c r="V162" s="123"/>
      <c r="W162" s="124"/>
      <c r="X162" s="125"/>
      <c r="Y162" s="122"/>
      <c r="Z162" s="123"/>
      <c r="AA162" s="123"/>
      <c r="AB162" s="124"/>
      <c r="AC162" s="82"/>
      <c r="AD162" s="122"/>
      <c r="AE162" s="122"/>
      <c r="AF162" s="82"/>
      <c r="AG162" s="82"/>
    </row>
    <row r="163" spans="1:33" ht="10.5" customHeight="1" x14ac:dyDescent="0.2">
      <c r="A163" s="119"/>
      <c r="B163" s="120"/>
      <c r="C163" s="121"/>
      <c r="D163" s="121"/>
      <c r="E163" s="121"/>
      <c r="F163" s="121"/>
      <c r="G163" s="121"/>
      <c r="H163" s="120"/>
      <c r="I163" s="120"/>
      <c r="J163" s="120"/>
      <c r="K163" s="82"/>
      <c r="L163" s="82"/>
      <c r="M163" s="122"/>
      <c r="N163" s="123"/>
      <c r="O163" s="124"/>
      <c r="P163" s="125"/>
      <c r="Q163" s="122"/>
      <c r="R163" s="123"/>
      <c r="S163" s="123"/>
      <c r="T163" s="124"/>
      <c r="U163" s="122"/>
      <c r="V163" s="123"/>
      <c r="W163" s="124"/>
      <c r="X163" s="125"/>
      <c r="Y163" s="122"/>
      <c r="Z163" s="123"/>
      <c r="AA163" s="123"/>
      <c r="AB163" s="124"/>
      <c r="AC163" s="82"/>
      <c r="AD163" s="122"/>
      <c r="AE163" s="122"/>
      <c r="AF163" s="82"/>
      <c r="AG163" s="82"/>
    </row>
    <row r="164" spans="1:33" ht="10.5" customHeight="1" x14ac:dyDescent="0.2">
      <c r="A164" s="119"/>
      <c r="B164" s="120"/>
      <c r="C164" s="121"/>
      <c r="D164" s="121"/>
      <c r="E164" s="121"/>
      <c r="F164" s="121"/>
      <c r="G164" s="121"/>
      <c r="H164" s="120"/>
      <c r="I164" s="120"/>
      <c r="J164" s="120"/>
      <c r="K164" s="82"/>
      <c r="L164" s="82"/>
      <c r="M164" s="122"/>
      <c r="N164" s="123"/>
      <c r="O164" s="124"/>
      <c r="P164" s="125"/>
      <c r="Q164" s="122"/>
      <c r="R164" s="123"/>
      <c r="S164" s="123"/>
      <c r="T164" s="124"/>
      <c r="U164" s="122"/>
      <c r="V164" s="123"/>
      <c r="W164" s="124"/>
      <c r="X164" s="125"/>
      <c r="Y164" s="122"/>
      <c r="Z164" s="123"/>
      <c r="AA164" s="123"/>
      <c r="AB164" s="124"/>
      <c r="AC164" s="82"/>
      <c r="AD164" s="122"/>
      <c r="AE164" s="122"/>
      <c r="AF164" s="82"/>
      <c r="AG164" s="82"/>
    </row>
    <row r="165" spans="1:33" ht="10.5" customHeight="1" x14ac:dyDescent="0.2">
      <c r="A165" s="119"/>
      <c r="B165" s="120"/>
      <c r="C165" s="121"/>
      <c r="D165" s="121"/>
      <c r="E165" s="121"/>
      <c r="F165" s="121"/>
      <c r="G165" s="121"/>
      <c r="H165" s="120"/>
      <c r="I165" s="120"/>
      <c r="J165" s="120"/>
      <c r="K165" s="82"/>
      <c r="L165" s="82"/>
      <c r="M165" s="122"/>
      <c r="N165" s="123"/>
      <c r="O165" s="124"/>
      <c r="P165" s="125"/>
      <c r="Q165" s="122"/>
      <c r="R165" s="123"/>
      <c r="S165" s="123"/>
      <c r="T165" s="124"/>
      <c r="U165" s="122"/>
      <c r="V165" s="123"/>
      <c r="W165" s="124"/>
      <c r="X165" s="125"/>
      <c r="Y165" s="122"/>
      <c r="Z165" s="123"/>
      <c r="AA165" s="123"/>
      <c r="AB165" s="124"/>
      <c r="AC165" s="82"/>
      <c r="AD165" s="122"/>
      <c r="AE165" s="122"/>
      <c r="AF165" s="82"/>
      <c r="AG165" s="82"/>
    </row>
    <row r="166" spans="1:33" ht="10.5" customHeight="1" x14ac:dyDescent="0.2">
      <c r="A166" s="119"/>
      <c r="B166" s="120"/>
      <c r="C166" s="121"/>
      <c r="D166" s="121"/>
      <c r="E166" s="121"/>
      <c r="F166" s="121"/>
      <c r="G166" s="121"/>
      <c r="H166" s="120"/>
      <c r="I166" s="120"/>
      <c r="J166" s="120"/>
      <c r="K166" s="82"/>
      <c r="L166" s="82"/>
      <c r="M166" s="122"/>
      <c r="N166" s="123"/>
      <c r="O166" s="124"/>
      <c r="P166" s="125"/>
      <c r="Q166" s="122"/>
      <c r="R166" s="123"/>
      <c r="S166" s="123"/>
      <c r="T166" s="124"/>
      <c r="U166" s="122"/>
      <c r="V166" s="123"/>
      <c r="W166" s="124"/>
      <c r="X166" s="125"/>
      <c r="Y166" s="122"/>
      <c r="Z166" s="123"/>
      <c r="AA166" s="123"/>
      <c r="AB166" s="124"/>
      <c r="AC166" s="82"/>
      <c r="AD166" s="122"/>
      <c r="AE166" s="122"/>
      <c r="AF166" s="82"/>
      <c r="AG166" s="82"/>
    </row>
    <row r="167" spans="1:33" ht="10.5" customHeight="1" x14ac:dyDescent="0.2">
      <c r="A167" s="119"/>
      <c r="B167" s="120"/>
      <c r="C167" s="121"/>
      <c r="D167" s="121"/>
      <c r="E167" s="121"/>
      <c r="F167" s="121"/>
      <c r="G167" s="121"/>
      <c r="H167" s="120"/>
      <c r="I167" s="120"/>
      <c r="J167" s="120"/>
      <c r="K167" s="82"/>
      <c r="L167" s="82"/>
      <c r="M167" s="122"/>
      <c r="N167" s="123"/>
      <c r="O167" s="124"/>
      <c r="P167" s="125"/>
      <c r="Q167" s="122"/>
      <c r="R167" s="123"/>
      <c r="S167" s="123"/>
      <c r="T167" s="124"/>
      <c r="U167" s="122"/>
      <c r="V167" s="123"/>
      <c r="W167" s="124"/>
      <c r="X167" s="125"/>
      <c r="Y167" s="122"/>
      <c r="Z167" s="123"/>
      <c r="AA167" s="123"/>
      <c r="AB167" s="124"/>
      <c r="AC167" s="82"/>
      <c r="AD167" s="122"/>
      <c r="AE167" s="122"/>
      <c r="AF167" s="82"/>
      <c r="AG167" s="82"/>
    </row>
    <row r="168" spans="1:33" ht="10.5" customHeight="1" x14ac:dyDescent="0.2">
      <c r="A168" s="119"/>
      <c r="B168" s="120"/>
      <c r="C168" s="121"/>
      <c r="D168" s="121"/>
      <c r="E168" s="121"/>
      <c r="F168" s="121"/>
      <c r="G168" s="121"/>
      <c r="H168" s="120"/>
      <c r="I168" s="120"/>
      <c r="J168" s="120"/>
      <c r="K168" s="82"/>
      <c r="L168" s="82"/>
      <c r="M168" s="122"/>
      <c r="N168" s="123"/>
      <c r="O168" s="124"/>
      <c r="P168" s="125"/>
      <c r="Q168" s="122"/>
      <c r="R168" s="123"/>
      <c r="S168" s="123"/>
      <c r="T168" s="124"/>
      <c r="U168" s="122"/>
      <c r="V168" s="123"/>
      <c r="W168" s="124"/>
      <c r="X168" s="125"/>
      <c r="Y168" s="122"/>
      <c r="Z168" s="123"/>
      <c r="AA168" s="123"/>
      <c r="AB168" s="124"/>
      <c r="AC168" s="82"/>
      <c r="AD168" s="122"/>
      <c r="AE168" s="122"/>
      <c r="AF168" s="82"/>
      <c r="AG168" s="82"/>
    </row>
    <row r="169" spans="1:33" ht="10.5" customHeight="1" x14ac:dyDescent="0.2">
      <c r="A169" s="119"/>
      <c r="B169" s="120"/>
      <c r="C169" s="121"/>
      <c r="D169" s="121"/>
      <c r="E169" s="121"/>
      <c r="F169" s="121"/>
      <c r="G169" s="121"/>
      <c r="H169" s="120"/>
      <c r="I169" s="120"/>
      <c r="J169" s="120"/>
      <c r="K169" s="82"/>
      <c r="L169" s="82"/>
      <c r="M169" s="122"/>
      <c r="N169" s="123"/>
      <c r="O169" s="124"/>
      <c r="P169" s="125"/>
      <c r="Q169" s="122"/>
      <c r="R169" s="123"/>
      <c r="S169" s="123"/>
      <c r="T169" s="124"/>
      <c r="U169" s="122"/>
      <c r="V169" s="123"/>
      <c r="W169" s="124"/>
      <c r="X169" s="125"/>
      <c r="Y169" s="122"/>
      <c r="Z169" s="123"/>
      <c r="AA169" s="123"/>
      <c r="AB169" s="124"/>
      <c r="AC169" s="82"/>
      <c r="AD169" s="122"/>
      <c r="AE169" s="122"/>
      <c r="AF169" s="82"/>
      <c r="AG169" s="82"/>
    </row>
    <row r="170" spans="1:33" ht="10.5" customHeight="1" x14ac:dyDescent="0.2">
      <c r="A170" s="119"/>
      <c r="B170" s="120"/>
      <c r="C170" s="121"/>
      <c r="D170" s="121"/>
      <c r="E170" s="121"/>
      <c r="F170" s="121"/>
      <c r="G170" s="121"/>
      <c r="H170" s="120"/>
      <c r="I170" s="120"/>
      <c r="J170" s="120"/>
      <c r="K170" s="82"/>
      <c r="L170" s="82"/>
      <c r="M170" s="122"/>
      <c r="N170" s="123"/>
      <c r="O170" s="124"/>
      <c r="P170" s="125"/>
      <c r="Q170" s="122"/>
      <c r="R170" s="123"/>
      <c r="S170" s="123"/>
      <c r="T170" s="124"/>
      <c r="U170" s="122"/>
      <c r="V170" s="123"/>
      <c r="W170" s="124"/>
      <c r="X170" s="125"/>
      <c r="Y170" s="122"/>
      <c r="Z170" s="123"/>
      <c r="AA170" s="123"/>
      <c r="AB170" s="124"/>
      <c r="AC170" s="82"/>
      <c r="AD170" s="122"/>
      <c r="AE170" s="122"/>
      <c r="AF170" s="82"/>
      <c r="AG170" s="82"/>
    </row>
    <row r="171" spans="1:33" ht="10.5" customHeight="1" x14ac:dyDescent="0.2">
      <c r="A171" s="119"/>
      <c r="B171" s="120"/>
      <c r="C171" s="121"/>
      <c r="D171" s="121"/>
      <c r="E171" s="121"/>
      <c r="F171" s="121"/>
      <c r="G171" s="121"/>
      <c r="H171" s="120"/>
      <c r="I171" s="120"/>
      <c r="J171" s="120"/>
      <c r="K171" s="82"/>
      <c r="L171" s="82"/>
      <c r="M171" s="122"/>
      <c r="N171" s="123"/>
      <c r="O171" s="124"/>
      <c r="P171" s="125"/>
      <c r="Q171" s="122"/>
      <c r="R171" s="123"/>
      <c r="S171" s="123"/>
      <c r="T171" s="124"/>
      <c r="U171" s="122"/>
      <c r="V171" s="123"/>
      <c r="W171" s="124"/>
      <c r="X171" s="125"/>
      <c r="Y171" s="122"/>
      <c r="Z171" s="123"/>
      <c r="AA171" s="123"/>
      <c r="AB171" s="124"/>
      <c r="AC171" s="82"/>
      <c r="AD171" s="122"/>
      <c r="AE171" s="122"/>
      <c r="AF171" s="82"/>
      <c r="AG171" s="82"/>
    </row>
    <row r="172" spans="1:33" ht="10.5" customHeight="1" x14ac:dyDescent="0.2">
      <c r="A172" s="119"/>
      <c r="B172" s="120"/>
      <c r="C172" s="121"/>
      <c r="D172" s="121"/>
      <c r="E172" s="121"/>
      <c r="F172" s="121"/>
      <c r="G172" s="121"/>
      <c r="H172" s="120"/>
      <c r="I172" s="120"/>
      <c r="J172" s="120"/>
      <c r="K172" s="82"/>
      <c r="L172" s="82"/>
      <c r="M172" s="122"/>
      <c r="N172" s="123"/>
      <c r="O172" s="124"/>
      <c r="P172" s="125"/>
      <c r="Q172" s="122"/>
      <c r="R172" s="123"/>
      <c r="S172" s="123"/>
      <c r="T172" s="124"/>
      <c r="U172" s="122"/>
      <c r="V172" s="123"/>
      <c r="W172" s="124"/>
      <c r="X172" s="125"/>
      <c r="Y172" s="122"/>
      <c r="Z172" s="123"/>
      <c r="AA172" s="123"/>
      <c r="AB172" s="124"/>
      <c r="AC172" s="82"/>
      <c r="AD172" s="122"/>
      <c r="AE172" s="122"/>
      <c r="AF172" s="82"/>
      <c r="AG172" s="82"/>
    </row>
    <row r="173" spans="1:33" ht="10.5" customHeight="1" x14ac:dyDescent="0.2">
      <c r="A173" s="119"/>
      <c r="B173" s="120"/>
      <c r="C173" s="121"/>
      <c r="D173" s="121"/>
      <c r="E173" s="121"/>
      <c r="F173" s="121"/>
      <c r="G173" s="121"/>
      <c r="H173" s="120"/>
      <c r="I173" s="120"/>
      <c r="J173" s="120"/>
      <c r="K173" s="82"/>
      <c r="L173" s="82"/>
      <c r="M173" s="122"/>
      <c r="N173" s="123"/>
      <c r="O173" s="124"/>
      <c r="P173" s="125"/>
      <c r="Q173" s="122"/>
      <c r="R173" s="123"/>
      <c r="S173" s="123"/>
      <c r="T173" s="124"/>
      <c r="U173" s="122"/>
      <c r="V173" s="123"/>
      <c r="W173" s="124"/>
      <c r="X173" s="125"/>
      <c r="Y173" s="122"/>
      <c r="Z173" s="123"/>
      <c r="AA173" s="123"/>
      <c r="AB173" s="124"/>
      <c r="AC173" s="82"/>
      <c r="AD173" s="122"/>
      <c r="AE173" s="122"/>
      <c r="AF173" s="82"/>
      <c r="AG173" s="82"/>
    </row>
    <row r="174" spans="1:33" ht="10.5" customHeight="1" x14ac:dyDescent="0.2">
      <c r="A174" s="119"/>
      <c r="B174" s="120"/>
      <c r="C174" s="121"/>
      <c r="D174" s="121"/>
      <c r="E174" s="121"/>
      <c r="F174" s="121"/>
      <c r="G174" s="121"/>
      <c r="H174" s="120"/>
      <c r="I174" s="120"/>
      <c r="J174" s="120"/>
      <c r="K174" s="82"/>
      <c r="L174" s="82"/>
      <c r="M174" s="122"/>
      <c r="N174" s="123"/>
      <c r="O174" s="124"/>
      <c r="P174" s="125"/>
      <c r="Q174" s="122"/>
      <c r="R174" s="123"/>
      <c r="S174" s="123"/>
      <c r="T174" s="124"/>
      <c r="U174" s="122"/>
      <c r="V174" s="123"/>
      <c r="W174" s="124"/>
      <c r="X174" s="125"/>
      <c r="Y174" s="122"/>
      <c r="Z174" s="123"/>
      <c r="AA174" s="123"/>
      <c r="AB174" s="124"/>
      <c r="AC174" s="82"/>
      <c r="AD174" s="122"/>
      <c r="AE174" s="122"/>
      <c r="AF174" s="82"/>
      <c r="AG174" s="82"/>
    </row>
    <row r="175" spans="1:33" ht="10.5" customHeight="1" x14ac:dyDescent="0.2">
      <c r="A175" s="119"/>
      <c r="B175" s="120"/>
      <c r="C175" s="121"/>
      <c r="D175" s="121"/>
      <c r="E175" s="121"/>
      <c r="F175" s="121"/>
      <c r="G175" s="121"/>
      <c r="H175" s="120"/>
      <c r="I175" s="120"/>
      <c r="J175" s="120"/>
      <c r="K175" s="82"/>
      <c r="L175" s="82"/>
      <c r="M175" s="122"/>
      <c r="N175" s="123"/>
      <c r="O175" s="124"/>
      <c r="P175" s="125"/>
      <c r="Q175" s="122"/>
      <c r="R175" s="123"/>
      <c r="S175" s="123"/>
      <c r="T175" s="124"/>
      <c r="U175" s="122"/>
      <c r="V175" s="123"/>
      <c r="W175" s="124"/>
      <c r="X175" s="125"/>
      <c r="Y175" s="122"/>
      <c r="Z175" s="123"/>
      <c r="AA175" s="123"/>
      <c r="AB175" s="124"/>
      <c r="AC175" s="82"/>
      <c r="AD175" s="122"/>
      <c r="AE175" s="122"/>
      <c r="AF175" s="82"/>
      <c r="AG175" s="82"/>
    </row>
    <row r="176" spans="1:33" ht="10.5" customHeight="1" x14ac:dyDescent="0.2">
      <c r="A176" s="119"/>
      <c r="B176" s="120"/>
      <c r="C176" s="121"/>
      <c r="D176" s="121"/>
      <c r="E176" s="121"/>
      <c r="F176" s="121"/>
      <c r="G176" s="121"/>
      <c r="H176" s="120"/>
      <c r="I176" s="120"/>
      <c r="J176" s="120"/>
      <c r="K176" s="82"/>
      <c r="L176" s="82"/>
      <c r="M176" s="122"/>
      <c r="N176" s="123"/>
      <c r="O176" s="124"/>
      <c r="P176" s="125"/>
      <c r="Q176" s="122"/>
      <c r="R176" s="123"/>
      <c r="S176" s="123"/>
      <c r="T176" s="124"/>
      <c r="U176" s="122"/>
      <c r="V176" s="123"/>
      <c r="W176" s="124"/>
      <c r="X176" s="125"/>
      <c r="Y176" s="122"/>
      <c r="Z176" s="123"/>
      <c r="AA176" s="123"/>
      <c r="AB176" s="124"/>
      <c r="AC176" s="82"/>
      <c r="AD176" s="122"/>
      <c r="AE176" s="122"/>
      <c r="AF176" s="82"/>
      <c r="AG176" s="82"/>
    </row>
    <row r="177" spans="1:33" ht="10.5" customHeight="1" x14ac:dyDescent="0.2">
      <c r="A177" s="119"/>
      <c r="B177" s="120"/>
      <c r="C177" s="121"/>
      <c r="D177" s="121"/>
      <c r="E177" s="121"/>
      <c r="F177" s="121"/>
      <c r="G177" s="121"/>
      <c r="H177" s="120"/>
      <c r="I177" s="120"/>
      <c r="J177" s="120"/>
      <c r="K177" s="82"/>
      <c r="L177" s="82"/>
      <c r="M177" s="122"/>
      <c r="N177" s="123"/>
      <c r="O177" s="124"/>
      <c r="P177" s="125"/>
      <c r="Q177" s="122"/>
      <c r="R177" s="123"/>
      <c r="S177" s="123"/>
      <c r="T177" s="124"/>
      <c r="U177" s="122"/>
      <c r="V177" s="123"/>
      <c r="W177" s="124"/>
      <c r="X177" s="125"/>
      <c r="Y177" s="122"/>
      <c r="Z177" s="123"/>
      <c r="AA177" s="123"/>
      <c r="AB177" s="124"/>
      <c r="AC177" s="82"/>
      <c r="AD177" s="122"/>
      <c r="AE177" s="122"/>
      <c r="AF177" s="82"/>
      <c r="AG177" s="82"/>
    </row>
    <row r="178" spans="1:33" ht="10.5" customHeight="1" x14ac:dyDescent="0.2">
      <c r="A178" s="119"/>
      <c r="B178" s="120"/>
      <c r="C178" s="121"/>
      <c r="D178" s="121"/>
      <c r="E178" s="121"/>
      <c r="F178" s="121"/>
      <c r="G178" s="121"/>
      <c r="H178" s="120"/>
      <c r="I178" s="120"/>
      <c r="J178" s="120"/>
      <c r="K178" s="82"/>
      <c r="L178" s="82"/>
      <c r="M178" s="122"/>
      <c r="N178" s="123"/>
      <c r="O178" s="124"/>
      <c r="P178" s="125"/>
      <c r="Q178" s="122"/>
      <c r="R178" s="123"/>
      <c r="S178" s="123"/>
      <c r="T178" s="124"/>
      <c r="U178" s="122"/>
      <c r="V178" s="123"/>
      <c r="W178" s="124"/>
      <c r="X178" s="125"/>
      <c r="Y178" s="122"/>
      <c r="Z178" s="123"/>
      <c r="AA178" s="123"/>
      <c r="AB178" s="124"/>
      <c r="AC178" s="82"/>
      <c r="AD178" s="122"/>
      <c r="AE178" s="122"/>
      <c r="AF178" s="82"/>
      <c r="AG178" s="82"/>
    </row>
    <row r="179" spans="1:33" ht="10.5" customHeight="1" x14ac:dyDescent="0.2">
      <c r="A179" s="119"/>
      <c r="B179" s="120"/>
      <c r="C179" s="121"/>
      <c r="D179" s="121"/>
      <c r="E179" s="121"/>
      <c r="F179" s="121"/>
      <c r="G179" s="121"/>
      <c r="H179" s="120"/>
      <c r="I179" s="120"/>
      <c r="J179" s="120"/>
      <c r="K179" s="82"/>
      <c r="L179" s="82"/>
      <c r="M179" s="122"/>
      <c r="N179" s="123"/>
      <c r="O179" s="124"/>
      <c r="P179" s="125"/>
      <c r="Q179" s="122"/>
      <c r="R179" s="123"/>
      <c r="S179" s="123"/>
      <c r="T179" s="124"/>
      <c r="U179" s="122"/>
      <c r="V179" s="123"/>
      <c r="W179" s="124"/>
      <c r="X179" s="125"/>
      <c r="Y179" s="122"/>
      <c r="Z179" s="123"/>
      <c r="AA179" s="123"/>
      <c r="AB179" s="124"/>
      <c r="AC179" s="82"/>
      <c r="AD179" s="122"/>
      <c r="AE179" s="122"/>
      <c r="AF179" s="82"/>
      <c r="AG179" s="82"/>
    </row>
    <row r="180" spans="1:33" ht="10.5" customHeight="1" x14ac:dyDescent="0.2">
      <c r="A180" s="119"/>
      <c r="B180" s="120"/>
      <c r="C180" s="121"/>
      <c r="D180" s="121"/>
      <c r="E180" s="121"/>
      <c r="F180" s="121"/>
      <c r="G180" s="121"/>
      <c r="H180" s="120"/>
      <c r="I180" s="120"/>
      <c r="J180" s="120"/>
      <c r="K180" s="82"/>
      <c r="L180" s="82"/>
      <c r="M180" s="122"/>
      <c r="N180" s="123"/>
      <c r="O180" s="124"/>
      <c r="P180" s="125"/>
      <c r="Q180" s="122"/>
      <c r="R180" s="123"/>
      <c r="S180" s="123"/>
      <c r="T180" s="124"/>
      <c r="U180" s="122"/>
      <c r="V180" s="123"/>
      <c r="W180" s="124"/>
      <c r="X180" s="125"/>
      <c r="Y180" s="122"/>
      <c r="Z180" s="123"/>
      <c r="AA180" s="123"/>
      <c r="AB180" s="124"/>
      <c r="AC180" s="82"/>
      <c r="AD180" s="122"/>
      <c r="AE180" s="122"/>
      <c r="AF180" s="82"/>
      <c r="AG180" s="82"/>
    </row>
    <row r="181" spans="1:33" ht="10.5" customHeight="1" x14ac:dyDescent="0.2">
      <c r="A181" s="119"/>
      <c r="B181" s="120"/>
      <c r="C181" s="121"/>
      <c r="D181" s="121"/>
      <c r="E181" s="121"/>
      <c r="F181" s="121"/>
      <c r="G181" s="121"/>
      <c r="H181" s="120"/>
      <c r="I181" s="120"/>
      <c r="J181" s="120"/>
      <c r="K181" s="82"/>
      <c r="L181" s="82"/>
      <c r="M181" s="122"/>
      <c r="N181" s="123"/>
      <c r="O181" s="124"/>
      <c r="P181" s="125"/>
      <c r="Q181" s="122"/>
      <c r="R181" s="123"/>
      <c r="S181" s="123"/>
      <c r="T181" s="124"/>
      <c r="U181" s="122"/>
      <c r="V181" s="123"/>
      <c r="W181" s="124"/>
      <c r="X181" s="125"/>
      <c r="Y181" s="122"/>
      <c r="Z181" s="123"/>
      <c r="AA181" s="123"/>
      <c r="AB181" s="124"/>
      <c r="AC181" s="82"/>
      <c r="AD181" s="122"/>
      <c r="AE181" s="122"/>
      <c r="AF181" s="82"/>
      <c r="AG181" s="82"/>
    </row>
    <row r="182" spans="1:33" ht="10.5" customHeight="1" x14ac:dyDescent="0.2">
      <c r="A182" s="119"/>
      <c r="B182" s="120"/>
      <c r="C182" s="121"/>
      <c r="D182" s="121"/>
      <c r="E182" s="121"/>
      <c r="F182" s="121"/>
      <c r="G182" s="121"/>
      <c r="H182" s="120"/>
      <c r="I182" s="120"/>
      <c r="J182" s="120"/>
      <c r="K182" s="82"/>
      <c r="L182" s="82"/>
      <c r="M182" s="122"/>
      <c r="N182" s="123"/>
      <c r="O182" s="124"/>
      <c r="P182" s="125"/>
      <c r="Q182" s="122"/>
      <c r="R182" s="123"/>
      <c r="S182" s="123"/>
      <c r="T182" s="124"/>
      <c r="U182" s="122"/>
      <c r="V182" s="123"/>
      <c r="W182" s="124"/>
      <c r="X182" s="125"/>
      <c r="Y182" s="122"/>
      <c r="Z182" s="123"/>
      <c r="AA182" s="123"/>
      <c r="AB182" s="124"/>
      <c r="AC182" s="82"/>
      <c r="AD182" s="122"/>
      <c r="AE182" s="122"/>
      <c r="AF182" s="82"/>
      <c r="AG182" s="82"/>
    </row>
    <row r="183" spans="1:33" ht="10.5" customHeight="1" x14ac:dyDescent="0.2">
      <c r="A183" s="119"/>
      <c r="B183" s="120"/>
      <c r="C183" s="121"/>
      <c r="D183" s="121"/>
      <c r="E183" s="121"/>
      <c r="F183" s="121"/>
      <c r="G183" s="121"/>
      <c r="H183" s="120"/>
      <c r="I183" s="120"/>
      <c r="J183" s="120"/>
      <c r="K183" s="82"/>
      <c r="L183" s="82"/>
      <c r="M183" s="122"/>
      <c r="N183" s="123"/>
      <c r="O183" s="124"/>
      <c r="P183" s="125"/>
      <c r="Q183" s="122"/>
      <c r="R183" s="123"/>
      <c r="S183" s="123"/>
      <c r="T183" s="124"/>
      <c r="U183" s="122"/>
      <c r="V183" s="123"/>
      <c r="W183" s="124"/>
      <c r="X183" s="125"/>
      <c r="Y183" s="122"/>
      <c r="Z183" s="123"/>
      <c r="AA183" s="123"/>
      <c r="AB183" s="124"/>
      <c r="AC183" s="82"/>
      <c r="AD183" s="122"/>
      <c r="AE183" s="122"/>
      <c r="AF183" s="82"/>
      <c r="AG183" s="82"/>
    </row>
    <row r="184" spans="1:33" ht="10.5" customHeight="1" x14ac:dyDescent="0.2">
      <c r="A184" s="119"/>
      <c r="B184" s="120"/>
      <c r="C184" s="121"/>
      <c r="D184" s="121"/>
      <c r="E184" s="121"/>
      <c r="F184" s="121"/>
      <c r="G184" s="121"/>
      <c r="H184" s="120"/>
      <c r="I184" s="120"/>
      <c r="J184" s="120"/>
      <c r="K184" s="82"/>
      <c r="L184" s="82"/>
      <c r="M184" s="122"/>
      <c r="N184" s="123"/>
      <c r="O184" s="124"/>
      <c r="P184" s="125"/>
      <c r="Q184" s="122"/>
      <c r="R184" s="123"/>
      <c r="S184" s="123"/>
      <c r="T184" s="124"/>
      <c r="U184" s="122"/>
      <c r="V184" s="123"/>
      <c r="W184" s="124"/>
      <c r="X184" s="125"/>
      <c r="Y184" s="122"/>
      <c r="Z184" s="123"/>
      <c r="AA184" s="123"/>
      <c r="AB184" s="124"/>
      <c r="AC184" s="82"/>
      <c r="AD184" s="122"/>
      <c r="AE184" s="122"/>
      <c r="AF184" s="82"/>
      <c r="AG184" s="82"/>
    </row>
    <row r="185" spans="1:33" ht="10.5" customHeight="1" x14ac:dyDescent="0.2">
      <c r="A185" s="119"/>
      <c r="B185" s="120"/>
      <c r="C185" s="121"/>
      <c r="D185" s="121"/>
      <c r="E185" s="121"/>
      <c r="F185" s="121"/>
      <c r="G185" s="121"/>
      <c r="H185" s="120"/>
      <c r="I185" s="120"/>
      <c r="J185" s="120"/>
      <c r="K185" s="82"/>
      <c r="L185" s="82"/>
      <c r="M185" s="122"/>
      <c r="N185" s="123"/>
      <c r="O185" s="124"/>
      <c r="P185" s="125"/>
      <c r="Q185" s="122"/>
      <c r="R185" s="123"/>
      <c r="S185" s="123"/>
      <c r="T185" s="124"/>
      <c r="U185" s="122"/>
      <c r="V185" s="123"/>
      <c r="W185" s="124"/>
      <c r="X185" s="125"/>
      <c r="Y185" s="122"/>
      <c r="Z185" s="123"/>
      <c r="AA185" s="123"/>
      <c r="AB185" s="124"/>
      <c r="AC185" s="82"/>
      <c r="AD185" s="122"/>
      <c r="AE185" s="122"/>
      <c r="AF185" s="82"/>
      <c r="AG185" s="82"/>
    </row>
    <row r="186" spans="1:33" ht="10.5" customHeight="1" x14ac:dyDescent="0.2">
      <c r="A186" s="119"/>
      <c r="B186" s="120"/>
      <c r="C186" s="121"/>
      <c r="D186" s="121"/>
      <c r="E186" s="121"/>
      <c r="F186" s="121"/>
      <c r="G186" s="121"/>
      <c r="H186" s="120"/>
      <c r="I186" s="120"/>
      <c r="J186" s="120"/>
      <c r="K186" s="82"/>
      <c r="L186" s="82"/>
      <c r="M186" s="122"/>
      <c r="N186" s="123"/>
      <c r="O186" s="124"/>
      <c r="P186" s="125"/>
      <c r="Q186" s="122"/>
      <c r="R186" s="123"/>
      <c r="S186" s="123"/>
      <c r="T186" s="124"/>
      <c r="U186" s="122"/>
      <c r="V186" s="123"/>
      <c r="W186" s="124"/>
      <c r="X186" s="125"/>
      <c r="Y186" s="122"/>
      <c r="Z186" s="123"/>
      <c r="AA186" s="123"/>
      <c r="AB186" s="124"/>
      <c r="AC186" s="82"/>
      <c r="AD186" s="122"/>
      <c r="AE186" s="122"/>
      <c r="AF186" s="82"/>
      <c r="AG186" s="82"/>
    </row>
    <row r="187" spans="1:33" ht="10.5" customHeight="1" x14ac:dyDescent="0.2">
      <c r="A187" s="119"/>
      <c r="B187" s="120"/>
      <c r="C187" s="121"/>
      <c r="D187" s="121"/>
      <c r="E187" s="121"/>
      <c r="F187" s="121"/>
      <c r="G187" s="121"/>
      <c r="H187" s="120"/>
      <c r="I187" s="120"/>
      <c r="J187" s="120"/>
      <c r="K187" s="82"/>
      <c r="L187" s="82"/>
      <c r="M187" s="122"/>
      <c r="N187" s="123"/>
      <c r="O187" s="124"/>
      <c r="P187" s="125"/>
      <c r="Q187" s="122"/>
      <c r="R187" s="123"/>
      <c r="S187" s="123"/>
      <c r="T187" s="124"/>
      <c r="U187" s="122"/>
      <c r="V187" s="123"/>
      <c r="W187" s="124"/>
      <c r="X187" s="125"/>
      <c r="Y187" s="122"/>
      <c r="Z187" s="123"/>
      <c r="AA187" s="123"/>
      <c r="AB187" s="124"/>
      <c r="AC187" s="82"/>
      <c r="AD187" s="122"/>
      <c r="AE187" s="122"/>
      <c r="AF187" s="82"/>
      <c r="AG187" s="82"/>
    </row>
    <row r="188" spans="1:33" ht="10.5" customHeight="1" x14ac:dyDescent="0.2">
      <c r="A188" s="119"/>
      <c r="B188" s="120"/>
      <c r="C188" s="121"/>
      <c r="D188" s="121"/>
      <c r="E188" s="121"/>
      <c r="F188" s="121"/>
      <c r="G188" s="121"/>
      <c r="H188" s="120"/>
      <c r="I188" s="120"/>
      <c r="J188" s="120"/>
      <c r="K188" s="82"/>
      <c r="L188" s="82"/>
      <c r="M188" s="122"/>
      <c r="N188" s="123"/>
      <c r="O188" s="124"/>
      <c r="P188" s="125"/>
      <c r="Q188" s="122"/>
      <c r="R188" s="123"/>
      <c r="S188" s="123"/>
      <c r="T188" s="124"/>
      <c r="U188" s="122"/>
      <c r="V188" s="123"/>
      <c r="W188" s="124"/>
      <c r="X188" s="125"/>
      <c r="Y188" s="122"/>
      <c r="Z188" s="123"/>
      <c r="AA188" s="123"/>
      <c r="AB188" s="124"/>
      <c r="AC188" s="82"/>
      <c r="AD188" s="122"/>
      <c r="AE188" s="122"/>
      <c r="AF188" s="82"/>
      <c r="AG188" s="82"/>
    </row>
    <row r="189" spans="1:33" ht="10.5" customHeight="1" x14ac:dyDescent="0.2">
      <c r="A189" s="119"/>
      <c r="B189" s="120"/>
      <c r="C189" s="121"/>
      <c r="D189" s="121"/>
      <c r="E189" s="121"/>
      <c r="F189" s="121"/>
      <c r="G189" s="121"/>
      <c r="H189" s="120"/>
      <c r="I189" s="120"/>
      <c r="J189" s="120"/>
      <c r="K189" s="82"/>
      <c r="L189" s="82"/>
      <c r="M189" s="122"/>
      <c r="N189" s="123"/>
      <c r="O189" s="124"/>
      <c r="P189" s="125"/>
      <c r="Q189" s="122"/>
      <c r="R189" s="123"/>
      <c r="S189" s="123"/>
      <c r="T189" s="124"/>
      <c r="U189" s="122"/>
      <c r="V189" s="123"/>
      <c r="W189" s="124"/>
      <c r="X189" s="125"/>
      <c r="Y189" s="122"/>
      <c r="Z189" s="123"/>
      <c r="AA189" s="123"/>
      <c r="AB189" s="124"/>
      <c r="AC189" s="82"/>
      <c r="AD189" s="122"/>
      <c r="AE189" s="122"/>
      <c r="AF189" s="82"/>
      <c r="AG189" s="82"/>
    </row>
    <row r="190" spans="1:33" ht="10.5" customHeight="1" x14ac:dyDescent="0.2">
      <c r="A190" s="119"/>
      <c r="B190" s="120"/>
      <c r="C190" s="121"/>
      <c r="D190" s="121"/>
      <c r="E190" s="121"/>
      <c r="F190" s="121"/>
      <c r="G190" s="121"/>
      <c r="H190" s="120"/>
      <c r="I190" s="120"/>
      <c r="J190" s="120"/>
      <c r="K190" s="82"/>
      <c r="L190" s="82"/>
      <c r="M190" s="122"/>
      <c r="N190" s="123"/>
      <c r="O190" s="124"/>
      <c r="P190" s="125"/>
      <c r="Q190" s="122"/>
      <c r="R190" s="123"/>
      <c r="S190" s="123"/>
      <c r="T190" s="124"/>
      <c r="U190" s="122"/>
      <c r="V190" s="123"/>
      <c r="W190" s="124"/>
      <c r="X190" s="125"/>
      <c r="Y190" s="122"/>
      <c r="Z190" s="123"/>
      <c r="AA190" s="123"/>
      <c r="AB190" s="124"/>
      <c r="AC190" s="82"/>
      <c r="AD190" s="122"/>
      <c r="AE190" s="122"/>
      <c r="AF190" s="82"/>
      <c r="AG190" s="82"/>
    </row>
    <row r="191" spans="1:33" ht="10.5" customHeight="1" x14ac:dyDescent="0.2">
      <c r="A191" s="119"/>
      <c r="B191" s="120"/>
      <c r="C191" s="121"/>
      <c r="D191" s="121"/>
      <c r="E191" s="121"/>
      <c r="F191" s="121"/>
      <c r="G191" s="121"/>
      <c r="H191" s="120"/>
      <c r="I191" s="120"/>
      <c r="J191" s="120"/>
      <c r="K191" s="82"/>
      <c r="L191" s="82"/>
      <c r="M191" s="122"/>
      <c r="N191" s="123"/>
      <c r="O191" s="124"/>
      <c r="P191" s="125"/>
      <c r="Q191" s="122"/>
      <c r="R191" s="123"/>
      <c r="S191" s="123"/>
      <c r="T191" s="124"/>
      <c r="U191" s="122"/>
      <c r="V191" s="123"/>
      <c r="W191" s="124"/>
      <c r="X191" s="125"/>
      <c r="Y191" s="122"/>
      <c r="Z191" s="123"/>
      <c r="AA191" s="123"/>
      <c r="AB191" s="124"/>
      <c r="AC191" s="82"/>
      <c r="AD191" s="122"/>
      <c r="AE191" s="122"/>
      <c r="AF191" s="82"/>
      <c r="AG191" s="82"/>
    </row>
    <row r="192" spans="1:33" ht="10.5" customHeight="1" x14ac:dyDescent="0.2">
      <c r="A192" s="119"/>
      <c r="B192" s="120"/>
      <c r="C192" s="121"/>
      <c r="D192" s="121"/>
      <c r="E192" s="121"/>
      <c r="F192" s="121"/>
      <c r="G192" s="121"/>
      <c r="H192" s="120"/>
      <c r="I192" s="120"/>
      <c r="J192" s="120"/>
      <c r="K192" s="82"/>
      <c r="L192" s="82"/>
      <c r="M192" s="122"/>
      <c r="N192" s="123"/>
      <c r="O192" s="124"/>
      <c r="P192" s="125"/>
      <c r="Q192" s="122"/>
      <c r="R192" s="123"/>
      <c r="S192" s="123"/>
      <c r="T192" s="124"/>
      <c r="U192" s="122"/>
      <c r="V192" s="123"/>
      <c r="W192" s="124"/>
      <c r="X192" s="125"/>
      <c r="Y192" s="122"/>
      <c r="Z192" s="123"/>
      <c r="AA192" s="123"/>
      <c r="AB192" s="124"/>
      <c r="AC192" s="82"/>
      <c r="AD192" s="122"/>
      <c r="AE192" s="122"/>
      <c r="AF192" s="82"/>
      <c r="AG192" s="82"/>
    </row>
    <row r="193" spans="1:33" ht="10.5" customHeight="1" x14ac:dyDescent="0.2">
      <c r="A193" s="119"/>
      <c r="B193" s="120"/>
      <c r="C193" s="121"/>
      <c r="D193" s="121"/>
      <c r="E193" s="121"/>
      <c r="F193" s="121"/>
      <c r="G193" s="121"/>
      <c r="H193" s="120"/>
      <c r="I193" s="120"/>
      <c r="J193" s="120"/>
      <c r="K193" s="82"/>
      <c r="L193" s="82"/>
      <c r="M193" s="122"/>
      <c r="N193" s="123"/>
      <c r="O193" s="124"/>
      <c r="P193" s="125"/>
      <c r="Q193" s="122"/>
      <c r="R193" s="123"/>
      <c r="S193" s="123"/>
      <c r="T193" s="124"/>
      <c r="U193" s="122"/>
      <c r="V193" s="123"/>
      <c r="W193" s="124"/>
      <c r="X193" s="125"/>
      <c r="Y193" s="122"/>
      <c r="Z193" s="123"/>
      <c r="AA193" s="123"/>
      <c r="AB193" s="124"/>
      <c r="AC193" s="82"/>
      <c r="AD193" s="122"/>
      <c r="AE193" s="122"/>
      <c r="AF193" s="82"/>
      <c r="AG193" s="82"/>
    </row>
    <row r="194" spans="1:33" ht="10.5" customHeight="1" x14ac:dyDescent="0.2">
      <c r="A194" s="119"/>
      <c r="B194" s="120"/>
      <c r="C194" s="121"/>
      <c r="D194" s="121"/>
      <c r="E194" s="121"/>
      <c r="F194" s="121"/>
      <c r="G194" s="121"/>
      <c r="H194" s="120"/>
      <c r="I194" s="120"/>
      <c r="J194" s="120"/>
      <c r="K194" s="82"/>
      <c r="L194" s="82"/>
      <c r="M194" s="122"/>
      <c r="N194" s="123"/>
      <c r="O194" s="124"/>
      <c r="P194" s="125"/>
      <c r="Q194" s="122"/>
      <c r="R194" s="123"/>
      <c r="S194" s="123"/>
      <c r="T194" s="124"/>
      <c r="U194" s="122"/>
      <c r="V194" s="123"/>
      <c r="W194" s="124"/>
      <c r="X194" s="125"/>
      <c r="Y194" s="122"/>
      <c r="Z194" s="123"/>
      <c r="AA194" s="123"/>
      <c r="AB194" s="124"/>
      <c r="AC194" s="82"/>
      <c r="AD194" s="122"/>
      <c r="AE194" s="122"/>
      <c r="AF194" s="82"/>
      <c r="AG194" s="82"/>
    </row>
    <row r="195" spans="1:33" ht="10.5" customHeight="1" x14ac:dyDescent="0.2">
      <c r="A195" s="119"/>
      <c r="B195" s="120"/>
      <c r="C195" s="121"/>
      <c r="D195" s="121"/>
      <c r="E195" s="121"/>
      <c r="F195" s="121"/>
      <c r="G195" s="121"/>
      <c r="H195" s="120"/>
      <c r="I195" s="120"/>
      <c r="J195" s="120"/>
      <c r="K195" s="82"/>
      <c r="L195" s="82"/>
      <c r="M195" s="122"/>
      <c r="N195" s="123"/>
      <c r="O195" s="124"/>
      <c r="P195" s="125"/>
      <c r="Q195" s="122"/>
      <c r="R195" s="123"/>
      <c r="S195" s="123"/>
      <c r="T195" s="124"/>
      <c r="U195" s="122"/>
      <c r="V195" s="123"/>
      <c r="W195" s="124"/>
      <c r="X195" s="125"/>
      <c r="Y195" s="122"/>
      <c r="Z195" s="123"/>
      <c r="AA195" s="123"/>
      <c r="AB195" s="124"/>
      <c r="AC195" s="82"/>
      <c r="AD195" s="122"/>
      <c r="AE195" s="122"/>
      <c r="AF195" s="82"/>
      <c r="AG195" s="82"/>
    </row>
    <row r="196" spans="1:33" ht="10.5" customHeight="1" x14ac:dyDescent="0.2">
      <c r="A196" s="119"/>
      <c r="B196" s="120"/>
      <c r="C196" s="121"/>
      <c r="D196" s="121"/>
      <c r="E196" s="121"/>
      <c r="F196" s="121"/>
      <c r="G196" s="121"/>
      <c r="H196" s="120"/>
      <c r="I196" s="120"/>
      <c r="J196" s="120"/>
      <c r="K196" s="82"/>
      <c r="L196" s="82"/>
      <c r="M196" s="122"/>
      <c r="N196" s="123"/>
      <c r="O196" s="124"/>
      <c r="P196" s="125"/>
      <c r="Q196" s="122"/>
      <c r="R196" s="123"/>
      <c r="S196" s="123"/>
      <c r="T196" s="124"/>
      <c r="U196" s="122"/>
      <c r="V196" s="123"/>
      <c r="W196" s="124"/>
      <c r="X196" s="125"/>
      <c r="Y196" s="122"/>
      <c r="Z196" s="123"/>
      <c r="AA196" s="123"/>
      <c r="AB196" s="124"/>
      <c r="AC196" s="82"/>
      <c r="AD196" s="122"/>
      <c r="AE196" s="122"/>
      <c r="AF196" s="82"/>
      <c r="AG196" s="82"/>
    </row>
    <row r="197" spans="1:33" ht="10.5" customHeight="1" x14ac:dyDescent="0.2">
      <c r="A197" s="119"/>
      <c r="B197" s="120"/>
      <c r="C197" s="121"/>
      <c r="D197" s="121"/>
      <c r="E197" s="121"/>
      <c r="F197" s="121"/>
      <c r="G197" s="121"/>
      <c r="H197" s="120"/>
      <c r="I197" s="120"/>
      <c r="J197" s="120"/>
      <c r="K197" s="82"/>
      <c r="L197" s="82"/>
      <c r="M197" s="122"/>
      <c r="N197" s="123"/>
      <c r="O197" s="124"/>
      <c r="P197" s="125"/>
      <c r="Q197" s="122"/>
      <c r="R197" s="123"/>
      <c r="S197" s="123"/>
      <c r="T197" s="124"/>
      <c r="U197" s="122"/>
      <c r="V197" s="123"/>
      <c r="W197" s="124"/>
      <c r="X197" s="125"/>
      <c r="Y197" s="122"/>
      <c r="Z197" s="123"/>
      <c r="AA197" s="123"/>
      <c r="AB197" s="124"/>
      <c r="AC197" s="82"/>
      <c r="AD197" s="122"/>
      <c r="AE197" s="122"/>
      <c r="AF197" s="82"/>
      <c r="AG197" s="82"/>
    </row>
    <row r="198" spans="1:33" ht="10.5" customHeight="1" x14ac:dyDescent="0.2">
      <c r="A198" s="119"/>
      <c r="B198" s="120"/>
      <c r="C198" s="121"/>
      <c r="D198" s="121"/>
      <c r="E198" s="121"/>
      <c r="F198" s="121"/>
      <c r="G198" s="121"/>
      <c r="H198" s="120"/>
      <c r="I198" s="120"/>
      <c r="J198" s="120"/>
      <c r="K198" s="82"/>
      <c r="L198" s="82"/>
      <c r="M198" s="122"/>
      <c r="N198" s="123"/>
      <c r="O198" s="124"/>
      <c r="P198" s="125"/>
      <c r="Q198" s="122"/>
      <c r="R198" s="123"/>
      <c r="S198" s="123"/>
      <c r="T198" s="124"/>
      <c r="U198" s="122"/>
      <c r="V198" s="123"/>
      <c r="W198" s="124"/>
      <c r="X198" s="125"/>
      <c r="Y198" s="122"/>
      <c r="Z198" s="123"/>
      <c r="AA198" s="123"/>
      <c r="AB198" s="124"/>
      <c r="AC198" s="82"/>
      <c r="AD198" s="122"/>
      <c r="AE198" s="122"/>
      <c r="AF198" s="82"/>
      <c r="AG198" s="82"/>
    </row>
    <row r="199" spans="1:33" ht="10.5" customHeight="1" x14ac:dyDescent="0.2">
      <c r="A199" s="119"/>
      <c r="B199" s="120"/>
      <c r="C199" s="121"/>
      <c r="D199" s="121"/>
      <c r="E199" s="121"/>
      <c r="F199" s="121"/>
      <c r="G199" s="121"/>
      <c r="H199" s="120"/>
      <c r="I199" s="120"/>
      <c r="J199" s="120"/>
      <c r="K199" s="82"/>
      <c r="L199" s="82"/>
      <c r="M199" s="122"/>
      <c r="N199" s="123"/>
      <c r="O199" s="124"/>
      <c r="P199" s="125"/>
      <c r="Q199" s="122"/>
      <c r="R199" s="123"/>
      <c r="S199" s="123"/>
      <c r="T199" s="124"/>
      <c r="U199" s="122"/>
      <c r="V199" s="123"/>
      <c r="W199" s="124"/>
      <c r="X199" s="125"/>
      <c r="Y199" s="122"/>
      <c r="Z199" s="123"/>
      <c r="AA199" s="123"/>
      <c r="AB199" s="124"/>
      <c r="AC199" s="82"/>
      <c r="AD199" s="122"/>
      <c r="AE199" s="122"/>
      <c r="AF199" s="82"/>
      <c r="AG199" s="82"/>
    </row>
    <row r="200" spans="1:33" ht="10.5" customHeight="1" x14ac:dyDescent="0.2">
      <c r="A200" s="119"/>
      <c r="B200" s="120"/>
      <c r="C200" s="121"/>
      <c r="D200" s="121"/>
      <c r="E200" s="121"/>
      <c r="F200" s="121"/>
      <c r="G200" s="121"/>
      <c r="H200" s="120"/>
      <c r="I200" s="120"/>
      <c r="J200" s="120"/>
      <c r="K200" s="82"/>
      <c r="L200" s="82"/>
      <c r="M200" s="122"/>
      <c r="N200" s="123"/>
      <c r="O200" s="124"/>
      <c r="P200" s="125"/>
      <c r="Q200" s="122"/>
      <c r="R200" s="123"/>
      <c r="S200" s="123"/>
      <c r="T200" s="124"/>
      <c r="U200" s="122"/>
      <c r="V200" s="123"/>
      <c r="W200" s="124"/>
      <c r="X200" s="125"/>
      <c r="Y200" s="122"/>
      <c r="Z200" s="123"/>
      <c r="AA200" s="123"/>
      <c r="AB200" s="124"/>
      <c r="AC200" s="82"/>
      <c r="AD200" s="122"/>
      <c r="AE200" s="122"/>
      <c r="AF200" s="82"/>
      <c r="AG200" s="82"/>
    </row>
    <row r="201" spans="1:33" ht="10.5" customHeight="1" x14ac:dyDescent="0.2">
      <c r="A201" s="119"/>
      <c r="B201" s="120"/>
      <c r="C201" s="121"/>
      <c r="D201" s="121"/>
      <c r="E201" s="121"/>
      <c r="F201" s="121"/>
      <c r="G201" s="121"/>
      <c r="H201" s="120"/>
      <c r="I201" s="120"/>
      <c r="J201" s="120"/>
      <c r="K201" s="82"/>
      <c r="L201" s="82"/>
      <c r="M201" s="122"/>
      <c r="N201" s="123"/>
      <c r="O201" s="124"/>
      <c r="P201" s="125"/>
      <c r="Q201" s="122"/>
      <c r="R201" s="123"/>
      <c r="S201" s="123"/>
      <c r="T201" s="124"/>
      <c r="U201" s="122"/>
      <c r="V201" s="123"/>
      <c r="W201" s="124"/>
      <c r="X201" s="125"/>
      <c r="Y201" s="122"/>
      <c r="Z201" s="123"/>
      <c r="AA201" s="123"/>
      <c r="AB201" s="124"/>
      <c r="AC201" s="82"/>
      <c r="AD201" s="122"/>
      <c r="AE201" s="122"/>
      <c r="AF201" s="82"/>
      <c r="AG201" s="82"/>
    </row>
    <row r="202" spans="1:33" ht="10.5" customHeight="1" x14ac:dyDescent="0.2">
      <c r="A202" s="119"/>
      <c r="B202" s="120"/>
      <c r="C202" s="121"/>
      <c r="D202" s="121"/>
      <c r="E202" s="121"/>
      <c r="F202" s="121"/>
      <c r="G202" s="121"/>
      <c r="H202" s="120"/>
      <c r="I202" s="120"/>
      <c r="J202" s="120"/>
      <c r="K202" s="82"/>
      <c r="L202" s="82"/>
      <c r="M202" s="122"/>
      <c r="N202" s="123"/>
      <c r="O202" s="124"/>
      <c r="P202" s="125"/>
      <c r="Q202" s="122"/>
      <c r="R202" s="123"/>
      <c r="S202" s="123"/>
      <c r="T202" s="124"/>
      <c r="U202" s="122"/>
      <c r="V202" s="123"/>
      <c r="W202" s="124"/>
      <c r="X202" s="125"/>
      <c r="Y202" s="122"/>
      <c r="Z202" s="123"/>
      <c r="AA202" s="123"/>
      <c r="AB202" s="124"/>
      <c r="AC202" s="82"/>
      <c r="AD202" s="122"/>
      <c r="AE202" s="122"/>
      <c r="AF202" s="82"/>
      <c r="AG202" s="82"/>
    </row>
    <row r="203" spans="1:33" ht="10.5" customHeight="1" x14ac:dyDescent="0.2">
      <c r="A203" s="119"/>
      <c r="B203" s="120"/>
      <c r="C203" s="121"/>
      <c r="D203" s="121"/>
      <c r="E203" s="121"/>
      <c r="F203" s="121"/>
      <c r="G203" s="121"/>
      <c r="H203" s="120"/>
      <c r="I203" s="120"/>
      <c r="J203" s="120"/>
      <c r="K203" s="82"/>
      <c r="L203" s="82"/>
      <c r="M203" s="122"/>
      <c r="N203" s="123"/>
      <c r="O203" s="124"/>
      <c r="P203" s="125"/>
      <c r="Q203" s="122"/>
      <c r="R203" s="123"/>
      <c r="S203" s="123"/>
      <c r="T203" s="124"/>
      <c r="U203" s="122"/>
      <c r="V203" s="123"/>
      <c r="W203" s="124"/>
      <c r="X203" s="125"/>
      <c r="Y203" s="122"/>
      <c r="Z203" s="123"/>
      <c r="AA203" s="123"/>
      <c r="AB203" s="124"/>
      <c r="AC203" s="82"/>
      <c r="AD203" s="122"/>
      <c r="AE203" s="122"/>
      <c r="AF203" s="82"/>
      <c r="AG203" s="82"/>
    </row>
    <row r="204" spans="1:33" ht="10.5" customHeight="1" x14ac:dyDescent="0.2">
      <c r="A204" s="119"/>
      <c r="B204" s="120"/>
      <c r="C204" s="121"/>
      <c r="D204" s="121"/>
      <c r="E204" s="121"/>
      <c r="F204" s="121"/>
      <c r="G204" s="121"/>
      <c r="H204" s="120"/>
      <c r="I204" s="120"/>
      <c r="J204" s="120"/>
      <c r="K204" s="82"/>
      <c r="L204" s="82"/>
      <c r="M204" s="122"/>
      <c r="N204" s="123"/>
      <c r="O204" s="124"/>
      <c r="P204" s="125"/>
      <c r="Q204" s="122"/>
      <c r="R204" s="123"/>
      <c r="S204" s="123"/>
      <c r="T204" s="124"/>
      <c r="U204" s="122"/>
      <c r="V204" s="123"/>
      <c r="W204" s="124"/>
      <c r="X204" s="125"/>
      <c r="Y204" s="122"/>
      <c r="Z204" s="123"/>
      <c r="AA204" s="123"/>
      <c r="AB204" s="124"/>
      <c r="AC204" s="82"/>
      <c r="AD204" s="122"/>
      <c r="AE204" s="122"/>
      <c r="AF204" s="82"/>
      <c r="AG204" s="82"/>
    </row>
    <row r="205" spans="1:33" ht="10.5" customHeight="1" x14ac:dyDescent="0.2">
      <c r="A205" s="119"/>
      <c r="B205" s="120"/>
      <c r="C205" s="121"/>
      <c r="D205" s="121"/>
      <c r="E205" s="121"/>
      <c r="F205" s="121"/>
      <c r="G205" s="121"/>
      <c r="H205" s="120"/>
      <c r="I205" s="120"/>
      <c r="J205" s="120"/>
      <c r="K205" s="82"/>
      <c r="L205" s="82"/>
      <c r="M205" s="122"/>
      <c r="N205" s="123"/>
      <c r="O205" s="124"/>
      <c r="P205" s="125"/>
      <c r="Q205" s="122"/>
      <c r="R205" s="123"/>
      <c r="S205" s="123"/>
      <c r="T205" s="124"/>
      <c r="U205" s="122"/>
      <c r="V205" s="123"/>
      <c r="W205" s="124"/>
      <c r="X205" s="125"/>
      <c r="Y205" s="122"/>
      <c r="Z205" s="123"/>
      <c r="AA205" s="123"/>
      <c r="AB205" s="124"/>
      <c r="AC205" s="82"/>
      <c r="AD205" s="122"/>
      <c r="AE205" s="122"/>
      <c r="AF205" s="82"/>
      <c r="AG205" s="82"/>
    </row>
    <row r="206" spans="1:33" ht="10.5" customHeight="1" x14ac:dyDescent="0.2">
      <c r="A206" s="119"/>
      <c r="B206" s="120"/>
      <c r="C206" s="121"/>
      <c r="D206" s="121"/>
      <c r="E206" s="121"/>
      <c r="F206" s="121"/>
      <c r="G206" s="121"/>
      <c r="H206" s="120"/>
      <c r="I206" s="120"/>
      <c r="J206" s="120"/>
      <c r="K206" s="82"/>
      <c r="L206" s="82"/>
      <c r="M206" s="122"/>
      <c r="N206" s="123"/>
      <c r="O206" s="124"/>
      <c r="P206" s="125"/>
      <c r="Q206" s="122"/>
      <c r="R206" s="123"/>
      <c r="S206" s="123"/>
      <c r="T206" s="124"/>
      <c r="U206" s="122"/>
      <c r="V206" s="123"/>
      <c r="W206" s="124"/>
      <c r="X206" s="125"/>
      <c r="Y206" s="122"/>
      <c r="Z206" s="123"/>
      <c r="AA206" s="123"/>
      <c r="AB206" s="124"/>
      <c r="AC206" s="82"/>
      <c r="AD206" s="122"/>
      <c r="AE206" s="122"/>
      <c r="AF206" s="82"/>
      <c r="AG206" s="82"/>
    </row>
    <row r="207" spans="1:33" ht="10.5" customHeight="1" x14ac:dyDescent="0.2">
      <c r="A207" s="119"/>
      <c r="B207" s="120"/>
      <c r="C207" s="121"/>
      <c r="D207" s="121"/>
      <c r="E207" s="121"/>
      <c r="F207" s="121"/>
      <c r="G207" s="121"/>
      <c r="H207" s="120"/>
      <c r="I207" s="120"/>
      <c r="J207" s="120"/>
      <c r="K207" s="82"/>
      <c r="L207" s="82"/>
      <c r="M207" s="122"/>
      <c r="N207" s="123"/>
      <c r="O207" s="124"/>
      <c r="P207" s="125"/>
      <c r="Q207" s="122"/>
      <c r="R207" s="123"/>
      <c r="S207" s="123"/>
      <c r="T207" s="124"/>
      <c r="U207" s="122"/>
      <c r="V207" s="123"/>
      <c r="W207" s="124"/>
      <c r="X207" s="125"/>
      <c r="Y207" s="122"/>
      <c r="Z207" s="123"/>
      <c r="AA207" s="123"/>
      <c r="AB207" s="124"/>
      <c r="AC207" s="82"/>
      <c r="AD207" s="122"/>
      <c r="AE207" s="122"/>
      <c r="AF207" s="82"/>
      <c r="AG207" s="82"/>
    </row>
    <row r="208" spans="1:33" ht="10.5" customHeight="1" x14ac:dyDescent="0.2">
      <c r="A208" s="119"/>
      <c r="B208" s="120"/>
      <c r="C208" s="121"/>
      <c r="D208" s="121"/>
      <c r="E208" s="121"/>
      <c r="F208" s="121"/>
      <c r="G208" s="121"/>
      <c r="H208" s="120"/>
      <c r="I208" s="120"/>
      <c r="J208" s="120"/>
      <c r="K208" s="82"/>
      <c r="L208" s="82"/>
      <c r="M208" s="122"/>
      <c r="N208" s="123"/>
      <c r="O208" s="124"/>
      <c r="P208" s="125"/>
      <c r="Q208" s="122"/>
      <c r="R208" s="123"/>
      <c r="S208" s="123"/>
      <c r="T208" s="124"/>
      <c r="U208" s="122"/>
      <c r="V208" s="123"/>
      <c r="W208" s="124"/>
      <c r="X208" s="125"/>
      <c r="Y208" s="122"/>
      <c r="Z208" s="123"/>
      <c r="AA208" s="123"/>
      <c r="AB208" s="124"/>
      <c r="AC208" s="82"/>
      <c r="AD208" s="122"/>
      <c r="AE208" s="122"/>
      <c r="AF208" s="82"/>
      <c r="AG208" s="82"/>
    </row>
    <row r="209" spans="1:33" ht="10.5" customHeight="1" x14ac:dyDescent="0.2">
      <c r="A209" s="119"/>
      <c r="B209" s="120"/>
      <c r="C209" s="121"/>
      <c r="D209" s="121"/>
      <c r="E209" s="121"/>
      <c r="F209" s="121"/>
      <c r="G209" s="121"/>
      <c r="H209" s="120"/>
      <c r="I209" s="120"/>
      <c r="J209" s="120"/>
      <c r="K209" s="82"/>
      <c r="L209" s="82"/>
      <c r="M209" s="122"/>
      <c r="N209" s="123"/>
      <c r="O209" s="124"/>
      <c r="P209" s="125"/>
      <c r="Q209" s="122"/>
      <c r="R209" s="123"/>
      <c r="S209" s="123"/>
      <c r="T209" s="124"/>
      <c r="U209" s="122"/>
      <c r="V209" s="123"/>
      <c r="W209" s="124"/>
      <c r="X209" s="125"/>
      <c r="Y209" s="122"/>
      <c r="Z209" s="123"/>
      <c r="AA209" s="123"/>
      <c r="AB209" s="124"/>
      <c r="AC209" s="82"/>
      <c r="AD209" s="122"/>
      <c r="AE209" s="122"/>
      <c r="AF209" s="82"/>
      <c r="AG209" s="82"/>
    </row>
    <row r="210" spans="1:33" ht="10.5" customHeight="1" x14ac:dyDescent="0.2">
      <c r="A210" s="119"/>
      <c r="B210" s="120"/>
      <c r="C210" s="121"/>
      <c r="D210" s="121"/>
      <c r="E210" s="121"/>
      <c r="F210" s="121"/>
      <c r="G210" s="121"/>
      <c r="H210" s="120"/>
      <c r="I210" s="120"/>
      <c r="J210" s="120"/>
      <c r="K210" s="82"/>
      <c r="L210" s="82"/>
      <c r="M210" s="122"/>
      <c r="N210" s="123"/>
      <c r="O210" s="124"/>
      <c r="P210" s="125"/>
      <c r="Q210" s="122"/>
      <c r="R210" s="123"/>
      <c r="S210" s="123"/>
      <c r="T210" s="124"/>
      <c r="U210" s="122"/>
      <c r="V210" s="123"/>
      <c r="W210" s="124"/>
      <c r="X210" s="125"/>
      <c r="Y210" s="122"/>
      <c r="Z210" s="123"/>
      <c r="AA210" s="123"/>
      <c r="AB210" s="124"/>
      <c r="AC210" s="82"/>
      <c r="AD210" s="122"/>
      <c r="AE210" s="122"/>
      <c r="AF210" s="82"/>
      <c r="AG210" s="82"/>
    </row>
    <row r="211" spans="1:33" ht="10.5" customHeight="1" x14ac:dyDescent="0.2">
      <c r="A211" s="119"/>
      <c r="B211" s="120"/>
      <c r="C211" s="121"/>
      <c r="D211" s="121"/>
      <c r="E211" s="121"/>
      <c r="F211" s="121"/>
      <c r="G211" s="121"/>
      <c r="H211" s="120"/>
      <c r="I211" s="120"/>
      <c r="J211" s="120"/>
      <c r="K211" s="82"/>
      <c r="L211" s="82"/>
      <c r="M211" s="122"/>
      <c r="N211" s="123"/>
      <c r="O211" s="124"/>
      <c r="P211" s="125"/>
      <c r="Q211" s="122"/>
      <c r="R211" s="123"/>
      <c r="S211" s="123"/>
      <c r="T211" s="124"/>
      <c r="U211" s="122"/>
      <c r="V211" s="123"/>
      <c r="W211" s="124"/>
      <c r="X211" s="125"/>
      <c r="Y211" s="122"/>
      <c r="Z211" s="123"/>
      <c r="AA211" s="123"/>
      <c r="AB211" s="124"/>
      <c r="AC211" s="82"/>
      <c r="AD211" s="122"/>
      <c r="AE211" s="122"/>
      <c r="AF211" s="82"/>
      <c r="AG211" s="82"/>
    </row>
    <row r="212" spans="1:33" ht="10.5" customHeight="1" x14ac:dyDescent="0.2">
      <c r="A212" s="119"/>
      <c r="B212" s="120"/>
      <c r="C212" s="121"/>
      <c r="D212" s="121"/>
      <c r="E212" s="121"/>
      <c r="F212" s="121"/>
      <c r="G212" s="121"/>
      <c r="H212" s="120"/>
      <c r="I212" s="120"/>
      <c r="J212" s="120"/>
      <c r="K212" s="82"/>
      <c r="L212" s="82"/>
      <c r="M212" s="122"/>
      <c r="N212" s="123"/>
      <c r="O212" s="124"/>
      <c r="P212" s="125"/>
      <c r="Q212" s="122"/>
      <c r="R212" s="123"/>
      <c r="S212" s="123"/>
      <c r="T212" s="124"/>
      <c r="U212" s="122"/>
      <c r="V212" s="123"/>
      <c r="W212" s="124"/>
      <c r="X212" s="125"/>
      <c r="Y212" s="122"/>
      <c r="Z212" s="123"/>
      <c r="AA212" s="123"/>
      <c r="AB212" s="124"/>
      <c r="AC212" s="82"/>
      <c r="AD212" s="122"/>
      <c r="AE212" s="122"/>
      <c r="AF212" s="82"/>
      <c r="AG212" s="82"/>
    </row>
    <row r="213" spans="1:33" ht="10.5" customHeight="1" x14ac:dyDescent="0.2">
      <c r="A213" s="119"/>
      <c r="B213" s="120"/>
      <c r="C213" s="121"/>
      <c r="D213" s="121"/>
      <c r="E213" s="121"/>
      <c r="F213" s="121"/>
      <c r="G213" s="121"/>
      <c r="H213" s="120"/>
      <c r="I213" s="120"/>
      <c r="J213" s="120"/>
      <c r="K213" s="82"/>
      <c r="L213" s="82"/>
      <c r="M213" s="122"/>
      <c r="N213" s="123"/>
      <c r="O213" s="124"/>
      <c r="P213" s="125"/>
      <c r="Q213" s="122"/>
      <c r="R213" s="123"/>
      <c r="S213" s="123"/>
      <c r="T213" s="124"/>
      <c r="U213" s="122"/>
      <c r="V213" s="123"/>
      <c r="W213" s="124"/>
      <c r="X213" s="125"/>
      <c r="Y213" s="122"/>
      <c r="Z213" s="123"/>
      <c r="AA213" s="123"/>
      <c r="AB213" s="124"/>
      <c r="AC213" s="82"/>
      <c r="AD213" s="122"/>
      <c r="AE213" s="122"/>
      <c r="AF213" s="82"/>
      <c r="AG213" s="82"/>
    </row>
    <row r="214" spans="1:33" ht="10.5" customHeight="1" x14ac:dyDescent="0.2">
      <c r="A214" s="119"/>
      <c r="B214" s="120"/>
      <c r="C214" s="121"/>
      <c r="D214" s="121"/>
      <c r="E214" s="121"/>
      <c r="F214" s="121"/>
      <c r="G214" s="121"/>
      <c r="H214" s="120"/>
      <c r="I214" s="120"/>
      <c r="J214" s="120"/>
      <c r="K214" s="82"/>
      <c r="L214" s="82"/>
      <c r="M214" s="122"/>
      <c r="N214" s="123"/>
      <c r="O214" s="124"/>
      <c r="P214" s="125"/>
      <c r="Q214" s="122"/>
      <c r="R214" s="123"/>
      <c r="S214" s="123"/>
      <c r="T214" s="124"/>
      <c r="U214" s="122"/>
      <c r="V214" s="123"/>
      <c r="W214" s="124"/>
      <c r="X214" s="125"/>
      <c r="Y214" s="122"/>
      <c r="Z214" s="123"/>
      <c r="AA214" s="123"/>
      <c r="AB214" s="124"/>
      <c r="AC214" s="82"/>
      <c r="AD214" s="122"/>
      <c r="AE214" s="122"/>
      <c r="AF214" s="82"/>
      <c r="AG214" s="82"/>
    </row>
    <row r="215" spans="1:33" ht="10.5" customHeight="1" x14ac:dyDescent="0.2">
      <c r="A215" s="119"/>
      <c r="B215" s="120"/>
      <c r="C215" s="121"/>
      <c r="D215" s="121"/>
      <c r="E215" s="121"/>
      <c r="F215" s="121"/>
      <c r="G215" s="121"/>
      <c r="H215" s="120"/>
      <c r="I215" s="120"/>
      <c r="J215" s="120"/>
      <c r="K215" s="82"/>
      <c r="L215" s="82"/>
      <c r="M215" s="122"/>
      <c r="N215" s="123"/>
      <c r="O215" s="124"/>
      <c r="P215" s="125"/>
      <c r="Q215" s="122"/>
      <c r="R215" s="123"/>
      <c r="S215" s="123"/>
      <c r="T215" s="124"/>
      <c r="U215" s="122"/>
      <c r="V215" s="123"/>
      <c r="W215" s="124"/>
      <c r="X215" s="125"/>
      <c r="Y215" s="122"/>
      <c r="Z215" s="123"/>
      <c r="AA215" s="123"/>
      <c r="AB215" s="124"/>
      <c r="AC215" s="82"/>
      <c r="AD215" s="122"/>
      <c r="AE215" s="122"/>
      <c r="AF215" s="82"/>
      <c r="AG215" s="82"/>
    </row>
    <row r="216" spans="1:33" ht="10.5" customHeight="1" x14ac:dyDescent="0.2">
      <c r="A216" s="119"/>
      <c r="B216" s="120"/>
      <c r="C216" s="121"/>
      <c r="D216" s="121"/>
      <c r="E216" s="121"/>
      <c r="F216" s="121"/>
      <c r="G216" s="121"/>
      <c r="H216" s="120"/>
      <c r="I216" s="120"/>
      <c r="J216" s="120"/>
      <c r="K216" s="82"/>
      <c r="L216" s="82"/>
      <c r="M216" s="122"/>
      <c r="N216" s="123"/>
      <c r="O216" s="124"/>
      <c r="P216" s="125"/>
      <c r="Q216" s="122"/>
      <c r="R216" s="123"/>
      <c r="S216" s="123"/>
      <c r="T216" s="124"/>
      <c r="U216" s="122"/>
      <c r="V216" s="123"/>
      <c r="W216" s="124"/>
      <c r="X216" s="125"/>
      <c r="Y216" s="122"/>
      <c r="Z216" s="123"/>
      <c r="AA216" s="123"/>
      <c r="AB216" s="124"/>
      <c r="AC216" s="82"/>
      <c r="AD216" s="122"/>
      <c r="AE216" s="122"/>
      <c r="AF216" s="82"/>
      <c r="AG216" s="82"/>
    </row>
    <row r="217" spans="1:33" ht="10.5" customHeight="1" x14ac:dyDescent="0.2">
      <c r="A217" s="119"/>
      <c r="B217" s="120"/>
      <c r="C217" s="121"/>
      <c r="D217" s="121"/>
      <c r="E217" s="121"/>
      <c r="F217" s="121"/>
      <c r="G217" s="121"/>
      <c r="H217" s="120"/>
      <c r="I217" s="120"/>
      <c r="J217" s="120"/>
      <c r="K217" s="82"/>
      <c r="L217" s="82"/>
      <c r="M217" s="122"/>
      <c r="N217" s="123"/>
      <c r="O217" s="124"/>
      <c r="P217" s="125"/>
      <c r="Q217" s="122"/>
      <c r="R217" s="123"/>
      <c r="S217" s="123"/>
      <c r="T217" s="124"/>
      <c r="U217" s="122"/>
      <c r="V217" s="123"/>
      <c r="W217" s="124"/>
      <c r="X217" s="125"/>
      <c r="Y217" s="122"/>
      <c r="Z217" s="123"/>
      <c r="AA217" s="123"/>
      <c r="AB217" s="124"/>
      <c r="AC217" s="82"/>
      <c r="AD217" s="122"/>
      <c r="AE217" s="122"/>
      <c r="AF217" s="82"/>
      <c r="AG217" s="82"/>
    </row>
    <row r="218" spans="1:33" ht="10.5" customHeight="1" x14ac:dyDescent="0.2">
      <c r="A218" s="119"/>
      <c r="B218" s="120"/>
      <c r="C218" s="121"/>
      <c r="D218" s="121"/>
      <c r="E218" s="121"/>
      <c r="F218" s="121"/>
      <c r="G218" s="121"/>
      <c r="H218" s="120"/>
      <c r="I218" s="120"/>
      <c r="J218" s="120"/>
      <c r="K218" s="82"/>
      <c r="L218" s="82"/>
      <c r="M218" s="122"/>
      <c r="N218" s="123"/>
      <c r="O218" s="124"/>
      <c r="P218" s="125"/>
      <c r="Q218" s="122"/>
      <c r="R218" s="123"/>
      <c r="S218" s="123"/>
      <c r="T218" s="124"/>
      <c r="U218" s="122"/>
      <c r="V218" s="123"/>
      <c r="W218" s="124"/>
      <c r="X218" s="125"/>
      <c r="Y218" s="122"/>
      <c r="Z218" s="123"/>
      <c r="AA218" s="123"/>
      <c r="AB218" s="124"/>
      <c r="AC218" s="82"/>
      <c r="AD218" s="122"/>
      <c r="AE218" s="122"/>
      <c r="AF218" s="82"/>
      <c r="AG218" s="82"/>
    </row>
    <row r="219" spans="1:33" ht="10.5" customHeight="1" x14ac:dyDescent="0.2">
      <c r="A219" s="119"/>
      <c r="B219" s="120"/>
      <c r="C219" s="121"/>
      <c r="D219" s="121"/>
      <c r="E219" s="121"/>
      <c r="F219" s="121"/>
      <c r="G219" s="121"/>
      <c r="H219" s="120"/>
      <c r="I219" s="120"/>
      <c r="J219" s="120"/>
      <c r="K219" s="82"/>
      <c r="L219" s="82"/>
      <c r="M219" s="122"/>
      <c r="N219" s="123"/>
      <c r="O219" s="124"/>
      <c r="P219" s="125"/>
      <c r="Q219" s="122"/>
      <c r="R219" s="123"/>
      <c r="S219" s="123"/>
      <c r="T219" s="124"/>
      <c r="U219" s="122"/>
      <c r="V219" s="123"/>
      <c r="W219" s="124"/>
      <c r="X219" s="125"/>
      <c r="Y219" s="122"/>
      <c r="Z219" s="123"/>
      <c r="AA219" s="123"/>
      <c r="AB219" s="124"/>
      <c r="AC219" s="82"/>
      <c r="AD219" s="122"/>
      <c r="AE219" s="122"/>
      <c r="AF219" s="82"/>
      <c r="AG219" s="82"/>
    </row>
    <row r="220" spans="1:33" ht="10.5" customHeight="1" x14ac:dyDescent="0.2">
      <c r="A220" s="119"/>
      <c r="B220" s="120"/>
      <c r="C220" s="121"/>
      <c r="D220" s="121"/>
      <c r="E220" s="121"/>
      <c r="F220" s="121"/>
      <c r="G220" s="121"/>
      <c r="H220" s="120"/>
      <c r="I220" s="120"/>
      <c r="J220" s="120"/>
      <c r="K220" s="82"/>
      <c r="L220" s="82"/>
      <c r="M220" s="122"/>
      <c r="N220" s="123"/>
      <c r="O220" s="124"/>
      <c r="P220" s="125"/>
      <c r="Q220" s="122"/>
      <c r="R220" s="123"/>
      <c r="S220" s="123"/>
      <c r="T220" s="124"/>
      <c r="U220" s="122"/>
      <c r="V220" s="123"/>
      <c r="W220" s="124"/>
      <c r="X220" s="125"/>
      <c r="Y220" s="122"/>
      <c r="Z220" s="123"/>
      <c r="AA220" s="123"/>
      <c r="AB220" s="124"/>
      <c r="AC220" s="82"/>
      <c r="AD220" s="122"/>
      <c r="AE220" s="122"/>
      <c r="AF220" s="82"/>
      <c r="AG220" s="82"/>
    </row>
    <row r="221" spans="1:33" ht="10.5" customHeight="1" x14ac:dyDescent="0.2">
      <c r="A221" s="119"/>
      <c r="B221" s="120"/>
      <c r="C221" s="121"/>
      <c r="D221" s="121"/>
      <c r="E221" s="121"/>
      <c r="F221" s="121"/>
      <c r="G221" s="121"/>
      <c r="H221" s="120"/>
      <c r="I221" s="120"/>
      <c r="J221" s="120"/>
      <c r="K221" s="82"/>
      <c r="L221" s="82"/>
      <c r="M221" s="122"/>
      <c r="N221" s="123"/>
      <c r="O221" s="124"/>
      <c r="P221" s="125"/>
      <c r="Q221" s="122"/>
      <c r="R221" s="123"/>
      <c r="S221" s="123"/>
      <c r="T221" s="124"/>
      <c r="U221" s="122"/>
      <c r="V221" s="123"/>
      <c r="W221" s="124"/>
      <c r="X221" s="125"/>
      <c r="Y221" s="122"/>
      <c r="Z221" s="123"/>
      <c r="AA221" s="123"/>
      <c r="AB221" s="124"/>
      <c r="AC221" s="82"/>
      <c r="AD221" s="122"/>
      <c r="AE221" s="122"/>
      <c r="AF221" s="82"/>
      <c r="AG221" s="82"/>
    </row>
    <row r="222" spans="1:33" ht="10.5" customHeight="1" x14ac:dyDescent="0.2">
      <c r="A222" s="119"/>
      <c r="B222" s="120"/>
      <c r="C222" s="121"/>
      <c r="D222" s="121"/>
      <c r="E222" s="121"/>
      <c r="F222" s="121"/>
      <c r="G222" s="121"/>
      <c r="H222" s="120"/>
      <c r="I222" s="120"/>
      <c r="J222" s="120"/>
      <c r="K222" s="82"/>
      <c r="L222" s="82"/>
      <c r="M222" s="122"/>
      <c r="N222" s="123"/>
      <c r="O222" s="124"/>
      <c r="P222" s="125"/>
      <c r="Q222" s="122"/>
      <c r="R222" s="123"/>
      <c r="S222" s="123"/>
      <c r="T222" s="124"/>
      <c r="U222" s="122"/>
      <c r="V222" s="123"/>
      <c r="W222" s="124"/>
      <c r="X222" s="125"/>
      <c r="Y222" s="122"/>
      <c r="Z222" s="123"/>
      <c r="AA222" s="123"/>
      <c r="AB222" s="124"/>
      <c r="AC222" s="82"/>
      <c r="AD222" s="122"/>
      <c r="AE222" s="122"/>
      <c r="AF222" s="82"/>
      <c r="AG222" s="82"/>
    </row>
    <row r="223" spans="1:33" ht="10.5" customHeight="1" x14ac:dyDescent="0.2">
      <c r="A223" s="119"/>
      <c r="B223" s="120"/>
      <c r="C223" s="121"/>
      <c r="D223" s="121"/>
      <c r="E223" s="121"/>
      <c r="F223" s="121"/>
      <c r="G223" s="121"/>
      <c r="H223" s="120"/>
      <c r="I223" s="120"/>
      <c r="J223" s="120"/>
      <c r="K223" s="82"/>
      <c r="L223" s="82"/>
      <c r="M223" s="122"/>
      <c r="N223" s="123"/>
      <c r="O223" s="124"/>
      <c r="P223" s="125"/>
      <c r="Q223" s="122"/>
      <c r="R223" s="123"/>
      <c r="S223" s="123"/>
      <c r="T223" s="124"/>
      <c r="U223" s="122"/>
      <c r="V223" s="123"/>
      <c r="W223" s="124"/>
      <c r="X223" s="125"/>
      <c r="Y223" s="122"/>
      <c r="Z223" s="123"/>
      <c r="AA223" s="123"/>
      <c r="AB223" s="124"/>
      <c r="AC223" s="82"/>
      <c r="AD223" s="122"/>
      <c r="AE223" s="122"/>
      <c r="AF223" s="82"/>
      <c r="AG223" s="82"/>
    </row>
    <row r="224" spans="1:33" ht="10.5" customHeight="1" x14ac:dyDescent="0.2">
      <c r="A224" s="119"/>
      <c r="B224" s="120"/>
      <c r="C224" s="121"/>
      <c r="D224" s="121"/>
      <c r="E224" s="121"/>
      <c r="F224" s="121"/>
      <c r="G224" s="121"/>
      <c r="H224" s="120"/>
      <c r="I224" s="120"/>
      <c r="J224" s="120"/>
      <c r="K224" s="82"/>
      <c r="L224" s="82"/>
      <c r="M224" s="122"/>
      <c r="N224" s="123"/>
      <c r="O224" s="124"/>
      <c r="P224" s="125"/>
      <c r="Q224" s="122"/>
      <c r="R224" s="123"/>
      <c r="S224" s="123"/>
      <c r="T224" s="124"/>
      <c r="U224" s="122"/>
      <c r="V224" s="123"/>
      <c r="W224" s="124"/>
      <c r="X224" s="125"/>
      <c r="Y224" s="122"/>
      <c r="Z224" s="123"/>
      <c r="AA224" s="123"/>
      <c r="AB224" s="124"/>
      <c r="AC224" s="82"/>
      <c r="AD224" s="122"/>
      <c r="AE224" s="122"/>
      <c r="AF224" s="82"/>
      <c r="AG224" s="82"/>
    </row>
    <row r="225" spans="1:33" ht="10.5" customHeight="1" x14ac:dyDescent="0.2">
      <c r="A225" s="119"/>
      <c r="B225" s="120"/>
      <c r="C225" s="121"/>
      <c r="D225" s="121"/>
      <c r="E225" s="121"/>
      <c r="F225" s="121"/>
      <c r="G225" s="121"/>
      <c r="H225" s="120"/>
      <c r="I225" s="120"/>
      <c r="J225" s="120"/>
      <c r="K225" s="82"/>
      <c r="L225" s="82"/>
      <c r="M225" s="122"/>
      <c r="N225" s="123"/>
      <c r="O225" s="124"/>
      <c r="P225" s="125"/>
      <c r="Q225" s="122"/>
      <c r="R225" s="123"/>
      <c r="S225" s="123"/>
      <c r="T225" s="124"/>
      <c r="U225" s="122"/>
      <c r="V225" s="123"/>
      <c r="W225" s="124"/>
      <c r="X225" s="125"/>
      <c r="Y225" s="122"/>
      <c r="Z225" s="123"/>
      <c r="AA225" s="123"/>
      <c r="AB225" s="124"/>
      <c r="AC225" s="82"/>
      <c r="AD225" s="122"/>
      <c r="AE225" s="122"/>
      <c r="AF225" s="82"/>
      <c r="AG225" s="82"/>
    </row>
    <row r="226" spans="1:33" ht="10.5" customHeight="1" x14ac:dyDescent="0.2">
      <c r="A226" s="119"/>
      <c r="B226" s="120"/>
      <c r="C226" s="121"/>
      <c r="D226" s="121"/>
      <c r="E226" s="121"/>
      <c r="F226" s="121"/>
      <c r="G226" s="121"/>
      <c r="H226" s="120"/>
      <c r="I226" s="120"/>
      <c r="J226" s="120"/>
      <c r="K226" s="82"/>
      <c r="L226" s="82"/>
      <c r="M226" s="122"/>
      <c r="N226" s="123"/>
      <c r="O226" s="124"/>
      <c r="P226" s="125"/>
      <c r="Q226" s="122"/>
      <c r="R226" s="123"/>
      <c r="S226" s="123"/>
      <c r="T226" s="124"/>
      <c r="U226" s="122"/>
      <c r="V226" s="123"/>
      <c r="W226" s="124"/>
      <c r="X226" s="125"/>
      <c r="Y226" s="122"/>
      <c r="Z226" s="123"/>
      <c r="AA226" s="123"/>
      <c r="AB226" s="124"/>
      <c r="AC226" s="82"/>
      <c r="AD226" s="122"/>
      <c r="AE226" s="122"/>
      <c r="AF226" s="82"/>
      <c r="AG226" s="82"/>
    </row>
    <row r="227" spans="1:33" ht="10.5" customHeight="1" x14ac:dyDescent="0.2">
      <c r="A227" s="119"/>
      <c r="B227" s="120"/>
      <c r="C227" s="121"/>
      <c r="D227" s="121"/>
      <c r="E227" s="121"/>
      <c r="F227" s="121"/>
      <c r="G227" s="121"/>
      <c r="H227" s="120"/>
      <c r="I227" s="120"/>
      <c r="J227" s="120"/>
      <c r="K227" s="82"/>
      <c r="L227" s="82"/>
      <c r="M227" s="122"/>
      <c r="N227" s="123"/>
      <c r="O227" s="124"/>
      <c r="P227" s="125"/>
      <c r="Q227" s="122"/>
      <c r="R227" s="123"/>
      <c r="S227" s="123"/>
      <c r="T227" s="124"/>
      <c r="U227" s="122"/>
      <c r="V227" s="123"/>
      <c r="W227" s="124"/>
      <c r="X227" s="125"/>
      <c r="Y227" s="122"/>
      <c r="Z227" s="123"/>
      <c r="AA227" s="123"/>
      <c r="AB227" s="124"/>
      <c r="AC227" s="82"/>
      <c r="AD227" s="122"/>
      <c r="AE227" s="122"/>
      <c r="AF227" s="82"/>
      <c r="AG227" s="82"/>
    </row>
    <row r="228" spans="1:33" ht="10.5" customHeight="1" x14ac:dyDescent="0.2">
      <c r="A228" s="119"/>
      <c r="B228" s="120"/>
      <c r="C228" s="121"/>
      <c r="D228" s="121"/>
      <c r="E228" s="121"/>
      <c r="F228" s="121"/>
      <c r="G228" s="121"/>
      <c r="H228" s="120"/>
      <c r="I228" s="120"/>
      <c r="J228" s="120"/>
      <c r="K228" s="82"/>
      <c r="L228" s="82"/>
      <c r="M228" s="122"/>
      <c r="N228" s="123"/>
      <c r="O228" s="124"/>
      <c r="P228" s="125"/>
      <c r="Q228" s="122"/>
      <c r="R228" s="123"/>
      <c r="S228" s="123"/>
      <c r="T228" s="124"/>
      <c r="U228" s="122"/>
      <c r="V228" s="123"/>
      <c r="W228" s="124"/>
      <c r="X228" s="125"/>
      <c r="Y228" s="122"/>
      <c r="Z228" s="123"/>
      <c r="AA228" s="123"/>
      <c r="AB228" s="124"/>
      <c r="AC228" s="82"/>
      <c r="AD228" s="122"/>
      <c r="AE228" s="122"/>
      <c r="AF228" s="82"/>
      <c r="AG228" s="82"/>
    </row>
    <row r="229" spans="1:33" ht="10.5" customHeight="1" x14ac:dyDescent="0.2">
      <c r="A229" s="119"/>
      <c r="B229" s="120"/>
      <c r="C229" s="121"/>
      <c r="D229" s="121"/>
      <c r="E229" s="121"/>
      <c r="F229" s="121"/>
      <c r="G229" s="121"/>
      <c r="H229" s="120"/>
      <c r="I229" s="120"/>
      <c r="J229" s="120"/>
      <c r="K229" s="82"/>
      <c r="L229" s="82"/>
      <c r="M229" s="122"/>
      <c r="N229" s="123"/>
      <c r="O229" s="124"/>
      <c r="P229" s="125"/>
      <c r="Q229" s="122"/>
      <c r="R229" s="123"/>
      <c r="S229" s="123"/>
      <c r="T229" s="124"/>
      <c r="U229" s="122"/>
      <c r="V229" s="123"/>
      <c r="W229" s="124"/>
      <c r="X229" s="125"/>
      <c r="Y229" s="122"/>
      <c r="Z229" s="123"/>
      <c r="AA229" s="123"/>
      <c r="AB229" s="124"/>
      <c r="AC229" s="82"/>
      <c r="AD229" s="122"/>
      <c r="AE229" s="122"/>
      <c r="AF229" s="82"/>
      <c r="AG229" s="82"/>
    </row>
    <row r="230" spans="1:33" ht="10.5" customHeight="1" x14ac:dyDescent="0.2">
      <c r="A230" s="119"/>
      <c r="B230" s="120"/>
      <c r="C230" s="121"/>
      <c r="D230" s="121"/>
      <c r="E230" s="121"/>
      <c r="F230" s="121"/>
      <c r="G230" s="121"/>
      <c r="H230" s="120"/>
      <c r="I230" s="120"/>
      <c r="J230" s="120"/>
      <c r="K230" s="82"/>
      <c r="L230" s="82"/>
      <c r="M230" s="122"/>
      <c r="N230" s="123"/>
      <c r="O230" s="124"/>
      <c r="P230" s="125"/>
      <c r="Q230" s="122"/>
      <c r="R230" s="123"/>
      <c r="S230" s="123"/>
      <c r="T230" s="124"/>
      <c r="U230" s="122"/>
      <c r="V230" s="123"/>
      <c r="W230" s="124"/>
      <c r="X230" s="125"/>
      <c r="Y230" s="122"/>
      <c r="Z230" s="123"/>
      <c r="AA230" s="123"/>
      <c r="AB230" s="124"/>
      <c r="AC230" s="82"/>
      <c r="AD230" s="122"/>
      <c r="AE230" s="122"/>
      <c r="AF230" s="82"/>
      <c r="AG230" s="82"/>
    </row>
    <row r="231" spans="1:33" ht="10.5" customHeight="1" x14ac:dyDescent="0.2">
      <c r="A231" s="119"/>
      <c r="B231" s="120"/>
      <c r="C231" s="121"/>
      <c r="D231" s="121"/>
      <c r="E231" s="121"/>
      <c r="F231" s="121"/>
      <c r="G231" s="121"/>
      <c r="H231" s="120"/>
      <c r="I231" s="120"/>
      <c r="J231" s="120"/>
      <c r="K231" s="82"/>
      <c r="L231" s="82"/>
      <c r="M231" s="122"/>
      <c r="N231" s="123"/>
      <c r="O231" s="124"/>
      <c r="P231" s="125"/>
      <c r="Q231" s="122"/>
      <c r="R231" s="123"/>
      <c r="S231" s="123"/>
      <c r="T231" s="124"/>
      <c r="U231" s="122"/>
      <c r="V231" s="123"/>
      <c r="W231" s="124"/>
      <c r="X231" s="125"/>
      <c r="Y231" s="122"/>
      <c r="Z231" s="123"/>
      <c r="AA231" s="123"/>
      <c r="AB231" s="124"/>
      <c r="AC231" s="82"/>
      <c r="AD231" s="122"/>
      <c r="AE231" s="122"/>
      <c r="AF231" s="82"/>
      <c r="AG231" s="82"/>
    </row>
    <row r="232" spans="1:33" ht="10.5" customHeight="1" x14ac:dyDescent="0.2">
      <c r="A232" s="119"/>
      <c r="B232" s="120"/>
      <c r="C232" s="121"/>
      <c r="D232" s="121"/>
      <c r="E232" s="121"/>
      <c r="F232" s="121"/>
      <c r="G232" s="121"/>
      <c r="H232" s="120"/>
      <c r="I232" s="120"/>
      <c r="J232" s="120"/>
      <c r="K232" s="82"/>
      <c r="L232" s="82"/>
      <c r="M232" s="122"/>
      <c r="N232" s="123"/>
      <c r="O232" s="124"/>
      <c r="P232" s="125"/>
      <c r="Q232" s="122"/>
      <c r="R232" s="123"/>
      <c r="S232" s="123"/>
      <c r="T232" s="124"/>
      <c r="U232" s="122"/>
      <c r="V232" s="123"/>
      <c r="W232" s="124"/>
      <c r="X232" s="125"/>
      <c r="Y232" s="122"/>
      <c r="Z232" s="123"/>
      <c r="AA232" s="123"/>
      <c r="AB232" s="124"/>
      <c r="AC232" s="82"/>
      <c r="AD232" s="122"/>
      <c r="AE232" s="122"/>
      <c r="AF232" s="82"/>
      <c r="AG232" s="82"/>
    </row>
    <row r="233" spans="1:33" ht="10.5" customHeight="1" x14ac:dyDescent="0.2">
      <c r="A233" s="119"/>
      <c r="B233" s="120"/>
      <c r="C233" s="121"/>
      <c r="D233" s="121"/>
      <c r="E233" s="121"/>
      <c r="F233" s="121"/>
      <c r="G233" s="121"/>
      <c r="H233" s="120"/>
      <c r="I233" s="120"/>
      <c r="J233" s="120"/>
      <c r="K233" s="82"/>
      <c r="L233" s="82"/>
      <c r="M233" s="122"/>
      <c r="N233" s="123"/>
      <c r="O233" s="124"/>
      <c r="P233" s="125"/>
      <c r="Q233" s="122"/>
      <c r="R233" s="123"/>
      <c r="S233" s="123"/>
      <c r="T233" s="124"/>
      <c r="U233" s="122"/>
      <c r="V233" s="123"/>
      <c r="W233" s="124"/>
      <c r="X233" s="125"/>
      <c r="Y233" s="122"/>
      <c r="Z233" s="123"/>
      <c r="AA233" s="123"/>
      <c r="AB233" s="124"/>
      <c r="AC233" s="82"/>
      <c r="AD233" s="122"/>
      <c r="AE233" s="122"/>
      <c r="AF233" s="82"/>
      <c r="AG233" s="82"/>
    </row>
    <row r="234" spans="1:33" ht="10.5" customHeight="1" x14ac:dyDescent="0.2">
      <c r="A234" s="119"/>
      <c r="B234" s="120"/>
      <c r="C234" s="121"/>
      <c r="D234" s="121"/>
      <c r="E234" s="121"/>
      <c r="F234" s="121"/>
      <c r="G234" s="121"/>
      <c r="H234" s="120"/>
      <c r="I234" s="120"/>
      <c r="J234" s="120"/>
      <c r="K234" s="82"/>
      <c r="L234" s="82"/>
      <c r="M234" s="122"/>
      <c r="N234" s="123"/>
      <c r="O234" s="124"/>
      <c r="P234" s="125"/>
      <c r="Q234" s="122"/>
      <c r="R234" s="123"/>
      <c r="S234" s="123"/>
      <c r="T234" s="124"/>
      <c r="U234" s="122"/>
      <c r="V234" s="123"/>
      <c r="W234" s="124"/>
      <c r="X234" s="125"/>
      <c r="Y234" s="122"/>
      <c r="Z234" s="123"/>
      <c r="AA234" s="123"/>
      <c r="AB234" s="124"/>
      <c r="AC234" s="82"/>
      <c r="AD234" s="122"/>
      <c r="AE234" s="122"/>
      <c r="AF234" s="82"/>
      <c r="AG234" s="82"/>
    </row>
    <row r="235" spans="1:33" ht="10.5" customHeight="1" x14ac:dyDescent="0.2">
      <c r="A235" s="119"/>
      <c r="B235" s="120"/>
      <c r="C235" s="121"/>
      <c r="D235" s="121"/>
      <c r="E235" s="121"/>
      <c r="F235" s="121"/>
      <c r="G235" s="121"/>
      <c r="H235" s="120"/>
      <c r="I235" s="120"/>
      <c r="J235" s="120"/>
      <c r="K235" s="82"/>
      <c r="L235" s="82"/>
      <c r="M235" s="122"/>
      <c r="N235" s="123"/>
      <c r="O235" s="124"/>
      <c r="P235" s="125"/>
      <c r="Q235" s="122"/>
      <c r="R235" s="123"/>
      <c r="S235" s="123"/>
      <c r="T235" s="124"/>
      <c r="U235" s="122"/>
      <c r="V235" s="123"/>
      <c r="W235" s="124"/>
      <c r="X235" s="125"/>
      <c r="Y235" s="122"/>
      <c r="Z235" s="123"/>
      <c r="AA235" s="123"/>
      <c r="AB235" s="124"/>
      <c r="AC235" s="82"/>
      <c r="AD235" s="122"/>
      <c r="AE235" s="122"/>
      <c r="AF235" s="82"/>
      <c r="AG235" s="82"/>
    </row>
    <row r="236" spans="1:33" ht="10.5" customHeight="1" x14ac:dyDescent="0.2">
      <c r="A236" s="119"/>
      <c r="B236" s="120"/>
      <c r="C236" s="121"/>
      <c r="D236" s="121"/>
      <c r="E236" s="121"/>
      <c r="F236" s="121"/>
      <c r="G236" s="121"/>
      <c r="H236" s="120"/>
      <c r="I236" s="120"/>
      <c r="J236" s="120"/>
      <c r="K236" s="82"/>
      <c r="L236" s="82"/>
      <c r="M236" s="122"/>
      <c r="N236" s="123"/>
      <c r="O236" s="124"/>
      <c r="P236" s="125"/>
      <c r="Q236" s="122"/>
      <c r="R236" s="123"/>
      <c r="S236" s="123"/>
      <c r="T236" s="124"/>
      <c r="U236" s="122"/>
      <c r="V236" s="123"/>
      <c r="W236" s="124"/>
      <c r="X236" s="125"/>
      <c r="Y236" s="122"/>
      <c r="Z236" s="123"/>
      <c r="AA236" s="123"/>
      <c r="AB236" s="124"/>
      <c r="AC236" s="82"/>
      <c r="AD236" s="122"/>
      <c r="AE236" s="122"/>
      <c r="AF236" s="82"/>
      <c r="AG236" s="82"/>
    </row>
    <row r="237" spans="1:33" ht="10.5" customHeight="1" x14ac:dyDescent="0.2">
      <c r="A237" s="119"/>
      <c r="B237" s="120"/>
      <c r="C237" s="121"/>
      <c r="D237" s="121"/>
      <c r="E237" s="121"/>
      <c r="F237" s="121"/>
      <c r="G237" s="121"/>
      <c r="H237" s="120"/>
      <c r="I237" s="120"/>
      <c r="J237" s="120"/>
      <c r="K237" s="82"/>
      <c r="L237" s="82"/>
      <c r="M237" s="122"/>
      <c r="N237" s="123"/>
      <c r="O237" s="124"/>
      <c r="P237" s="125"/>
      <c r="Q237" s="122"/>
      <c r="R237" s="123"/>
      <c r="S237" s="123"/>
      <c r="T237" s="124"/>
      <c r="U237" s="122"/>
      <c r="V237" s="123"/>
      <c r="W237" s="124"/>
      <c r="X237" s="125"/>
      <c r="Y237" s="122"/>
      <c r="Z237" s="123"/>
      <c r="AA237" s="123"/>
      <c r="AB237" s="124"/>
      <c r="AC237" s="82"/>
      <c r="AD237" s="122"/>
      <c r="AE237" s="122"/>
      <c r="AF237" s="82"/>
      <c r="AG237" s="82"/>
    </row>
    <row r="238" spans="1:33" ht="10.5" customHeight="1" x14ac:dyDescent="0.2">
      <c r="A238" s="119"/>
      <c r="B238" s="120"/>
      <c r="C238" s="121"/>
      <c r="D238" s="121"/>
      <c r="E238" s="121"/>
      <c r="F238" s="121"/>
      <c r="G238" s="121"/>
      <c r="H238" s="120"/>
      <c r="I238" s="120"/>
      <c r="J238" s="120"/>
      <c r="K238" s="82"/>
      <c r="L238" s="82"/>
      <c r="M238" s="122"/>
      <c r="N238" s="123"/>
      <c r="O238" s="124"/>
      <c r="P238" s="125"/>
      <c r="Q238" s="122"/>
      <c r="R238" s="123"/>
      <c r="S238" s="123"/>
      <c r="T238" s="124"/>
      <c r="U238" s="122"/>
      <c r="V238" s="123"/>
      <c r="W238" s="124"/>
      <c r="X238" s="125"/>
      <c r="Y238" s="122"/>
      <c r="Z238" s="123"/>
      <c r="AA238" s="123"/>
      <c r="AB238" s="124"/>
      <c r="AC238" s="82"/>
      <c r="AD238" s="122"/>
      <c r="AE238" s="122"/>
      <c r="AF238" s="82"/>
      <c r="AG238" s="82"/>
    </row>
    <row r="239" spans="1:33" ht="10.5" customHeight="1" x14ac:dyDescent="0.2">
      <c r="A239" s="119"/>
      <c r="B239" s="120"/>
      <c r="C239" s="121"/>
      <c r="D239" s="121"/>
      <c r="E239" s="121"/>
      <c r="F239" s="121"/>
      <c r="G239" s="121"/>
      <c r="H239" s="120"/>
      <c r="I239" s="120"/>
      <c r="J239" s="120"/>
      <c r="K239" s="82"/>
      <c r="L239" s="82"/>
      <c r="M239" s="122"/>
      <c r="N239" s="123"/>
      <c r="O239" s="124"/>
      <c r="P239" s="125"/>
      <c r="Q239" s="122"/>
      <c r="R239" s="123"/>
      <c r="S239" s="123"/>
      <c r="T239" s="124"/>
      <c r="U239" s="122"/>
      <c r="V239" s="123"/>
      <c r="W239" s="124"/>
      <c r="X239" s="125"/>
      <c r="Y239" s="122"/>
      <c r="Z239" s="123"/>
      <c r="AA239" s="123"/>
      <c r="AB239" s="124"/>
      <c r="AC239" s="82"/>
      <c r="AD239" s="122"/>
      <c r="AE239" s="122"/>
      <c r="AF239" s="82"/>
      <c r="AG239" s="82"/>
    </row>
    <row r="240" spans="1:33" ht="10.5" customHeight="1" x14ac:dyDescent="0.2">
      <c r="A240" s="119"/>
      <c r="B240" s="120"/>
      <c r="C240" s="121"/>
      <c r="D240" s="121"/>
      <c r="E240" s="121"/>
      <c r="F240" s="121"/>
      <c r="G240" s="121"/>
      <c r="H240" s="120"/>
      <c r="I240" s="120"/>
      <c r="J240" s="120"/>
      <c r="K240" s="82"/>
      <c r="L240" s="82"/>
      <c r="M240" s="122"/>
      <c r="N240" s="123"/>
      <c r="O240" s="124"/>
      <c r="P240" s="125"/>
      <c r="Q240" s="122"/>
      <c r="R240" s="123"/>
      <c r="S240" s="123"/>
      <c r="T240" s="124"/>
      <c r="U240" s="122"/>
      <c r="V240" s="123"/>
      <c r="W240" s="124"/>
      <c r="X240" s="125"/>
      <c r="Y240" s="122"/>
      <c r="Z240" s="123"/>
      <c r="AA240" s="123"/>
      <c r="AB240" s="124"/>
      <c r="AC240" s="82"/>
      <c r="AD240" s="122"/>
      <c r="AE240" s="122"/>
      <c r="AF240" s="82"/>
      <c r="AG240" s="82"/>
    </row>
    <row r="241" spans="1:33" ht="10.5" customHeight="1" x14ac:dyDescent="0.2">
      <c r="A241" s="119"/>
      <c r="B241" s="120"/>
      <c r="C241" s="121"/>
      <c r="D241" s="121"/>
      <c r="E241" s="121"/>
      <c r="F241" s="121"/>
      <c r="G241" s="121"/>
      <c r="H241" s="120"/>
      <c r="I241" s="120"/>
      <c r="J241" s="120"/>
      <c r="K241" s="82"/>
      <c r="L241" s="82"/>
      <c r="M241" s="122"/>
      <c r="N241" s="123"/>
      <c r="O241" s="124"/>
      <c r="P241" s="125"/>
      <c r="Q241" s="122"/>
      <c r="R241" s="123"/>
      <c r="S241" s="123"/>
      <c r="T241" s="124"/>
      <c r="U241" s="122"/>
      <c r="V241" s="123"/>
      <c r="W241" s="124"/>
      <c r="X241" s="125"/>
      <c r="Y241" s="122"/>
      <c r="Z241" s="123"/>
      <c r="AA241" s="123"/>
      <c r="AB241" s="124"/>
      <c r="AC241" s="82"/>
      <c r="AD241" s="122"/>
      <c r="AE241" s="122"/>
      <c r="AF241" s="82"/>
      <c r="AG241" s="82"/>
    </row>
    <row r="242" spans="1:33" ht="10.5" customHeight="1" x14ac:dyDescent="0.2">
      <c r="A242" s="119"/>
      <c r="B242" s="120"/>
      <c r="C242" s="121"/>
      <c r="D242" s="121"/>
      <c r="E242" s="121"/>
      <c r="F242" s="121"/>
      <c r="G242" s="121"/>
      <c r="H242" s="120"/>
      <c r="I242" s="120"/>
      <c r="J242" s="120"/>
      <c r="K242" s="82"/>
      <c r="L242" s="82"/>
      <c r="M242" s="122"/>
      <c r="N242" s="123"/>
      <c r="O242" s="124"/>
      <c r="P242" s="125"/>
      <c r="Q242" s="122"/>
      <c r="R242" s="123"/>
      <c r="S242" s="123"/>
      <c r="T242" s="124"/>
      <c r="U242" s="122"/>
      <c r="V242" s="123"/>
      <c r="W242" s="124"/>
      <c r="X242" s="125"/>
      <c r="Y242" s="122"/>
      <c r="Z242" s="123"/>
      <c r="AA242" s="123"/>
      <c r="AB242" s="124"/>
      <c r="AC242" s="82"/>
      <c r="AD242" s="122"/>
      <c r="AE242" s="122"/>
      <c r="AF242" s="82"/>
      <c r="AG242" s="82"/>
    </row>
    <row r="243" spans="1:33" ht="10.5" customHeight="1" x14ac:dyDescent="0.2">
      <c r="A243" s="119"/>
      <c r="B243" s="120"/>
      <c r="C243" s="121"/>
      <c r="D243" s="121"/>
      <c r="E243" s="121"/>
      <c r="F243" s="121"/>
      <c r="G243" s="121"/>
      <c r="H243" s="120"/>
      <c r="I243" s="120"/>
      <c r="J243" s="120"/>
      <c r="K243" s="82"/>
      <c r="L243" s="82"/>
      <c r="M243" s="122"/>
      <c r="N243" s="123"/>
      <c r="O243" s="124"/>
      <c r="P243" s="125"/>
      <c r="Q243" s="122"/>
      <c r="R243" s="123"/>
      <c r="S243" s="123"/>
      <c r="T243" s="124"/>
      <c r="U243" s="122"/>
      <c r="V243" s="123"/>
      <c r="W243" s="124"/>
      <c r="X243" s="125"/>
      <c r="Y243" s="122"/>
      <c r="Z243" s="123"/>
      <c r="AA243" s="123"/>
      <c r="AB243" s="124"/>
      <c r="AC243" s="82"/>
      <c r="AD243" s="122"/>
      <c r="AE243" s="122"/>
      <c r="AF243" s="82"/>
      <c r="AG243" s="82"/>
    </row>
    <row r="244" spans="1:33" ht="10.5" customHeight="1" x14ac:dyDescent="0.2">
      <c r="A244" s="119"/>
      <c r="B244" s="120"/>
      <c r="C244" s="121"/>
      <c r="D244" s="121"/>
      <c r="E244" s="121"/>
      <c r="F244" s="121"/>
      <c r="G244" s="121"/>
      <c r="H244" s="120"/>
      <c r="I244" s="120"/>
      <c r="J244" s="120"/>
      <c r="K244" s="82"/>
      <c r="L244" s="82"/>
      <c r="M244" s="122"/>
      <c r="N244" s="123"/>
      <c r="O244" s="124"/>
      <c r="P244" s="125"/>
      <c r="Q244" s="122"/>
      <c r="R244" s="123"/>
      <c r="S244" s="123"/>
      <c r="T244" s="124"/>
      <c r="U244" s="122"/>
      <c r="V244" s="123"/>
      <c r="W244" s="124"/>
      <c r="X244" s="125"/>
      <c r="Y244" s="122"/>
      <c r="Z244" s="123"/>
      <c r="AA244" s="123"/>
      <c r="AB244" s="124"/>
      <c r="AC244" s="82"/>
      <c r="AD244" s="122"/>
      <c r="AE244" s="122"/>
      <c r="AF244" s="82"/>
      <c r="AG244" s="82"/>
    </row>
    <row r="245" spans="1:33" ht="15.75" customHeight="1" x14ac:dyDescent="0.2">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c r="AC245" s="126"/>
      <c r="AD245" s="126"/>
      <c r="AE245" s="126"/>
      <c r="AF245" s="126"/>
      <c r="AG245" s="126"/>
    </row>
    <row r="246" spans="1:33" ht="15.75" customHeight="1" x14ac:dyDescent="0.2">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c r="AC246" s="126"/>
      <c r="AD246" s="126"/>
      <c r="AE246" s="126"/>
      <c r="AF246" s="126"/>
      <c r="AG246" s="126"/>
    </row>
    <row r="247" spans="1:33" ht="15.75" customHeight="1" x14ac:dyDescent="0.2">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c r="AC247" s="126"/>
      <c r="AD247" s="126"/>
      <c r="AE247" s="126"/>
      <c r="AF247" s="126"/>
      <c r="AG247" s="126"/>
    </row>
    <row r="248" spans="1:33" ht="15.75" customHeight="1" x14ac:dyDescent="0.2">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c r="AC248" s="126"/>
      <c r="AD248" s="126"/>
      <c r="AE248" s="126"/>
      <c r="AF248" s="126"/>
      <c r="AG248" s="126"/>
    </row>
    <row r="249" spans="1:33" ht="15.75" customHeight="1" x14ac:dyDescent="0.2">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c r="AC249" s="126"/>
      <c r="AD249" s="126"/>
      <c r="AE249" s="126"/>
      <c r="AF249" s="126"/>
      <c r="AG249" s="126"/>
    </row>
    <row r="250" spans="1:33" ht="15.75" customHeight="1" x14ac:dyDescent="0.2">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c r="AD250" s="126"/>
      <c r="AE250" s="126"/>
      <c r="AF250" s="126"/>
      <c r="AG250" s="126"/>
    </row>
    <row r="251" spans="1:33" ht="15.75" customHeight="1" x14ac:dyDescent="0.2">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c r="AC251" s="126"/>
      <c r="AD251" s="126"/>
      <c r="AE251" s="126"/>
      <c r="AF251" s="126"/>
      <c r="AG251" s="126"/>
    </row>
    <row r="252" spans="1:33" ht="15.75" customHeight="1" x14ac:dyDescent="0.2">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c r="AC252" s="126"/>
      <c r="AD252" s="126"/>
      <c r="AE252" s="126"/>
      <c r="AF252" s="126"/>
      <c r="AG252" s="126"/>
    </row>
    <row r="253" spans="1:33" ht="15.75" customHeight="1" x14ac:dyDescent="0.2">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c r="AC253" s="126"/>
      <c r="AD253" s="126"/>
      <c r="AE253" s="126"/>
      <c r="AF253" s="126"/>
      <c r="AG253" s="126"/>
    </row>
    <row r="254" spans="1:33" ht="15.75" customHeight="1" x14ac:dyDescent="0.2">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c r="AC254" s="126"/>
      <c r="AD254" s="126"/>
      <c r="AE254" s="126"/>
      <c r="AF254" s="126"/>
      <c r="AG254" s="126"/>
    </row>
    <row r="255" spans="1:33" ht="15.75" customHeight="1" x14ac:dyDescent="0.2">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c r="AC255" s="126"/>
      <c r="AD255" s="126"/>
      <c r="AE255" s="126"/>
      <c r="AF255" s="126"/>
      <c r="AG255" s="126"/>
    </row>
    <row r="256" spans="1:33" ht="15.75" customHeight="1" x14ac:dyDescent="0.2">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c r="AC256" s="126"/>
      <c r="AD256" s="126"/>
      <c r="AE256" s="126"/>
      <c r="AF256" s="126"/>
      <c r="AG256" s="126"/>
    </row>
    <row r="257" spans="1:33" ht="15.75" customHeight="1" x14ac:dyDescent="0.2">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c r="AC257" s="126"/>
      <c r="AD257" s="126"/>
      <c r="AE257" s="126"/>
      <c r="AF257" s="126"/>
      <c r="AG257" s="126"/>
    </row>
    <row r="258" spans="1:33" ht="15.75" customHeight="1" x14ac:dyDescent="0.2">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c r="AC258" s="126"/>
      <c r="AD258" s="126"/>
      <c r="AE258" s="126"/>
      <c r="AF258" s="126"/>
      <c r="AG258" s="126"/>
    </row>
    <row r="259" spans="1:33" ht="15.75" customHeight="1" x14ac:dyDescent="0.2">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c r="AC259" s="126"/>
      <c r="AD259" s="126"/>
      <c r="AE259" s="126"/>
      <c r="AF259" s="126"/>
      <c r="AG259" s="126"/>
    </row>
    <row r="260" spans="1:33" ht="15.75" customHeight="1" x14ac:dyDescent="0.2">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c r="AC260" s="126"/>
      <c r="AD260" s="126"/>
      <c r="AE260" s="126"/>
      <c r="AF260" s="126"/>
      <c r="AG260" s="126"/>
    </row>
    <row r="261" spans="1:33" ht="15.75" customHeight="1" x14ac:dyDescent="0.2">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c r="AC261" s="126"/>
      <c r="AD261" s="126"/>
      <c r="AE261" s="126"/>
      <c r="AF261" s="126"/>
      <c r="AG261" s="126"/>
    </row>
    <row r="262" spans="1:33" ht="15.75" customHeight="1" x14ac:dyDescent="0.2">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c r="AC262" s="126"/>
      <c r="AD262" s="126"/>
      <c r="AE262" s="126"/>
      <c r="AF262" s="126"/>
      <c r="AG262" s="126"/>
    </row>
    <row r="263" spans="1:33" ht="15.75" customHeight="1" x14ac:dyDescent="0.2">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c r="AD263" s="126"/>
      <c r="AE263" s="126"/>
      <c r="AF263" s="126"/>
      <c r="AG263" s="126"/>
    </row>
    <row r="264" spans="1:33" ht="15.75" customHeight="1" x14ac:dyDescent="0.2">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c r="AC264" s="126"/>
      <c r="AD264" s="126"/>
      <c r="AE264" s="126"/>
      <c r="AF264" s="126"/>
      <c r="AG264" s="126"/>
    </row>
    <row r="265" spans="1:33" ht="15.75" customHeight="1" x14ac:dyDescent="0.2">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c r="AC265" s="126"/>
      <c r="AD265" s="126"/>
      <c r="AE265" s="126"/>
      <c r="AF265" s="126"/>
      <c r="AG265" s="126"/>
    </row>
    <row r="266" spans="1:33" ht="15.75" customHeight="1" x14ac:dyDescent="0.2">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6"/>
      <c r="AG266" s="126"/>
    </row>
    <row r="267" spans="1:33" ht="15.75" customHeight="1" x14ac:dyDescent="0.2">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c r="AC267" s="126"/>
      <c r="AD267" s="126"/>
      <c r="AE267" s="126"/>
      <c r="AF267" s="126"/>
      <c r="AG267" s="126"/>
    </row>
    <row r="268" spans="1:33" ht="15.75" customHeight="1" x14ac:dyDescent="0.2">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c r="AC268" s="126"/>
      <c r="AD268" s="126"/>
      <c r="AE268" s="126"/>
      <c r="AF268" s="126"/>
      <c r="AG268" s="126"/>
    </row>
    <row r="269" spans="1:33" ht="15.75" customHeight="1" x14ac:dyDescent="0.2">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c r="AC269" s="126"/>
      <c r="AD269" s="126"/>
      <c r="AE269" s="126"/>
      <c r="AF269" s="126"/>
      <c r="AG269" s="126"/>
    </row>
    <row r="270" spans="1:33" ht="15.75" customHeight="1" x14ac:dyDescent="0.2">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c r="AC270" s="126"/>
      <c r="AD270" s="126"/>
      <c r="AE270" s="126"/>
      <c r="AF270" s="126"/>
      <c r="AG270" s="126"/>
    </row>
    <row r="271" spans="1:33" ht="15.75" customHeight="1" x14ac:dyDescent="0.2">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c r="AC271" s="126"/>
      <c r="AD271" s="126"/>
      <c r="AE271" s="126"/>
      <c r="AF271" s="126"/>
      <c r="AG271" s="126"/>
    </row>
    <row r="272" spans="1:33" ht="15.75" customHeight="1" x14ac:dyDescent="0.2">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c r="AC272" s="126"/>
      <c r="AD272" s="126"/>
      <c r="AE272" s="126"/>
      <c r="AF272" s="126"/>
      <c r="AG272" s="126"/>
    </row>
    <row r="273" spans="1:33" ht="15.75" customHeight="1" x14ac:dyDescent="0.2">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c r="AC273" s="126"/>
      <c r="AD273" s="126"/>
      <c r="AE273" s="126"/>
      <c r="AF273" s="126"/>
      <c r="AG273" s="126"/>
    </row>
    <row r="274" spans="1:33" ht="15.75" customHeight="1" x14ac:dyDescent="0.2">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c r="AC274" s="126"/>
      <c r="AD274" s="126"/>
      <c r="AE274" s="126"/>
      <c r="AF274" s="126"/>
      <c r="AG274" s="126"/>
    </row>
    <row r="275" spans="1:33" ht="15.75" customHeight="1" x14ac:dyDescent="0.2">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c r="AC275" s="126"/>
      <c r="AD275" s="126"/>
      <c r="AE275" s="126"/>
      <c r="AF275" s="126"/>
      <c r="AG275" s="126"/>
    </row>
    <row r="276" spans="1:33" ht="15.75" customHeight="1" x14ac:dyDescent="0.2">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c r="AC276" s="126"/>
      <c r="AD276" s="126"/>
      <c r="AE276" s="126"/>
      <c r="AF276" s="126"/>
      <c r="AG276" s="126"/>
    </row>
    <row r="277" spans="1:33" ht="15.75" customHeight="1" x14ac:dyDescent="0.2">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c r="AC277" s="126"/>
      <c r="AD277" s="126"/>
      <c r="AE277" s="126"/>
      <c r="AF277" s="126"/>
      <c r="AG277" s="126"/>
    </row>
    <row r="278" spans="1:33" ht="15.75" customHeight="1" x14ac:dyDescent="0.2">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c r="AC278" s="126"/>
      <c r="AD278" s="126"/>
      <c r="AE278" s="126"/>
      <c r="AF278" s="126"/>
      <c r="AG278" s="126"/>
    </row>
    <row r="279" spans="1:33" ht="15.75" customHeight="1" x14ac:dyDescent="0.2">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c r="AC279" s="126"/>
      <c r="AD279" s="126"/>
      <c r="AE279" s="126"/>
      <c r="AF279" s="126"/>
      <c r="AG279" s="126"/>
    </row>
    <row r="280" spans="1:33" ht="15.75" customHeight="1" x14ac:dyDescent="0.2">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c r="AC280" s="126"/>
      <c r="AD280" s="126"/>
      <c r="AE280" s="126"/>
      <c r="AF280" s="126"/>
      <c r="AG280" s="126"/>
    </row>
    <row r="281" spans="1:33" ht="15.75" customHeight="1" x14ac:dyDescent="0.2">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c r="AC281" s="126"/>
      <c r="AD281" s="126"/>
      <c r="AE281" s="126"/>
      <c r="AF281" s="126"/>
      <c r="AG281" s="126"/>
    </row>
    <row r="282" spans="1:33" ht="15.75" customHeight="1" x14ac:dyDescent="0.2">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c r="AC282" s="126"/>
      <c r="AD282" s="126"/>
      <c r="AE282" s="126"/>
      <c r="AF282" s="126"/>
      <c r="AG282" s="126"/>
    </row>
    <row r="283" spans="1:33" ht="15.75" customHeight="1" x14ac:dyDescent="0.2">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c r="AC283" s="126"/>
      <c r="AD283" s="126"/>
      <c r="AE283" s="126"/>
      <c r="AF283" s="126"/>
      <c r="AG283" s="126"/>
    </row>
    <row r="284" spans="1:33" ht="15.75" customHeight="1" x14ac:dyDescent="0.2">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c r="AC284" s="126"/>
      <c r="AD284" s="126"/>
      <c r="AE284" s="126"/>
      <c r="AF284" s="126"/>
      <c r="AG284" s="126"/>
    </row>
    <row r="285" spans="1:33" ht="15.75" customHeight="1" x14ac:dyDescent="0.2">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c r="AC285" s="126"/>
      <c r="AD285" s="126"/>
      <c r="AE285" s="126"/>
      <c r="AF285" s="126"/>
      <c r="AG285" s="126"/>
    </row>
    <row r="286" spans="1:33" ht="15.75" customHeight="1" x14ac:dyDescent="0.2">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c r="AC286" s="126"/>
      <c r="AD286" s="126"/>
      <c r="AE286" s="126"/>
      <c r="AF286" s="126"/>
      <c r="AG286" s="126"/>
    </row>
    <row r="287" spans="1:33" ht="15.75" customHeight="1" x14ac:dyDescent="0.2">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c r="AC287" s="126"/>
      <c r="AD287" s="126"/>
      <c r="AE287" s="126"/>
      <c r="AF287" s="126"/>
      <c r="AG287" s="126"/>
    </row>
    <row r="288" spans="1:33" ht="15.75" customHeight="1" x14ac:dyDescent="0.2">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c r="AD288" s="126"/>
      <c r="AE288" s="126"/>
      <c r="AF288" s="126"/>
      <c r="AG288" s="126"/>
    </row>
    <row r="289" spans="1:33" ht="15.75" customHeight="1" x14ac:dyDescent="0.2">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c r="AC289" s="126"/>
      <c r="AD289" s="126"/>
      <c r="AE289" s="126"/>
      <c r="AF289" s="126"/>
      <c r="AG289" s="126"/>
    </row>
    <row r="290" spans="1:33" ht="15.75" customHeight="1" x14ac:dyDescent="0.2">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c r="AC290" s="126"/>
      <c r="AD290" s="126"/>
      <c r="AE290" s="126"/>
      <c r="AF290" s="126"/>
      <c r="AG290" s="126"/>
    </row>
    <row r="291" spans="1:33" ht="15.75" customHeight="1" x14ac:dyDescent="0.2">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c r="AC291" s="126"/>
      <c r="AD291" s="126"/>
      <c r="AE291" s="126"/>
      <c r="AF291" s="126"/>
      <c r="AG291" s="126"/>
    </row>
    <row r="292" spans="1:33" ht="15.75" customHeight="1" x14ac:dyDescent="0.2">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c r="AC292" s="126"/>
      <c r="AD292" s="126"/>
      <c r="AE292" s="126"/>
      <c r="AF292" s="126"/>
      <c r="AG292" s="126"/>
    </row>
    <row r="293" spans="1:33" ht="15.75" customHeight="1" x14ac:dyDescent="0.2">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c r="AC293" s="126"/>
      <c r="AD293" s="126"/>
      <c r="AE293" s="126"/>
      <c r="AF293" s="126"/>
      <c r="AG293" s="126"/>
    </row>
    <row r="294" spans="1:33" ht="15.75" customHeight="1" x14ac:dyDescent="0.2">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c r="AC294" s="126"/>
      <c r="AD294" s="126"/>
      <c r="AE294" s="126"/>
      <c r="AF294" s="126"/>
      <c r="AG294" s="126"/>
    </row>
    <row r="295" spans="1:33" ht="15.75" customHeight="1" x14ac:dyDescent="0.2">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c r="AC295" s="126"/>
      <c r="AD295" s="126"/>
      <c r="AE295" s="126"/>
      <c r="AF295" s="126"/>
      <c r="AG295" s="126"/>
    </row>
    <row r="296" spans="1:33" ht="15.75" customHeight="1" x14ac:dyDescent="0.2">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c r="AC296" s="126"/>
      <c r="AD296" s="126"/>
      <c r="AE296" s="126"/>
      <c r="AF296" s="126"/>
      <c r="AG296" s="126"/>
    </row>
    <row r="297" spans="1:33" ht="15.75" customHeight="1" x14ac:dyDescent="0.2">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c r="AC297" s="126"/>
      <c r="AD297" s="126"/>
      <c r="AE297" s="126"/>
      <c r="AF297" s="126"/>
      <c r="AG297" s="126"/>
    </row>
    <row r="298" spans="1:33" ht="15.75" customHeight="1" x14ac:dyDescent="0.2">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c r="AC298" s="126"/>
      <c r="AD298" s="126"/>
      <c r="AE298" s="126"/>
      <c r="AF298" s="126"/>
      <c r="AG298" s="126"/>
    </row>
    <row r="299" spans="1:33" ht="15.75" customHeight="1" x14ac:dyDescent="0.2">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c r="AC299" s="126"/>
      <c r="AD299" s="126"/>
      <c r="AE299" s="126"/>
      <c r="AF299" s="126"/>
      <c r="AG299" s="126"/>
    </row>
    <row r="300" spans="1:33" ht="15.75" customHeight="1" x14ac:dyDescent="0.2">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c r="AC300" s="126"/>
      <c r="AD300" s="126"/>
      <c r="AE300" s="126"/>
      <c r="AF300" s="126"/>
      <c r="AG300" s="126"/>
    </row>
    <row r="301" spans="1:33" ht="15.75" customHeight="1" x14ac:dyDescent="0.2">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c r="AC301" s="126"/>
      <c r="AD301" s="126"/>
      <c r="AE301" s="126"/>
      <c r="AF301" s="126"/>
      <c r="AG301" s="126"/>
    </row>
    <row r="302" spans="1:33" ht="15.75" customHeight="1" x14ac:dyDescent="0.2">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c r="AC302" s="126"/>
      <c r="AD302" s="126"/>
      <c r="AE302" s="126"/>
      <c r="AF302" s="126"/>
      <c r="AG302" s="126"/>
    </row>
    <row r="303" spans="1:33" ht="15.75" customHeight="1" x14ac:dyDescent="0.2">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c r="AC303" s="126"/>
      <c r="AD303" s="126"/>
      <c r="AE303" s="126"/>
      <c r="AF303" s="126"/>
      <c r="AG303" s="126"/>
    </row>
    <row r="304" spans="1:33" ht="15.75" customHeight="1" x14ac:dyDescent="0.2">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c r="AC304" s="126"/>
      <c r="AD304" s="126"/>
      <c r="AE304" s="126"/>
      <c r="AF304" s="126"/>
      <c r="AG304" s="126"/>
    </row>
    <row r="305" spans="1:33" ht="15.75" customHeight="1" x14ac:dyDescent="0.2">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c r="AC305" s="126"/>
      <c r="AD305" s="126"/>
      <c r="AE305" s="126"/>
      <c r="AF305" s="126"/>
      <c r="AG305" s="126"/>
    </row>
    <row r="306" spans="1:33" ht="15.75" customHeight="1" x14ac:dyDescent="0.2">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c r="AC306" s="126"/>
      <c r="AD306" s="126"/>
      <c r="AE306" s="126"/>
      <c r="AF306" s="126"/>
      <c r="AG306" s="126"/>
    </row>
    <row r="307" spans="1:33" ht="15.75" customHeight="1" x14ac:dyDescent="0.2">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c r="AC307" s="126"/>
      <c r="AD307" s="126"/>
      <c r="AE307" s="126"/>
      <c r="AF307" s="126"/>
      <c r="AG307" s="126"/>
    </row>
    <row r="308" spans="1:33" ht="15.75" customHeight="1" x14ac:dyDescent="0.2">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1:33" ht="15.75" customHeight="1" x14ac:dyDescent="0.2">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c r="AC309" s="126"/>
      <c r="AD309" s="126"/>
      <c r="AE309" s="126"/>
      <c r="AF309" s="126"/>
      <c r="AG309" s="126"/>
    </row>
    <row r="310" spans="1:33" ht="15.75" customHeight="1" x14ac:dyDescent="0.2">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c r="AC310" s="126"/>
      <c r="AD310" s="126"/>
      <c r="AE310" s="126"/>
      <c r="AF310" s="126"/>
      <c r="AG310" s="126"/>
    </row>
    <row r="311" spans="1:33" ht="15.75" customHeight="1" x14ac:dyDescent="0.2">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c r="AC311" s="126"/>
      <c r="AD311" s="126"/>
      <c r="AE311" s="126"/>
      <c r="AF311" s="126"/>
      <c r="AG311" s="126"/>
    </row>
    <row r="312" spans="1:33" ht="15.75" customHeight="1" x14ac:dyDescent="0.2">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c r="AC312" s="126"/>
      <c r="AD312" s="126"/>
      <c r="AE312" s="126"/>
      <c r="AF312" s="126"/>
      <c r="AG312" s="126"/>
    </row>
    <row r="313" spans="1:33" ht="15.75" customHeight="1" x14ac:dyDescent="0.2">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c r="AC313" s="126"/>
      <c r="AD313" s="126"/>
      <c r="AE313" s="126"/>
      <c r="AF313" s="126"/>
      <c r="AG313" s="126"/>
    </row>
    <row r="314" spans="1:33" ht="15.75" customHeight="1" x14ac:dyDescent="0.2">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c r="AC314" s="126"/>
      <c r="AD314" s="126"/>
      <c r="AE314" s="126"/>
      <c r="AF314" s="126"/>
      <c r="AG314" s="126"/>
    </row>
    <row r="315" spans="1:33" ht="15.75" customHeight="1" x14ac:dyDescent="0.2">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c r="AC315" s="126"/>
      <c r="AD315" s="126"/>
      <c r="AE315" s="126"/>
      <c r="AF315" s="126"/>
      <c r="AG315" s="126"/>
    </row>
    <row r="316" spans="1:33" ht="15.75" customHeight="1" x14ac:dyDescent="0.2">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c r="AC316" s="126"/>
      <c r="AD316" s="126"/>
      <c r="AE316" s="126"/>
      <c r="AF316" s="126"/>
      <c r="AG316" s="126"/>
    </row>
    <row r="317" spans="1:33" ht="15.75" customHeight="1" x14ac:dyDescent="0.2">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c r="AC317" s="126"/>
      <c r="AD317" s="126"/>
      <c r="AE317" s="126"/>
      <c r="AF317" s="126"/>
      <c r="AG317" s="126"/>
    </row>
    <row r="318" spans="1:33" ht="15.75" customHeight="1" x14ac:dyDescent="0.2">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c r="AC318" s="126"/>
      <c r="AD318" s="126"/>
      <c r="AE318" s="126"/>
      <c r="AF318" s="126"/>
      <c r="AG318" s="126"/>
    </row>
    <row r="319" spans="1:33" ht="15.75" customHeight="1" x14ac:dyDescent="0.2">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c r="AC319" s="126"/>
      <c r="AD319" s="126"/>
      <c r="AE319" s="126"/>
      <c r="AF319" s="126"/>
      <c r="AG319" s="126"/>
    </row>
    <row r="320" spans="1:33" ht="15.75" customHeight="1" x14ac:dyDescent="0.2">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c r="AC320" s="126"/>
      <c r="AD320" s="126"/>
      <c r="AE320" s="126"/>
      <c r="AF320" s="126"/>
      <c r="AG320" s="126"/>
    </row>
    <row r="321" spans="1:33" ht="15.75" customHeight="1" x14ac:dyDescent="0.2">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c r="AC321" s="126"/>
      <c r="AD321" s="126"/>
      <c r="AE321" s="126"/>
      <c r="AF321" s="126"/>
      <c r="AG321" s="126"/>
    </row>
    <row r="322" spans="1:33" ht="15.75" customHeight="1" x14ac:dyDescent="0.2">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c r="AC322" s="126"/>
      <c r="AD322" s="126"/>
      <c r="AE322" s="126"/>
      <c r="AF322" s="126"/>
      <c r="AG322" s="126"/>
    </row>
    <row r="323" spans="1:33" ht="15.75" customHeight="1" x14ac:dyDescent="0.2">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c r="AC323" s="126"/>
      <c r="AD323" s="126"/>
      <c r="AE323" s="126"/>
      <c r="AF323" s="126"/>
      <c r="AG323" s="126"/>
    </row>
    <row r="324" spans="1:33" ht="15.75" customHeight="1" x14ac:dyDescent="0.2">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c r="AC324" s="126"/>
      <c r="AD324" s="126"/>
      <c r="AE324" s="126"/>
      <c r="AF324" s="126"/>
      <c r="AG324" s="126"/>
    </row>
    <row r="325" spans="1:33" ht="15.75" customHeight="1" x14ac:dyDescent="0.2">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c r="AC325" s="126"/>
      <c r="AD325" s="126"/>
      <c r="AE325" s="126"/>
      <c r="AF325" s="126"/>
      <c r="AG325" s="126"/>
    </row>
    <row r="326" spans="1:33" ht="15.75" customHeight="1" x14ac:dyDescent="0.2">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c r="AC326" s="126"/>
      <c r="AD326" s="126"/>
      <c r="AE326" s="126"/>
      <c r="AF326" s="126"/>
      <c r="AG326" s="126"/>
    </row>
    <row r="327" spans="1:33" ht="15.75" customHeight="1" x14ac:dyDescent="0.2">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c r="AC327" s="126"/>
      <c r="AD327" s="126"/>
      <c r="AE327" s="126"/>
      <c r="AF327" s="126"/>
      <c r="AG327" s="126"/>
    </row>
    <row r="328" spans="1:33" ht="15.75" customHeight="1" x14ac:dyDescent="0.2">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c r="AC328" s="126"/>
      <c r="AD328" s="126"/>
      <c r="AE328" s="126"/>
      <c r="AF328" s="126"/>
      <c r="AG328" s="126"/>
    </row>
    <row r="329" spans="1:33" ht="15.75" customHeight="1" x14ac:dyDescent="0.2">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c r="AC329" s="126"/>
      <c r="AD329" s="126"/>
      <c r="AE329" s="126"/>
      <c r="AF329" s="126"/>
      <c r="AG329" s="126"/>
    </row>
    <row r="330" spans="1:33" ht="15.75" customHeight="1" x14ac:dyDescent="0.2">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c r="AC330" s="126"/>
      <c r="AD330" s="126"/>
      <c r="AE330" s="126"/>
      <c r="AF330" s="126"/>
      <c r="AG330" s="126"/>
    </row>
    <row r="331" spans="1:33" ht="15.75" customHeight="1" x14ac:dyDescent="0.2">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c r="AC331" s="126"/>
      <c r="AD331" s="126"/>
      <c r="AE331" s="126"/>
      <c r="AF331" s="126"/>
      <c r="AG331" s="126"/>
    </row>
    <row r="332" spans="1:33" ht="15.75" customHeight="1" x14ac:dyDescent="0.2">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c r="AC332" s="126"/>
      <c r="AD332" s="126"/>
      <c r="AE332" s="126"/>
      <c r="AF332" s="126"/>
      <c r="AG332" s="126"/>
    </row>
    <row r="333" spans="1:33" ht="15.75" customHeight="1" x14ac:dyDescent="0.2">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c r="AC333" s="126"/>
      <c r="AD333" s="126"/>
      <c r="AE333" s="126"/>
      <c r="AF333" s="126"/>
      <c r="AG333" s="126"/>
    </row>
    <row r="334" spans="1:33" ht="15.75" customHeight="1" x14ac:dyDescent="0.2">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c r="AC334" s="126"/>
      <c r="AD334" s="126"/>
      <c r="AE334" s="126"/>
      <c r="AF334" s="126"/>
      <c r="AG334" s="126"/>
    </row>
    <row r="335" spans="1:33" ht="15.75" customHeight="1" x14ac:dyDescent="0.2">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c r="AC335" s="126"/>
      <c r="AD335" s="126"/>
      <c r="AE335" s="126"/>
      <c r="AF335" s="126"/>
      <c r="AG335" s="126"/>
    </row>
    <row r="336" spans="1:33" ht="15.75" customHeight="1" x14ac:dyDescent="0.2">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c r="AC336" s="126"/>
      <c r="AD336" s="126"/>
      <c r="AE336" s="126"/>
      <c r="AF336" s="126"/>
      <c r="AG336" s="126"/>
    </row>
    <row r="337" spans="1:33" ht="15.75" customHeight="1" x14ac:dyDescent="0.2">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c r="AC337" s="126"/>
      <c r="AD337" s="126"/>
      <c r="AE337" s="126"/>
      <c r="AF337" s="126"/>
      <c r="AG337" s="126"/>
    </row>
    <row r="338" spans="1:33" ht="15.75" customHeight="1" x14ac:dyDescent="0.2">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c r="AC338" s="126"/>
      <c r="AD338" s="126"/>
      <c r="AE338" s="126"/>
      <c r="AF338" s="126"/>
      <c r="AG338" s="126"/>
    </row>
    <row r="339" spans="1:33" ht="15.75" customHeight="1" x14ac:dyDescent="0.2">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c r="AC339" s="126"/>
      <c r="AD339" s="126"/>
      <c r="AE339" s="126"/>
      <c r="AF339" s="126"/>
      <c r="AG339" s="126"/>
    </row>
    <row r="340" spans="1:33" ht="15.75" customHeight="1" x14ac:dyDescent="0.2">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c r="AC340" s="126"/>
      <c r="AD340" s="126"/>
      <c r="AE340" s="126"/>
      <c r="AF340" s="126"/>
      <c r="AG340" s="126"/>
    </row>
    <row r="341" spans="1:33" ht="15.75" customHeight="1" x14ac:dyDescent="0.2">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c r="AC341" s="126"/>
      <c r="AD341" s="126"/>
      <c r="AE341" s="126"/>
      <c r="AF341" s="126"/>
      <c r="AG341" s="126"/>
    </row>
    <row r="342" spans="1:33" ht="15.75" customHeight="1" x14ac:dyDescent="0.2">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c r="AC342" s="126"/>
      <c r="AD342" s="126"/>
      <c r="AE342" s="126"/>
      <c r="AF342" s="126"/>
      <c r="AG342" s="126"/>
    </row>
    <row r="343" spans="1:33" ht="15.75" customHeight="1" x14ac:dyDescent="0.2">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c r="AC343" s="126"/>
      <c r="AD343" s="126"/>
      <c r="AE343" s="126"/>
      <c r="AF343" s="126"/>
      <c r="AG343" s="126"/>
    </row>
    <row r="344" spans="1:33" ht="15.75" customHeight="1" x14ac:dyDescent="0.2">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c r="AC344" s="126"/>
      <c r="AD344" s="126"/>
      <c r="AE344" s="126"/>
      <c r="AF344" s="126"/>
      <c r="AG344" s="126"/>
    </row>
    <row r="345" spans="1:33" ht="15.75" customHeight="1" x14ac:dyDescent="0.2">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c r="AC345" s="126"/>
      <c r="AD345" s="126"/>
      <c r="AE345" s="126"/>
      <c r="AF345" s="126"/>
      <c r="AG345" s="126"/>
    </row>
    <row r="346" spans="1:33" ht="15.75" customHeight="1" x14ac:dyDescent="0.2">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c r="AC346" s="126"/>
      <c r="AD346" s="126"/>
      <c r="AE346" s="126"/>
      <c r="AF346" s="126"/>
      <c r="AG346" s="126"/>
    </row>
    <row r="347" spans="1:33" ht="15.75" customHeight="1" x14ac:dyDescent="0.2">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c r="AC347" s="126"/>
      <c r="AD347" s="126"/>
      <c r="AE347" s="126"/>
      <c r="AF347" s="126"/>
      <c r="AG347" s="126"/>
    </row>
    <row r="348" spans="1:33" ht="15.75" customHeight="1" x14ac:dyDescent="0.2">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c r="AC348" s="126"/>
      <c r="AD348" s="126"/>
      <c r="AE348" s="126"/>
      <c r="AF348" s="126"/>
      <c r="AG348" s="126"/>
    </row>
    <row r="349" spans="1:33" ht="15.75" customHeight="1" x14ac:dyDescent="0.2">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c r="AC349" s="126"/>
      <c r="AD349" s="126"/>
      <c r="AE349" s="126"/>
      <c r="AF349" s="126"/>
      <c r="AG349" s="126"/>
    </row>
    <row r="350" spans="1:33" ht="15.75" customHeight="1" x14ac:dyDescent="0.2">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c r="AC350" s="126"/>
      <c r="AD350" s="126"/>
      <c r="AE350" s="126"/>
      <c r="AF350" s="126"/>
      <c r="AG350" s="126"/>
    </row>
    <row r="351" spans="1:33" ht="15.75" customHeight="1" x14ac:dyDescent="0.2">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c r="AC351" s="126"/>
      <c r="AD351" s="126"/>
      <c r="AE351" s="126"/>
      <c r="AF351" s="126"/>
      <c r="AG351" s="126"/>
    </row>
    <row r="352" spans="1:33" ht="15.75" customHeight="1" x14ac:dyDescent="0.2">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c r="AC352" s="126"/>
      <c r="AD352" s="126"/>
      <c r="AE352" s="126"/>
      <c r="AF352" s="126"/>
      <c r="AG352" s="126"/>
    </row>
    <row r="353" spans="1:33" ht="15.75" customHeight="1" x14ac:dyDescent="0.2">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c r="AC353" s="126"/>
      <c r="AD353" s="126"/>
      <c r="AE353" s="126"/>
      <c r="AF353" s="126"/>
      <c r="AG353" s="126"/>
    </row>
    <row r="354" spans="1:33" ht="15.75" customHeight="1" x14ac:dyDescent="0.2">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c r="AC354" s="126"/>
      <c r="AD354" s="126"/>
      <c r="AE354" s="126"/>
      <c r="AF354" s="126"/>
      <c r="AG354" s="126"/>
    </row>
    <row r="355" spans="1:33" ht="15.75" customHeight="1" x14ac:dyDescent="0.2">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c r="AC355" s="126"/>
      <c r="AD355" s="126"/>
      <c r="AE355" s="126"/>
      <c r="AF355" s="126"/>
      <c r="AG355" s="126"/>
    </row>
    <row r="356" spans="1:33" ht="15.75" customHeight="1" x14ac:dyDescent="0.2">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c r="AC356" s="126"/>
      <c r="AD356" s="126"/>
      <c r="AE356" s="126"/>
      <c r="AF356" s="126"/>
      <c r="AG356" s="126"/>
    </row>
    <row r="357" spans="1:33" ht="15.75" customHeight="1" x14ac:dyDescent="0.2">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c r="AC357" s="126"/>
      <c r="AD357" s="126"/>
      <c r="AE357" s="126"/>
      <c r="AF357" s="126"/>
      <c r="AG357" s="126"/>
    </row>
    <row r="358" spans="1:33" ht="15.75" customHeight="1" x14ac:dyDescent="0.2">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c r="AC358" s="126"/>
      <c r="AD358" s="126"/>
      <c r="AE358" s="126"/>
      <c r="AF358" s="126"/>
      <c r="AG358" s="126"/>
    </row>
    <row r="359" spans="1:33" ht="15.75" customHeight="1" x14ac:dyDescent="0.2">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c r="AC359" s="126"/>
      <c r="AD359" s="126"/>
      <c r="AE359" s="126"/>
      <c r="AF359" s="126"/>
      <c r="AG359" s="126"/>
    </row>
    <row r="360" spans="1:33" ht="15.75" customHeight="1" x14ac:dyDescent="0.2">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c r="AC360" s="126"/>
      <c r="AD360" s="126"/>
      <c r="AE360" s="126"/>
      <c r="AF360" s="126"/>
      <c r="AG360" s="126"/>
    </row>
    <row r="361" spans="1:33" ht="15.75" customHeight="1" x14ac:dyDescent="0.2">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c r="AC361" s="126"/>
      <c r="AD361" s="126"/>
      <c r="AE361" s="126"/>
      <c r="AF361" s="126"/>
      <c r="AG361" s="126"/>
    </row>
    <row r="362" spans="1:33" ht="15.75" customHeight="1" x14ac:dyDescent="0.2">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c r="AC362" s="126"/>
      <c r="AD362" s="126"/>
      <c r="AE362" s="126"/>
      <c r="AF362" s="126"/>
      <c r="AG362" s="126"/>
    </row>
    <row r="363" spans="1:33" ht="15.75" customHeight="1" x14ac:dyDescent="0.2">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c r="AC363" s="126"/>
      <c r="AD363" s="126"/>
      <c r="AE363" s="126"/>
      <c r="AF363" s="126"/>
      <c r="AG363" s="126"/>
    </row>
    <row r="364" spans="1:33" ht="15.75" customHeight="1" x14ac:dyDescent="0.2">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c r="AC364" s="126"/>
      <c r="AD364" s="126"/>
      <c r="AE364" s="126"/>
      <c r="AF364" s="126"/>
      <c r="AG364" s="126"/>
    </row>
    <row r="365" spans="1:33" ht="15.75" customHeight="1" x14ac:dyDescent="0.2">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c r="AC365" s="126"/>
      <c r="AD365" s="126"/>
      <c r="AE365" s="126"/>
      <c r="AF365" s="126"/>
      <c r="AG365" s="126"/>
    </row>
    <row r="366" spans="1:33" ht="15.75" customHeight="1" x14ac:dyDescent="0.2">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c r="AC366" s="126"/>
      <c r="AD366" s="126"/>
      <c r="AE366" s="126"/>
      <c r="AF366" s="126"/>
      <c r="AG366" s="126"/>
    </row>
    <row r="367" spans="1:33" ht="15.75" customHeight="1" x14ac:dyDescent="0.2">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c r="AC367" s="126"/>
      <c r="AD367" s="126"/>
      <c r="AE367" s="126"/>
      <c r="AF367" s="126"/>
      <c r="AG367" s="126"/>
    </row>
    <row r="368" spans="1:33" ht="15.75" customHeight="1" x14ac:dyDescent="0.2">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c r="AC368" s="126"/>
      <c r="AD368" s="126"/>
      <c r="AE368" s="126"/>
      <c r="AF368" s="126"/>
      <c r="AG368" s="126"/>
    </row>
    <row r="369" spans="1:33" ht="15.75" customHeight="1" x14ac:dyDescent="0.2">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c r="AC369" s="126"/>
      <c r="AD369" s="126"/>
      <c r="AE369" s="126"/>
      <c r="AF369" s="126"/>
      <c r="AG369" s="126"/>
    </row>
    <row r="370" spans="1:33" ht="15.75" customHeight="1" x14ac:dyDescent="0.2">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c r="AC370" s="126"/>
      <c r="AD370" s="126"/>
      <c r="AE370" s="126"/>
      <c r="AF370" s="126"/>
      <c r="AG370" s="126"/>
    </row>
    <row r="371" spans="1:33" ht="15.75" customHeight="1" x14ac:dyDescent="0.2">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c r="AC371" s="126"/>
      <c r="AD371" s="126"/>
      <c r="AE371" s="126"/>
      <c r="AF371" s="126"/>
      <c r="AG371" s="126"/>
    </row>
    <row r="372" spans="1:33" ht="15.75" customHeight="1" x14ac:dyDescent="0.2">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c r="AC372" s="126"/>
      <c r="AD372" s="126"/>
      <c r="AE372" s="126"/>
      <c r="AF372" s="126"/>
      <c r="AG372" s="126"/>
    </row>
    <row r="373" spans="1:33" ht="15.75" customHeight="1" x14ac:dyDescent="0.2">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c r="AC373" s="126"/>
      <c r="AD373" s="126"/>
      <c r="AE373" s="126"/>
      <c r="AF373" s="126"/>
      <c r="AG373" s="126"/>
    </row>
    <row r="374" spans="1:33" ht="15.75" customHeight="1" x14ac:dyDescent="0.2">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c r="AC374" s="126"/>
      <c r="AD374" s="126"/>
      <c r="AE374" s="126"/>
      <c r="AF374" s="126"/>
      <c r="AG374" s="126"/>
    </row>
    <row r="375" spans="1:33" ht="15.75" customHeight="1" x14ac:dyDescent="0.2">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c r="AC375" s="126"/>
      <c r="AD375" s="126"/>
      <c r="AE375" s="126"/>
      <c r="AF375" s="126"/>
      <c r="AG375" s="126"/>
    </row>
    <row r="376" spans="1:33" ht="15.75" customHeight="1" x14ac:dyDescent="0.2">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c r="AC376" s="126"/>
      <c r="AD376" s="126"/>
      <c r="AE376" s="126"/>
      <c r="AF376" s="126"/>
      <c r="AG376" s="126"/>
    </row>
    <row r="377" spans="1:33" ht="15.75" customHeight="1" x14ac:dyDescent="0.2">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c r="AC377" s="126"/>
      <c r="AD377" s="126"/>
      <c r="AE377" s="126"/>
      <c r="AF377" s="126"/>
      <c r="AG377" s="126"/>
    </row>
    <row r="378" spans="1:33" ht="15.75" customHeight="1" x14ac:dyDescent="0.2">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c r="AC378" s="126"/>
      <c r="AD378" s="126"/>
      <c r="AE378" s="126"/>
      <c r="AF378" s="126"/>
      <c r="AG378" s="126"/>
    </row>
    <row r="379" spans="1:33" ht="15.75" customHeight="1" x14ac:dyDescent="0.2">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c r="AC379" s="126"/>
      <c r="AD379" s="126"/>
      <c r="AE379" s="126"/>
      <c r="AF379" s="126"/>
      <c r="AG379" s="126"/>
    </row>
    <row r="380" spans="1:33" ht="15.75" customHeight="1" x14ac:dyDescent="0.2">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c r="AC380" s="126"/>
      <c r="AD380" s="126"/>
      <c r="AE380" s="126"/>
      <c r="AF380" s="126"/>
      <c r="AG380" s="126"/>
    </row>
    <row r="381" spans="1:33" ht="15.75" customHeight="1" x14ac:dyDescent="0.2">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c r="AC381" s="126"/>
      <c r="AD381" s="126"/>
      <c r="AE381" s="126"/>
      <c r="AF381" s="126"/>
      <c r="AG381" s="126"/>
    </row>
    <row r="382" spans="1:33" ht="15.75" customHeight="1" x14ac:dyDescent="0.2">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c r="AC382" s="126"/>
      <c r="AD382" s="126"/>
      <c r="AE382" s="126"/>
      <c r="AF382" s="126"/>
      <c r="AG382" s="126"/>
    </row>
    <row r="383" spans="1:33" ht="15.75" customHeight="1" x14ac:dyDescent="0.2">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c r="AC383" s="126"/>
      <c r="AD383" s="126"/>
      <c r="AE383" s="126"/>
      <c r="AF383" s="126"/>
      <c r="AG383" s="126"/>
    </row>
    <row r="384" spans="1:33" ht="15.75" customHeight="1" x14ac:dyDescent="0.2">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c r="AC384" s="126"/>
      <c r="AD384" s="126"/>
      <c r="AE384" s="126"/>
      <c r="AF384" s="126"/>
      <c r="AG384" s="126"/>
    </row>
    <row r="385" spans="1:33" ht="15.75" customHeight="1" x14ac:dyDescent="0.2">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c r="AC385" s="126"/>
      <c r="AD385" s="126"/>
      <c r="AE385" s="126"/>
      <c r="AF385" s="126"/>
      <c r="AG385" s="126"/>
    </row>
    <row r="386" spans="1:33" ht="15.75" customHeight="1" x14ac:dyDescent="0.2">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c r="AC386" s="126"/>
      <c r="AD386" s="126"/>
      <c r="AE386" s="126"/>
      <c r="AF386" s="126"/>
      <c r="AG386" s="126"/>
    </row>
    <row r="387" spans="1:33" ht="15.75" customHeight="1" x14ac:dyDescent="0.2">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c r="AC387" s="126"/>
      <c r="AD387" s="126"/>
      <c r="AE387" s="126"/>
      <c r="AF387" s="126"/>
      <c r="AG387" s="126"/>
    </row>
    <row r="388" spans="1:33" ht="15.75" customHeight="1" x14ac:dyDescent="0.2">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c r="AC388" s="126"/>
      <c r="AD388" s="126"/>
      <c r="AE388" s="126"/>
      <c r="AF388" s="126"/>
      <c r="AG388" s="126"/>
    </row>
    <row r="389" spans="1:33" ht="15.75" customHeight="1" x14ac:dyDescent="0.2">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c r="AC389" s="126"/>
      <c r="AD389" s="126"/>
      <c r="AE389" s="126"/>
      <c r="AF389" s="126"/>
      <c r="AG389" s="126"/>
    </row>
    <row r="390" spans="1:33" ht="15.75" customHeight="1" x14ac:dyDescent="0.2">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c r="AC390" s="126"/>
      <c r="AD390" s="126"/>
      <c r="AE390" s="126"/>
      <c r="AF390" s="126"/>
      <c r="AG390" s="126"/>
    </row>
    <row r="391" spans="1:33" ht="15.75" customHeight="1" x14ac:dyDescent="0.2">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c r="AC391" s="126"/>
      <c r="AD391" s="126"/>
      <c r="AE391" s="126"/>
      <c r="AF391" s="126"/>
      <c r="AG391" s="126"/>
    </row>
    <row r="392" spans="1:33" ht="15.75" customHeight="1" x14ac:dyDescent="0.2">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c r="AC392" s="126"/>
      <c r="AD392" s="126"/>
      <c r="AE392" s="126"/>
      <c r="AF392" s="126"/>
      <c r="AG392" s="126"/>
    </row>
    <row r="393" spans="1:33" ht="15.75" customHeight="1" x14ac:dyDescent="0.2">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c r="AC393" s="126"/>
      <c r="AD393" s="126"/>
      <c r="AE393" s="126"/>
      <c r="AF393" s="126"/>
      <c r="AG393" s="126"/>
    </row>
    <row r="394" spans="1:33" ht="15.75" customHeight="1" x14ac:dyDescent="0.2">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c r="AC394" s="126"/>
      <c r="AD394" s="126"/>
      <c r="AE394" s="126"/>
      <c r="AF394" s="126"/>
      <c r="AG394" s="126"/>
    </row>
    <row r="395" spans="1:33" ht="15.75" customHeight="1" x14ac:dyDescent="0.2">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c r="AC395" s="126"/>
      <c r="AD395" s="126"/>
      <c r="AE395" s="126"/>
      <c r="AF395" s="126"/>
      <c r="AG395" s="126"/>
    </row>
    <row r="396" spans="1:33" ht="15.75" customHeight="1" x14ac:dyDescent="0.2">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c r="AC396" s="126"/>
      <c r="AD396" s="126"/>
      <c r="AE396" s="126"/>
      <c r="AF396" s="126"/>
      <c r="AG396" s="126"/>
    </row>
    <row r="397" spans="1:33" ht="15.75" customHeight="1" x14ac:dyDescent="0.2">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c r="AC397" s="126"/>
      <c r="AD397" s="126"/>
      <c r="AE397" s="126"/>
      <c r="AF397" s="126"/>
      <c r="AG397" s="126"/>
    </row>
    <row r="398" spans="1:33" ht="15.75" customHeight="1" x14ac:dyDescent="0.2">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c r="AC398" s="126"/>
      <c r="AD398" s="126"/>
      <c r="AE398" s="126"/>
      <c r="AF398" s="126"/>
      <c r="AG398" s="126"/>
    </row>
    <row r="399" spans="1:33" ht="15.75" customHeight="1" x14ac:dyDescent="0.2">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c r="AC399" s="126"/>
      <c r="AD399" s="126"/>
      <c r="AE399" s="126"/>
      <c r="AF399" s="126"/>
      <c r="AG399" s="126"/>
    </row>
    <row r="400" spans="1:33" ht="15.75" customHeight="1" x14ac:dyDescent="0.2">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c r="AC400" s="126"/>
      <c r="AD400" s="126"/>
      <c r="AE400" s="126"/>
      <c r="AF400" s="126"/>
      <c r="AG400" s="126"/>
    </row>
    <row r="401" spans="1:33" ht="15.75" customHeight="1" x14ac:dyDescent="0.2">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c r="AC401" s="126"/>
      <c r="AD401" s="126"/>
      <c r="AE401" s="126"/>
      <c r="AF401" s="126"/>
      <c r="AG401" s="126"/>
    </row>
    <row r="402" spans="1:33" ht="15.75" customHeight="1" x14ac:dyDescent="0.2">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c r="AC402" s="126"/>
      <c r="AD402" s="126"/>
      <c r="AE402" s="126"/>
      <c r="AF402" s="126"/>
      <c r="AG402" s="126"/>
    </row>
    <row r="403" spans="1:33" ht="15.75" customHeight="1" x14ac:dyDescent="0.2">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c r="AC403" s="126"/>
      <c r="AD403" s="126"/>
      <c r="AE403" s="126"/>
      <c r="AF403" s="126"/>
      <c r="AG403" s="126"/>
    </row>
    <row r="404" spans="1:33" ht="15.75" customHeight="1" x14ac:dyDescent="0.2">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c r="AC404" s="126"/>
      <c r="AD404" s="126"/>
      <c r="AE404" s="126"/>
      <c r="AF404" s="126"/>
      <c r="AG404" s="126"/>
    </row>
    <row r="405" spans="1:33" ht="15.75" customHeight="1" x14ac:dyDescent="0.2">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c r="AC405" s="126"/>
      <c r="AD405" s="126"/>
      <c r="AE405" s="126"/>
      <c r="AF405" s="126"/>
      <c r="AG405" s="126"/>
    </row>
    <row r="406" spans="1:33" ht="15.75" customHeight="1" x14ac:dyDescent="0.2">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c r="AC406" s="126"/>
      <c r="AD406" s="126"/>
      <c r="AE406" s="126"/>
      <c r="AF406" s="126"/>
      <c r="AG406" s="126"/>
    </row>
    <row r="407" spans="1:33" ht="15.75" customHeight="1" x14ac:dyDescent="0.2">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c r="AC407" s="126"/>
      <c r="AD407" s="126"/>
      <c r="AE407" s="126"/>
      <c r="AF407" s="126"/>
      <c r="AG407" s="126"/>
    </row>
    <row r="408" spans="1:33" ht="15.75" customHeight="1" x14ac:dyDescent="0.2">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c r="AC408" s="126"/>
      <c r="AD408" s="126"/>
      <c r="AE408" s="126"/>
      <c r="AF408" s="126"/>
      <c r="AG408" s="126"/>
    </row>
    <row r="409" spans="1:33" ht="15.75" customHeight="1" x14ac:dyDescent="0.2">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c r="AC409" s="126"/>
      <c r="AD409" s="126"/>
      <c r="AE409" s="126"/>
      <c r="AF409" s="126"/>
      <c r="AG409" s="126"/>
    </row>
    <row r="410" spans="1:33" ht="15.75" customHeight="1" x14ac:dyDescent="0.2">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c r="AC410" s="126"/>
      <c r="AD410" s="126"/>
      <c r="AE410" s="126"/>
      <c r="AF410" s="126"/>
      <c r="AG410" s="126"/>
    </row>
    <row r="411" spans="1:33" ht="15.75" customHeight="1" x14ac:dyDescent="0.2">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c r="AC411" s="126"/>
      <c r="AD411" s="126"/>
      <c r="AE411" s="126"/>
      <c r="AF411" s="126"/>
      <c r="AG411" s="126"/>
    </row>
    <row r="412" spans="1:33" ht="15.75" customHeight="1" x14ac:dyDescent="0.2">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c r="AC412" s="126"/>
      <c r="AD412" s="126"/>
      <c r="AE412" s="126"/>
      <c r="AF412" s="126"/>
      <c r="AG412" s="126"/>
    </row>
    <row r="413" spans="1:33" ht="15.75" customHeight="1" x14ac:dyDescent="0.2">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c r="AC413" s="126"/>
      <c r="AD413" s="126"/>
      <c r="AE413" s="126"/>
      <c r="AF413" s="126"/>
      <c r="AG413" s="126"/>
    </row>
    <row r="414" spans="1:33" ht="15.75" customHeight="1" x14ac:dyDescent="0.2">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c r="AC414" s="126"/>
      <c r="AD414" s="126"/>
      <c r="AE414" s="126"/>
      <c r="AF414" s="126"/>
      <c r="AG414" s="126"/>
    </row>
    <row r="415" spans="1:33" ht="15.75" customHeight="1" x14ac:dyDescent="0.2">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c r="AC415" s="126"/>
      <c r="AD415" s="126"/>
      <c r="AE415" s="126"/>
      <c r="AF415" s="126"/>
      <c r="AG415" s="126"/>
    </row>
    <row r="416" spans="1:33" ht="15.75" customHeight="1" x14ac:dyDescent="0.2">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c r="AC416" s="126"/>
      <c r="AD416" s="126"/>
      <c r="AE416" s="126"/>
      <c r="AF416" s="126"/>
      <c r="AG416" s="126"/>
    </row>
    <row r="417" spans="1:33" ht="15.75" customHeight="1" x14ac:dyDescent="0.2">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c r="AC417" s="126"/>
      <c r="AD417" s="126"/>
      <c r="AE417" s="126"/>
      <c r="AF417" s="126"/>
      <c r="AG417" s="126"/>
    </row>
    <row r="418" spans="1:33" ht="15.75" customHeight="1" x14ac:dyDescent="0.2">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c r="AC418" s="126"/>
      <c r="AD418" s="126"/>
      <c r="AE418" s="126"/>
      <c r="AF418" s="126"/>
      <c r="AG418" s="126"/>
    </row>
    <row r="419" spans="1:33" ht="15.75" customHeight="1" x14ac:dyDescent="0.2">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c r="AC419" s="126"/>
      <c r="AD419" s="126"/>
      <c r="AE419" s="126"/>
      <c r="AF419" s="126"/>
      <c r="AG419" s="126"/>
    </row>
    <row r="420" spans="1:33" ht="15.75" customHeight="1" x14ac:dyDescent="0.2">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c r="AC420" s="126"/>
      <c r="AD420" s="126"/>
      <c r="AE420" s="126"/>
      <c r="AF420" s="126"/>
      <c r="AG420" s="126"/>
    </row>
    <row r="421" spans="1:33" ht="15.75" customHeight="1" x14ac:dyDescent="0.2">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c r="AC421" s="126"/>
      <c r="AD421" s="126"/>
      <c r="AE421" s="126"/>
      <c r="AF421" s="126"/>
      <c r="AG421" s="126"/>
    </row>
    <row r="422" spans="1:33" ht="15.75" customHeight="1" x14ac:dyDescent="0.2">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c r="AC422" s="126"/>
      <c r="AD422" s="126"/>
      <c r="AE422" s="126"/>
      <c r="AF422" s="126"/>
      <c r="AG422" s="126"/>
    </row>
    <row r="423" spans="1:33" ht="15.75" customHeight="1" x14ac:dyDescent="0.2">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c r="AC423" s="126"/>
      <c r="AD423" s="126"/>
      <c r="AE423" s="126"/>
      <c r="AF423" s="126"/>
      <c r="AG423" s="126"/>
    </row>
    <row r="424" spans="1:33" ht="15.75" customHeight="1" x14ac:dyDescent="0.2">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c r="AC424" s="126"/>
      <c r="AD424" s="126"/>
      <c r="AE424" s="126"/>
      <c r="AF424" s="126"/>
      <c r="AG424" s="126"/>
    </row>
    <row r="425" spans="1:33" ht="15.75" customHeight="1" x14ac:dyDescent="0.2">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c r="AC425" s="126"/>
      <c r="AD425" s="126"/>
      <c r="AE425" s="126"/>
      <c r="AF425" s="126"/>
      <c r="AG425" s="126"/>
    </row>
    <row r="426" spans="1:33" ht="15.75" customHeight="1" x14ac:dyDescent="0.2">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c r="AC426" s="126"/>
      <c r="AD426" s="126"/>
      <c r="AE426" s="126"/>
      <c r="AF426" s="126"/>
      <c r="AG426" s="126"/>
    </row>
    <row r="427" spans="1:33" ht="15.75" customHeight="1" x14ac:dyDescent="0.2">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c r="AC427" s="126"/>
      <c r="AD427" s="126"/>
      <c r="AE427" s="126"/>
      <c r="AF427" s="126"/>
      <c r="AG427" s="126"/>
    </row>
    <row r="428" spans="1:33" ht="15.75" customHeight="1" x14ac:dyDescent="0.2">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c r="AC428" s="126"/>
      <c r="AD428" s="126"/>
      <c r="AE428" s="126"/>
      <c r="AF428" s="126"/>
      <c r="AG428" s="126"/>
    </row>
    <row r="429" spans="1:33" ht="15.75" customHeight="1" x14ac:dyDescent="0.2">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c r="AC429" s="126"/>
      <c r="AD429" s="126"/>
      <c r="AE429" s="126"/>
      <c r="AF429" s="126"/>
      <c r="AG429" s="126"/>
    </row>
    <row r="430" spans="1:33" ht="15.75" customHeight="1" x14ac:dyDescent="0.2">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c r="AC430" s="126"/>
      <c r="AD430" s="126"/>
      <c r="AE430" s="126"/>
      <c r="AF430" s="126"/>
      <c r="AG430" s="126"/>
    </row>
    <row r="431" spans="1:33" ht="15.75" customHeight="1" x14ac:dyDescent="0.2">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c r="AC431" s="126"/>
      <c r="AD431" s="126"/>
      <c r="AE431" s="126"/>
      <c r="AF431" s="126"/>
      <c r="AG431" s="126"/>
    </row>
    <row r="432" spans="1:33" ht="15.75" customHeight="1" x14ac:dyDescent="0.2">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c r="AC432" s="126"/>
      <c r="AD432" s="126"/>
      <c r="AE432" s="126"/>
      <c r="AF432" s="126"/>
      <c r="AG432" s="126"/>
    </row>
    <row r="433" spans="1:33" ht="15.75" customHeight="1" x14ac:dyDescent="0.2">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c r="AC433" s="126"/>
      <c r="AD433" s="126"/>
      <c r="AE433" s="126"/>
      <c r="AF433" s="126"/>
      <c r="AG433" s="126"/>
    </row>
    <row r="434" spans="1:33" ht="15.75" customHeight="1" x14ac:dyDescent="0.2">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c r="AC434" s="126"/>
      <c r="AD434" s="126"/>
      <c r="AE434" s="126"/>
      <c r="AF434" s="126"/>
      <c r="AG434" s="126"/>
    </row>
    <row r="435" spans="1:33" ht="15.75" customHeight="1" x14ac:dyDescent="0.2">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c r="AC435" s="126"/>
      <c r="AD435" s="126"/>
      <c r="AE435" s="126"/>
      <c r="AF435" s="126"/>
      <c r="AG435" s="126"/>
    </row>
    <row r="436" spans="1:33" ht="15.75" customHeight="1" x14ac:dyDescent="0.2">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c r="AC436" s="126"/>
      <c r="AD436" s="126"/>
      <c r="AE436" s="126"/>
      <c r="AF436" s="126"/>
      <c r="AG436" s="126"/>
    </row>
    <row r="437" spans="1:33" ht="15.75" customHeight="1" x14ac:dyDescent="0.2">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c r="AC437" s="126"/>
      <c r="AD437" s="126"/>
      <c r="AE437" s="126"/>
      <c r="AF437" s="126"/>
      <c r="AG437" s="126"/>
    </row>
    <row r="438" spans="1:33" ht="15.75" customHeight="1" x14ac:dyDescent="0.2">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c r="AC438" s="126"/>
      <c r="AD438" s="126"/>
      <c r="AE438" s="126"/>
      <c r="AF438" s="126"/>
      <c r="AG438" s="126"/>
    </row>
    <row r="439" spans="1:33" ht="15.75" customHeight="1" x14ac:dyDescent="0.2">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c r="AC439" s="126"/>
      <c r="AD439" s="126"/>
      <c r="AE439" s="126"/>
      <c r="AF439" s="126"/>
      <c r="AG439" s="126"/>
    </row>
    <row r="440" spans="1:33" ht="15.75" customHeight="1" x14ac:dyDescent="0.2">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c r="AC440" s="126"/>
      <c r="AD440" s="126"/>
      <c r="AE440" s="126"/>
      <c r="AF440" s="126"/>
      <c r="AG440" s="126"/>
    </row>
    <row r="441" spans="1:33" ht="15.75" customHeight="1" x14ac:dyDescent="0.2">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c r="AC441" s="126"/>
      <c r="AD441" s="126"/>
      <c r="AE441" s="126"/>
      <c r="AF441" s="126"/>
      <c r="AG441" s="126"/>
    </row>
    <row r="442" spans="1:33" ht="15.75" customHeight="1" x14ac:dyDescent="0.2">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c r="AC442" s="126"/>
      <c r="AD442" s="126"/>
      <c r="AE442" s="126"/>
      <c r="AF442" s="126"/>
      <c r="AG442" s="126"/>
    </row>
    <row r="443" spans="1:33" ht="15.75" customHeight="1" x14ac:dyDescent="0.2">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c r="AC443" s="126"/>
      <c r="AD443" s="126"/>
      <c r="AE443" s="126"/>
      <c r="AF443" s="126"/>
      <c r="AG443" s="126"/>
    </row>
    <row r="444" spans="1:33" ht="15.75" customHeight="1" x14ac:dyDescent="0.2">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c r="AC444" s="126"/>
      <c r="AD444" s="126"/>
      <c r="AE444" s="126"/>
      <c r="AF444" s="126"/>
      <c r="AG444" s="126"/>
    </row>
    <row r="445" spans="1:33" ht="15.75" customHeight="1" x14ac:dyDescent="0.2">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c r="AC445" s="126"/>
      <c r="AD445" s="126"/>
      <c r="AE445" s="126"/>
      <c r="AF445" s="126"/>
      <c r="AG445" s="126"/>
    </row>
    <row r="446" spans="1:33" ht="15.75" customHeight="1" x14ac:dyDescent="0.2">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c r="AC446" s="126"/>
      <c r="AD446" s="126"/>
      <c r="AE446" s="126"/>
      <c r="AF446" s="126"/>
      <c r="AG446" s="126"/>
    </row>
    <row r="447" spans="1:33" ht="15.75" customHeight="1" x14ac:dyDescent="0.2">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c r="AC447" s="126"/>
      <c r="AD447" s="126"/>
      <c r="AE447" s="126"/>
      <c r="AF447" s="126"/>
      <c r="AG447" s="126"/>
    </row>
    <row r="448" spans="1:33" ht="15.75" customHeight="1" x14ac:dyDescent="0.2">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c r="AC448" s="126"/>
      <c r="AD448" s="126"/>
      <c r="AE448" s="126"/>
      <c r="AF448" s="126"/>
      <c r="AG448" s="126"/>
    </row>
    <row r="449" spans="1:33" ht="15.75" customHeight="1" x14ac:dyDescent="0.2">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c r="AC449" s="126"/>
      <c r="AD449" s="126"/>
      <c r="AE449" s="126"/>
      <c r="AF449" s="126"/>
      <c r="AG449" s="126"/>
    </row>
    <row r="450" spans="1:33" ht="15.75" customHeight="1" x14ac:dyDescent="0.2">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c r="AC450" s="126"/>
      <c r="AD450" s="126"/>
      <c r="AE450" s="126"/>
      <c r="AF450" s="126"/>
      <c r="AG450" s="126"/>
    </row>
    <row r="451" spans="1:33" ht="15.75" customHeight="1" x14ac:dyDescent="0.2">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c r="AC451" s="126"/>
      <c r="AD451" s="126"/>
      <c r="AE451" s="126"/>
      <c r="AF451" s="126"/>
      <c r="AG451" s="126"/>
    </row>
    <row r="452" spans="1:33" ht="15.75" customHeight="1" x14ac:dyDescent="0.2">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c r="AC452" s="126"/>
      <c r="AD452" s="126"/>
      <c r="AE452" s="126"/>
      <c r="AF452" s="126"/>
      <c r="AG452" s="126"/>
    </row>
    <row r="453" spans="1:33" ht="15.75" customHeight="1" x14ac:dyDescent="0.2">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c r="AC453" s="126"/>
      <c r="AD453" s="126"/>
      <c r="AE453" s="126"/>
      <c r="AF453" s="126"/>
      <c r="AG453" s="126"/>
    </row>
    <row r="454" spans="1:33" ht="15.75" customHeight="1" x14ac:dyDescent="0.2">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c r="AC454" s="126"/>
      <c r="AD454" s="126"/>
      <c r="AE454" s="126"/>
      <c r="AF454" s="126"/>
      <c r="AG454" s="126"/>
    </row>
    <row r="455" spans="1:33" ht="15.75" customHeight="1" x14ac:dyDescent="0.2">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c r="AC455" s="126"/>
      <c r="AD455" s="126"/>
      <c r="AE455" s="126"/>
      <c r="AF455" s="126"/>
      <c r="AG455" s="126"/>
    </row>
    <row r="456" spans="1:33" ht="15.75" customHeight="1" x14ac:dyDescent="0.2">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c r="AC456" s="126"/>
      <c r="AD456" s="126"/>
      <c r="AE456" s="126"/>
      <c r="AF456" s="126"/>
      <c r="AG456" s="126"/>
    </row>
    <row r="457" spans="1:33" ht="15.75" customHeight="1" x14ac:dyDescent="0.2">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c r="AC457" s="126"/>
      <c r="AD457" s="126"/>
      <c r="AE457" s="126"/>
      <c r="AF457" s="126"/>
      <c r="AG457" s="126"/>
    </row>
    <row r="458" spans="1:33" ht="15.75" customHeight="1" x14ac:dyDescent="0.2">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c r="AC458" s="126"/>
      <c r="AD458" s="126"/>
      <c r="AE458" s="126"/>
      <c r="AF458" s="126"/>
      <c r="AG458" s="126"/>
    </row>
    <row r="459" spans="1:33" ht="15.75" customHeight="1" x14ac:dyDescent="0.2">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c r="AC459" s="126"/>
      <c r="AD459" s="126"/>
      <c r="AE459" s="126"/>
      <c r="AF459" s="126"/>
      <c r="AG459" s="126"/>
    </row>
    <row r="460" spans="1:33" ht="15.75" customHeight="1" x14ac:dyDescent="0.2">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c r="AC460" s="126"/>
      <c r="AD460" s="126"/>
      <c r="AE460" s="126"/>
      <c r="AF460" s="126"/>
      <c r="AG460" s="126"/>
    </row>
    <row r="461" spans="1:33" ht="15.75" customHeight="1" x14ac:dyDescent="0.2">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c r="AC461" s="126"/>
      <c r="AD461" s="126"/>
      <c r="AE461" s="126"/>
      <c r="AF461" s="126"/>
      <c r="AG461" s="126"/>
    </row>
    <row r="462" spans="1:33" ht="15.75" customHeight="1" x14ac:dyDescent="0.2">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c r="AC462" s="126"/>
      <c r="AD462" s="126"/>
      <c r="AE462" s="126"/>
      <c r="AF462" s="126"/>
      <c r="AG462" s="126"/>
    </row>
    <row r="463" spans="1:33" ht="15.75" customHeight="1" x14ac:dyDescent="0.2">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c r="AC463" s="126"/>
      <c r="AD463" s="126"/>
      <c r="AE463" s="126"/>
      <c r="AF463" s="126"/>
      <c r="AG463" s="126"/>
    </row>
    <row r="464" spans="1:33" ht="15.75" customHeight="1" x14ac:dyDescent="0.2">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c r="AC464" s="126"/>
      <c r="AD464" s="126"/>
      <c r="AE464" s="126"/>
      <c r="AF464" s="126"/>
      <c r="AG464" s="126"/>
    </row>
    <row r="465" spans="1:33" ht="15.75" customHeight="1" x14ac:dyDescent="0.2">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c r="AC465" s="126"/>
      <c r="AD465" s="126"/>
      <c r="AE465" s="126"/>
      <c r="AF465" s="126"/>
      <c r="AG465" s="126"/>
    </row>
    <row r="466" spans="1:33" ht="15.75" customHeight="1" x14ac:dyDescent="0.2">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c r="AC466" s="126"/>
      <c r="AD466" s="126"/>
      <c r="AE466" s="126"/>
      <c r="AF466" s="126"/>
      <c r="AG466" s="126"/>
    </row>
    <row r="467" spans="1:33" ht="15.75" customHeight="1" x14ac:dyDescent="0.2">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c r="AC467" s="126"/>
      <c r="AD467" s="126"/>
      <c r="AE467" s="126"/>
      <c r="AF467" s="126"/>
      <c r="AG467" s="126"/>
    </row>
    <row r="468" spans="1:33" ht="15.75" customHeight="1" x14ac:dyDescent="0.2">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c r="AC468" s="126"/>
      <c r="AD468" s="126"/>
      <c r="AE468" s="126"/>
      <c r="AF468" s="126"/>
      <c r="AG468" s="126"/>
    </row>
    <row r="469" spans="1:33" ht="15.75" customHeight="1" x14ac:dyDescent="0.2">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c r="AC469" s="126"/>
      <c r="AD469" s="126"/>
      <c r="AE469" s="126"/>
      <c r="AF469" s="126"/>
      <c r="AG469" s="126"/>
    </row>
    <row r="470" spans="1:33" ht="15.75" customHeight="1" x14ac:dyDescent="0.2">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c r="AC470" s="126"/>
      <c r="AD470" s="126"/>
      <c r="AE470" s="126"/>
      <c r="AF470" s="126"/>
      <c r="AG470" s="126"/>
    </row>
    <row r="471" spans="1:33" ht="15.75" customHeight="1" x14ac:dyDescent="0.2">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c r="AC471" s="126"/>
      <c r="AD471" s="126"/>
      <c r="AE471" s="126"/>
      <c r="AF471" s="126"/>
      <c r="AG471" s="126"/>
    </row>
    <row r="472" spans="1:33" ht="15.75" customHeight="1" x14ac:dyDescent="0.2">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c r="AC472" s="126"/>
      <c r="AD472" s="126"/>
      <c r="AE472" s="126"/>
      <c r="AF472" s="126"/>
      <c r="AG472" s="126"/>
    </row>
    <row r="473" spans="1:33" ht="15.75" customHeight="1" x14ac:dyDescent="0.2">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c r="AC473" s="126"/>
      <c r="AD473" s="126"/>
      <c r="AE473" s="126"/>
      <c r="AF473" s="126"/>
      <c r="AG473" s="126"/>
    </row>
    <row r="474" spans="1:33" ht="15.75" customHeight="1" x14ac:dyDescent="0.2">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c r="AC474" s="126"/>
      <c r="AD474" s="126"/>
      <c r="AE474" s="126"/>
      <c r="AF474" s="126"/>
      <c r="AG474" s="126"/>
    </row>
    <row r="475" spans="1:33" ht="15.75" customHeight="1" x14ac:dyDescent="0.2">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c r="AC475" s="126"/>
      <c r="AD475" s="126"/>
      <c r="AE475" s="126"/>
      <c r="AF475" s="126"/>
      <c r="AG475" s="126"/>
    </row>
    <row r="476" spans="1:33" ht="15.75" customHeight="1" x14ac:dyDescent="0.2">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c r="AC476" s="126"/>
      <c r="AD476" s="126"/>
      <c r="AE476" s="126"/>
      <c r="AF476" s="126"/>
      <c r="AG476" s="126"/>
    </row>
    <row r="477" spans="1:33" ht="15.75" customHeight="1" x14ac:dyDescent="0.2">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c r="AC477" s="126"/>
      <c r="AD477" s="126"/>
      <c r="AE477" s="126"/>
      <c r="AF477" s="126"/>
      <c r="AG477" s="126"/>
    </row>
    <row r="478" spans="1:33" ht="15.75" customHeight="1" x14ac:dyDescent="0.2">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c r="AC478" s="126"/>
      <c r="AD478" s="126"/>
      <c r="AE478" s="126"/>
      <c r="AF478" s="126"/>
      <c r="AG478" s="126"/>
    </row>
    <row r="479" spans="1:33" ht="15.75" customHeight="1" x14ac:dyDescent="0.2">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c r="AC479" s="126"/>
      <c r="AD479" s="126"/>
      <c r="AE479" s="126"/>
      <c r="AF479" s="126"/>
      <c r="AG479" s="126"/>
    </row>
    <row r="480" spans="1:33" ht="15.75" customHeight="1" x14ac:dyDescent="0.2">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c r="AC480" s="126"/>
      <c r="AD480" s="126"/>
      <c r="AE480" s="126"/>
      <c r="AF480" s="126"/>
      <c r="AG480" s="126"/>
    </row>
    <row r="481" spans="1:33" ht="15.75" customHeight="1" x14ac:dyDescent="0.2">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c r="AC481" s="126"/>
      <c r="AD481" s="126"/>
      <c r="AE481" s="126"/>
      <c r="AF481" s="126"/>
      <c r="AG481" s="126"/>
    </row>
    <row r="482" spans="1:33" ht="15.75" customHeight="1" x14ac:dyDescent="0.2">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c r="AC482" s="126"/>
      <c r="AD482" s="126"/>
      <c r="AE482" s="126"/>
      <c r="AF482" s="126"/>
      <c r="AG482" s="126"/>
    </row>
    <row r="483" spans="1:33" ht="15.75" customHeight="1" x14ac:dyDescent="0.2">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c r="AC483" s="126"/>
      <c r="AD483" s="126"/>
      <c r="AE483" s="126"/>
      <c r="AF483" s="126"/>
      <c r="AG483" s="126"/>
    </row>
    <row r="484" spans="1:33" ht="15.75" customHeight="1" x14ac:dyDescent="0.2">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c r="AC484" s="126"/>
      <c r="AD484" s="126"/>
      <c r="AE484" s="126"/>
      <c r="AF484" s="126"/>
      <c r="AG484" s="126"/>
    </row>
    <row r="485" spans="1:33" ht="15.75" customHeight="1" x14ac:dyDescent="0.2">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c r="AC485" s="126"/>
      <c r="AD485" s="126"/>
      <c r="AE485" s="126"/>
      <c r="AF485" s="126"/>
      <c r="AG485" s="126"/>
    </row>
    <row r="486" spans="1:33" ht="15.75" customHeight="1" x14ac:dyDescent="0.2">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c r="AC486" s="126"/>
      <c r="AD486" s="126"/>
      <c r="AE486" s="126"/>
      <c r="AF486" s="126"/>
      <c r="AG486" s="126"/>
    </row>
    <row r="487" spans="1:33" ht="15.75" customHeight="1" x14ac:dyDescent="0.2">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c r="AC487" s="126"/>
      <c r="AD487" s="126"/>
      <c r="AE487" s="126"/>
      <c r="AF487" s="126"/>
      <c r="AG487" s="126"/>
    </row>
    <row r="488" spans="1:33" ht="15.75" customHeight="1" x14ac:dyDescent="0.2">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c r="AC488" s="126"/>
      <c r="AD488" s="126"/>
      <c r="AE488" s="126"/>
      <c r="AF488" s="126"/>
      <c r="AG488" s="126"/>
    </row>
    <row r="489" spans="1:33" ht="15.75" customHeight="1" x14ac:dyDescent="0.2">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c r="AC489" s="126"/>
      <c r="AD489" s="126"/>
      <c r="AE489" s="126"/>
      <c r="AF489" s="126"/>
      <c r="AG489" s="126"/>
    </row>
    <row r="490" spans="1:33" ht="15.75" customHeight="1" x14ac:dyDescent="0.2">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c r="AC490" s="126"/>
      <c r="AD490" s="126"/>
      <c r="AE490" s="126"/>
      <c r="AF490" s="126"/>
      <c r="AG490" s="126"/>
    </row>
    <row r="491" spans="1:33" ht="15.75" customHeight="1" x14ac:dyDescent="0.2">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c r="AC491" s="126"/>
      <c r="AD491" s="126"/>
      <c r="AE491" s="126"/>
      <c r="AF491" s="126"/>
      <c r="AG491" s="126"/>
    </row>
    <row r="492" spans="1:33" ht="15.75" customHeight="1" x14ac:dyDescent="0.2">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c r="AC492" s="126"/>
      <c r="AD492" s="126"/>
      <c r="AE492" s="126"/>
      <c r="AF492" s="126"/>
      <c r="AG492" s="126"/>
    </row>
    <row r="493" spans="1:33" ht="15.75" customHeight="1" x14ac:dyDescent="0.2">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c r="AC493" s="126"/>
      <c r="AD493" s="126"/>
      <c r="AE493" s="126"/>
      <c r="AF493" s="126"/>
      <c r="AG493" s="126"/>
    </row>
    <row r="494" spans="1:33" ht="15.75" customHeight="1" x14ac:dyDescent="0.2">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c r="AC494" s="126"/>
      <c r="AD494" s="126"/>
      <c r="AE494" s="126"/>
      <c r="AF494" s="126"/>
      <c r="AG494" s="126"/>
    </row>
    <row r="495" spans="1:33" ht="15.75" customHeight="1" x14ac:dyDescent="0.2">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c r="AC495" s="126"/>
      <c r="AD495" s="126"/>
      <c r="AE495" s="126"/>
      <c r="AF495" s="126"/>
      <c r="AG495" s="126"/>
    </row>
    <row r="496" spans="1:33" ht="15.75" customHeight="1" x14ac:dyDescent="0.2">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c r="AC496" s="126"/>
      <c r="AD496" s="126"/>
      <c r="AE496" s="126"/>
      <c r="AF496" s="126"/>
      <c r="AG496" s="126"/>
    </row>
    <row r="497" spans="1:33" ht="15.75" customHeight="1" x14ac:dyDescent="0.2">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c r="AC497" s="126"/>
      <c r="AD497" s="126"/>
      <c r="AE497" s="126"/>
      <c r="AF497" s="126"/>
      <c r="AG497" s="126"/>
    </row>
    <row r="498" spans="1:33" ht="15.75" customHeight="1" x14ac:dyDescent="0.2">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c r="AC498" s="126"/>
      <c r="AD498" s="126"/>
      <c r="AE498" s="126"/>
      <c r="AF498" s="126"/>
      <c r="AG498" s="126"/>
    </row>
    <row r="499" spans="1:33" ht="15.75" customHeight="1" x14ac:dyDescent="0.2">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c r="AC499" s="126"/>
      <c r="AD499" s="126"/>
      <c r="AE499" s="126"/>
      <c r="AF499" s="126"/>
      <c r="AG499" s="126"/>
    </row>
    <row r="500" spans="1:33" ht="15.75" customHeight="1" x14ac:dyDescent="0.2">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c r="AC500" s="126"/>
      <c r="AD500" s="126"/>
      <c r="AE500" s="126"/>
      <c r="AF500" s="126"/>
      <c r="AG500" s="126"/>
    </row>
    <row r="501" spans="1:33" ht="15.75" customHeight="1" x14ac:dyDescent="0.2">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c r="AC501" s="126"/>
      <c r="AD501" s="126"/>
      <c r="AE501" s="126"/>
      <c r="AF501" s="126"/>
      <c r="AG501" s="126"/>
    </row>
    <row r="502" spans="1:33" ht="15.75" customHeight="1" x14ac:dyDescent="0.2">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c r="AC502" s="126"/>
      <c r="AD502" s="126"/>
      <c r="AE502" s="126"/>
      <c r="AF502" s="126"/>
      <c r="AG502" s="126"/>
    </row>
    <row r="503" spans="1:33" ht="15.75" customHeight="1" x14ac:dyDescent="0.2">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c r="AC503" s="126"/>
      <c r="AD503" s="126"/>
      <c r="AE503" s="126"/>
      <c r="AF503" s="126"/>
      <c r="AG503" s="126"/>
    </row>
    <row r="504" spans="1:33" ht="15.75" customHeight="1" x14ac:dyDescent="0.2">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c r="AC504" s="126"/>
      <c r="AD504" s="126"/>
      <c r="AE504" s="126"/>
      <c r="AF504" s="126"/>
      <c r="AG504" s="126"/>
    </row>
    <row r="505" spans="1:33" ht="15.75" customHeight="1" x14ac:dyDescent="0.2">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c r="AC505" s="126"/>
      <c r="AD505" s="126"/>
      <c r="AE505" s="126"/>
      <c r="AF505" s="126"/>
      <c r="AG505" s="126"/>
    </row>
    <row r="506" spans="1:33" ht="15.75" customHeight="1" x14ac:dyDescent="0.2">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c r="AC506" s="126"/>
      <c r="AD506" s="126"/>
      <c r="AE506" s="126"/>
      <c r="AF506" s="126"/>
      <c r="AG506" s="126"/>
    </row>
    <row r="507" spans="1:33" ht="15.75" customHeight="1" x14ac:dyDescent="0.2">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c r="AC507" s="126"/>
      <c r="AD507" s="126"/>
      <c r="AE507" s="126"/>
      <c r="AF507" s="126"/>
      <c r="AG507" s="126"/>
    </row>
    <row r="508" spans="1:33" ht="15.75" customHeight="1" x14ac:dyDescent="0.2">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c r="AC508" s="126"/>
      <c r="AD508" s="126"/>
      <c r="AE508" s="126"/>
      <c r="AF508" s="126"/>
      <c r="AG508" s="126"/>
    </row>
    <row r="509" spans="1:33" ht="15.75" customHeight="1" x14ac:dyDescent="0.2">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c r="AC509" s="126"/>
      <c r="AD509" s="126"/>
      <c r="AE509" s="126"/>
      <c r="AF509" s="126"/>
      <c r="AG509" s="126"/>
    </row>
    <row r="510" spans="1:33" ht="15.75" customHeight="1" x14ac:dyDescent="0.2">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c r="AC510" s="126"/>
      <c r="AD510" s="126"/>
      <c r="AE510" s="126"/>
      <c r="AF510" s="126"/>
      <c r="AG510" s="126"/>
    </row>
    <row r="511" spans="1:33" ht="15.75" customHeight="1" x14ac:dyDescent="0.2">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1:33" ht="15.75" customHeight="1" x14ac:dyDescent="0.2">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c r="AC512" s="126"/>
      <c r="AD512" s="126"/>
      <c r="AE512" s="126"/>
      <c r="AF512" s="126"/>
      <c r="AG512" s="126"/>
    </row>
    <row r="513" spans="1:33" ht="15.75" customHeight="1" x14ac:dyDescent="0.2">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c r="AC513" s="126"/>
      <c r="AD513" s="126"/>
      <c r="AE513" s="126"/>
      <c r="AF513" s="126"/>
      <c r="AG513" s="126"/>
    </row>
    <row r="514" spans="1:33" ht="15.75" customHeight="1" x14ac:dyDescent="0.2">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c r="AC514" s="126"/>
      <c r="AD514" s="126"/>
      <c r="AE514" s="126"/>
      <c r="AF514" s="126"/>
      <c r="AG514" s="126"/>
    </row>
    <row r="515" spans="1:33" ht="15.75" customHeight="1" x14ac:dyDescent="0.2">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c r="AC515" s="126"/>
      <c r="AD515" s="126"/>
      <c r="AE515" s="126"/>
      <c r="AF515" s="126"/>
      <c r="AG515" s="126"/>
    </row>
    <row r="516" spans="1:33" ht="15.75" customHeight="1" x14ac:dyDescent="0.2">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c r="AC516" s="126"/>
      <c r="AD516" s="126"/>
      <c r="AE516" s="126"/>
      <c r="AF516" s="126"/>
      <c r="AG516" s="126"/>
    </row>
    <row r="517" spans="1:33" ht="15.75" customHeight="1" x14ac:dyDescent="0.2">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c r="AC517" s="126"/>
      <c r="AD517" s="126"/>
      <c r="AE517" s="126"/>
      <c r="AF517" s="126"/>
      <c r="AG517" s="126"/>
    </row>
    <row r="518" spans="1:33" ht="15.75" customHeight="1" x14ac:dyDescent="0.2">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c r="AC518" s="126"/>
      <c r="AD518" s="126"/>
      <c r="AE518" s="126"/>
      <c r="AF518" s="126"/>
      <c r="AG518" s="126"/>
    </row>
    <row r="519" spans="1:33" ht="15.75" customHeight="1" x14ac:dyDescent="0.2">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c r="AC519" s="126"/>
      <c r="AD519" s="126"/>
      <c r="AE519" s="126"/>
      <c r="AF519" s="126"/>
      <c r="AG519" s="126"/>
    </row>
    <row r="520" spans="1:33" ht="15.75" customHeight="1" x14ac:dyDescent="0.2">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c r="AC520" s="126"/>
      <c r="AD520" s="126"/>
      <c r="AE520" s="126"/>
      <c r="AF520" s="126"/>
      <c r="AG520" s="126"/>
    </row>
    <row r="521" spans="1:33" ht="15.75" customHeight="1" x14ac:dyDescent="0.2">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c r="AC521" s="126"/>
      <c r="AD521" s="126"/>
      <c r="AE521" s="126"/>
      <c r="AF521" s="126"/>
      <c r="AG521" s="126"/>
    </row>
    <row r="522" spans="1:33" ht="15.75" customHeight="1" x14ac:dyDescent="0.2">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c r="AC522" s="126"/>
      <c r="AD522" s="126"/>
      <c r="AE522" s="126"/>
      <c r="AF522" s="126"/>
      <c r="AG522" s="126"/>
    </row>
    <row r="523" spans="1:33" ht="15.75" customHeight="1" x14ac:dyDescent="0.2">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c r="AC523" s="126"/>
      <c r="AD523" s="126"/>
      <c r="AE523" s="126"/>
      <c r="AF523" s="126"/>
      <c r="AG523" s="126"/>
    </row>
    <row r="524" spans="1:33" ht="15.75" customHeight="1" x14ac:dyDescent="0.2">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c r="AC524" s="126"/>
      <c r="AD524" s="126"/>
      <c r="AE524" s="126"/>
      <c r="AF524" s="126"/>
      <c r="AG524" s="126"/>
    </row>
    <row r="525" spans="1:33" ht="15.75" customHeight="1" x14ac:dyDescent="0.2">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c r="AC525" s="126"/>
      <c r="AD525" s="126"/>
      <c r="AE525" s="126"/>
      <c r="AF525" s="126"/>
      <c r="AG525" s="126"/>
    </row>
    <row r="526" spans="1:33" ht="15.75" customHeight="1" x14ac:dyDescent="0.2">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c r="AC526" s="126"/>
      <c r="AD526" s="126"/>
      <c r="AE526" s="126"/>
      <c r="AF526" s="126"/>
      <c r="AG526" s="126"/>
    </row>
    <row r="527" spans="1:33" ht="15.75" customHeight="1" x14ac:dyDescent="0.2">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c r="AC527" s="126"/>
      <c r="AD527" s="126"/>
      <c r="AE527" s="126"/>
      <c r="AF527" s="126"/>
      <c r="AG527" s="126"/>
    </row>
    <row r="528" spans="1:33" ht="15.75" customHeight="1" x14ac:dyDescent="0.2">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c r="AC528" s="126"/>
      <c r="AD528" s="126"/>
      <c r="AE528" s="126"/>
      <c r="AF528" s="126"/>
      <c r="AG528" s="126"/>
    </row>
    <row r="529" spans="1:33" ht="15.75" customHeight="1" x14ac:dyDescent="0.2">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c r="AC529" s="126"/>
      <c r="AD529" s="126"/>
      <c r="AE529" s="126"/>
      <c r="AF529" s="126"/>
      <c r="AG529" s="126"/>
    </row>
    <row r="530" spans="1:33" ht="15.75" customHeight="1" x14ac:dyDescent="0.2">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c r="AC530" s="126"/>
      <c r="AD530" s="126"/>
      <c r="AE530" s="126"/>
      <c r="AF530" s="126"/>
      <c r="AG530" s="126"/>
    </row>
    <row r="531" spans="1:33" ht="15.75" customHeight="1" x14ac:dyDescent="0.2">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c r="AC531" s="126"/>
      <c r="AD531" s="126"/>
      <c r="AE531" s="126"/>
      <c r="AF531" s="126"/>
      <c r="AG531" s="126"/>
    </row>
    <row r="532" spans="1:33" ht="15.75" customHeight="1" x14ac:dyDescent="0.2">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c r="AC532" s="126"/>
      <c r="AD532" s="126"/>
      <c r="AE532" s="126"/>
      <c r="AF532" s="126"/>
      <c r="AG532" s="126"/>
    </row>
    <row r="533" spans="1:33" ht="15.75" customHeight="1" x14ac:dyDescent="0.2">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c r="AC533" s="126"/>
      <c r="AD533" s="126"/>
      <c r="AE533" s="126"/>
      <c r="AF533" s="126"/>
      <c r="AG533" s="126"/>
    </row>
    <row r="534" spans="1:33" ht="15.75" customHeight="1" x14ac:dyDescent="0.2">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c r="AC534" s="126"/>
      <c r="AD534" s="126"/>
      <c r="AE534" s="126"/>
      <c r="AF534" s="126"/>
      <c r="AG534" s="126"/>
    </row>
    <row r="535" spans="1:33" ht="15.75" customHeight="1" x14ac:dyDescent="0.2">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c r="AC535" s="126"/>
      <c r="AD535" s="126"/>
      <c r="AE535" s="126"/>
      <c r="AF535" s="126"/>
      <c r="AG535" s="126"/>
    </row>
    <row r="536" spans="1:33" ht="15.75" customHeight="1" x14ac:dyDescent="0.2">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c r="AC536" s="126"/>
      <c r="AD536" s="126"/>
      <c r="AE536" s="126"/>
      <c r="AF536" s="126"/>
      <c r="AG536" s="126"/>
    </row>
    <row r="537" spans="1:33" ht="15.75" customHeight="1" x14ac:dyDescent="0.2">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c r="AC537" s="126"/>
      <c r="AD537" s="126"/>
      <c r="AE537" s="126"/>
      <c r="AF537" s="126"/>
      <c r="AG537" s="126"/>
    </row>
    <row r="538" spans="1:33" ht="15.75" customHeight="1" x14ac:dyDescent="0.2">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c r="AC538" s="126"/>
      <c r="AD538" s="126"/>
      <c r="AE538" s="126"/>
      <c r="AF538" s="126"/>
      <c r="AG538" s="126"/>
    </row>
    <row r="539" spans="1:33" ht="15.75" customHeight="1" x14ac:dyDescent="0.2">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c r="AC539" s="126"/>
      <c r="AD539" s="126"/>
      <c r="AE539" s="126"/>
      <c r="AF539" s="126"/>
      <c r="AG539" s="126"/>
    </row>
    <row r="540" spans="1:33" ht="15.75" customHeight="1" x14ac:dyDescent="0.2">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c r="AC540" s="126"/>
      <c r="AD540" s="126"/>
      <c r="AE540" s="126"/>
      <c r="AF540" s="126"/>
      <c r="AG540" s="126"/>
    </row>
    <row r="541" spans="1:33" ht="15.75" customHeight="1" x14ac:dyDescent="0.2">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c r="AC541" s="126"/>
      <c r="AD541" s="126"/>
      <c r="AE541" s="126"/>
      <c r="AF541" s="126"/>
      <c r="AG541" s="126"/>
    </row>
    <row r="542" spans="1:33" ht="15.75" customHeight="1" x14ac:dyDescent="0.2">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c r="AC542" s="126"/>
      <c r="AD542" s="126"/>
      <c r="AE542" s="126"/>
      <c r="AF542" s="126"/>
      <c r="AG542" s="126"/>
    </row>
    <row r="543" spans="1:33" ht="15.75" customHeight="1" x14ac:dyDescent="0.2">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c r="AC543" s="126"/>
      <c r="AD543" s="126"/>
      <c r="AE543" s="126"/>
      <c r="AF543" s="126"/>
      <c r="AG543" s="126"/>
    </row>
    <row r="544" spans="1:33" ht="15.75" customHeight="1" x14ac:dyDescent="0.2">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c r="AC544" s="126"/>
      <c r="AD544" s="126"/>
      <c r="AE544" s="126"/>
      <c r="AF544" s="126"/>
      <c r="AG544" s="126"/>
    </row>
    <row r="545" spans="1:33" ht="15.75" customHeight="1" x14ac:dyDescent="0.2">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c r="AC545" s="126"/>
      <c r="AD545" s="126"/>
      <c r="AE545" s="126"/>
      <c r="AF545" s="126"/>
      <c r="AG545" s="126"/>
    </row>
    <row r="546" spans="1:33" ht="15.75" customHeight="1" x14ac:dyDescent="0.2">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c r="AC546" s="126"/>
      <c r="AD546" s="126"/>
      <c r="AE546" s="126"/>
      <c r="AF546" s="126"/>
      <c r="AG546" s="126"/>
    </row>
    <row r="547" spans="1:33" ht="15.75" customHeight="1" x14ac:dyDescent="0.2">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c r="AC547" s="126"/>
      <c r="AD547" s="126"/>
      <c r="AE547" s="126"/>
      <c r="AF547" s="126"/>
      <c r="AG547" s="126"/>
    </row>
    <row r="548" spans="1:33" ht="15.75" customHeight="1" x14ac:dyDescent="0.2">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c r="AC548" s="126"/>
      <c r="AD548" s="126"/>
      <c r="AE548" s="126"/>
      <c r="AF548" s="126"/>
      <c r="AG548" s="126"/>
    </row>
    <row r="549" spans="1:33" ht="15.75" customHeight="1" x14ac:dyDescent="0.2">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c r="AC549" s="126"/>
      <c r="AD549" s="126"/>
      <c r="AE549" s="126"/>
      <c r="AF549" s="126"/>
      <c r="AG549" s="126"/>
    </row>
    <row r="550" spans="1:33" ht="15.75" customHeight="1" x14ac:dyDescent="0.2">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c r="AC550" s="126"/>
      <c r="AD550" s="126"/>
      <c r="AE550" s="126"/>
      <c r="AF550" s="126"/>
      <c r="AG550" s="126"/>
    </row>
    <row r="551" spans="1:33" ht="15.75" customHeight="1" x14ac:dyDescent="0.2">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c r="AC551" s="126"/>
      <c r="AD551" s="126"/>
      <c r="AE551" s="126"/>
      <c r="AF551" s="126"/>
      <c r="AG551" s="126"/>
    </row>
    <row r="552" spans="1:33" ht="15.75" customHeight="1" x14ac:dyDescent="0.2">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c r="AC552" s="126"/>
      <c r="AD552" s="126"/>
      <c r="AE552" s="126"/>
      <c r="AF552" s="126"/>
      <c r="AG552" s="126"/>
    </row>
    <row r="553" spans="1:33" ht="15.75" customHeight="1" x14ac:dyDescent="0.2">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c r="AC553" s="126"/>
      <c r="AD553" s="126"/>
      <c r="AE553" s="126"/>
      <c r="AF553" s="126"/>
      <c r="AG553" s="126"/>
    </row>
    <row r="554" spans="1:33" ht="15.75" customHeight="1" x14ac:dyDescent="0.2">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c r="AC554" s="126"/>
      <c r="AD554" s="126"/>
      <c r="AE554" s="126"/>
      <c r="AF554" s="126"/>
      <c r="AG554" s="126"/>
    </row>
    <row r="555" spans="1:33" ht="15.75" customHeight="1" x14ac:dyDescent="0.2">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c r="AC555" s="126"/>
      <c r="AD555" s="126"/>
      <c r="AE555" s="126"/>
      <c r="AF555" s="126"/>
      <c r="AG555" s="126"/>
    </row>
    <row r="556" spans="1:33" ht="15.75" customHeight="1" x14ac:dyDescent="0.2">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c r="AC556" s="126"/>
      <c r="AD556" s="126"/>
      <c r="AE556" s="126"/>
      <c r="AF556" s="126"/>
      <c r="AG556" s="126"/>
    </row>
    <row r="557" spans="1:33" ht="15.75" customHeight="1" x14ac:dyDescent="0.2">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c r="AC557" s="126"/>
      <c r="AD557" s="126"/>
      <c r="AE557" s="126"/>
      <c r="AF557" s="126"/>
      <c r="AG557" s="126"/>
    </row>
    <row r="558" spans="1:33" ht="15.75" customHeight="1" x14ac:dyDescent="0.2">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c r="AC558" s="126"/>
      <c r="AD558" s="126"/>
      <c r="AE558" s="126"/>
      <c r="AF558" s="126"/>
      <c r="AG558" s="126"/>
    </row>
    <row r="559" spans="1:33" ht="15.75" customHeight="1" x14ac:dyDescent="0.2">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c r="AC559" s="126"/>
      <c r="AD559" s="126"/>
      <c r="AE559" s="126"/>
      <c r="AF559" s="126"/>
      <c r="AG559" s="126"/>
    </row>
    <row r="560" spans="1:33" ht="15.75" customHeight="1" x14ac:dyDescent="0.2">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c r="AC560" s="126"/>
      <c r="AD560" s="126"/>
      <c r="AE560" s="126"/>
      <c r="AF560" s="126"/>
      <c r="AG560" s="126"/>
    </row>
    <row r="561" spans="1:33" ht="15.75" customHeight="1" x14ac:dyDescent="0.2">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c r="AC561" s="126"/>
      <c r="AD561" s="126"/>
      <c r="AE561" s="126"/>
      <c r="AF561" s="126"/>
      <c r="AG561" s="126"/>
    </row>
    <row r="562" spans="1:33" ht="15.75" customHeight="1" x14ac:dyDescent="0.2">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c r="AC562" s="126"/>
      <c r="AD562" s="126"/>
      <c r="AE562" s="126"/>
      <c r="AF562" s="126"/>
      <c r="AG562" s="126"/>
    </row>
    <row r="563" spans="1:33" ht="15.75" customHeight="1" x14ac:dyDescent="0.2">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c r="AC563" s="126"/>
      <c r="AD563" s="126"/>
      <c r="AE563" s="126"/>
      <c r="AF563" s="126"/>
      <c r="AG563" s="126"/>
    </row>
    <row r="564" spans="1:33" ht="15.75" customHeight="1" x14ac:dyDescent="0.2">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c r="AC564" s="126"/>
      <c r="AD564" s="126"/>
      <c r="AE564" s="126"/>
      <c r="AF564" s="126"/>
      <c r="AG564" s="126"/>
    </row>
    <row r="565" spans="1:33" ht="15.75" customHeight="1" x14ac:dyDescent="0.2">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c r="AC565" s="126"/>
      <c r="AD565" s="126"/>
      <c r="AE565" s="126"/>
      <c r="AF565" s="126"/>
      <c r="AG565" s="126"/>
    </row>
    <row r="566" spans="1:33" ht="15.75" customHeight="1" x14ac:dyDescent="0.2">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c r="AC566" s="126"/>
      <c r="AD566" s="126"/>
      <c r="AE566" s="126"/>
      <c r="AF566" s="126"/>
      <c r="AG566" s="126"/>
    </row>
    <row r="567" spans="1:33" ht="15.75" customHeight="1" x14ac:dyDescent="0.2">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c r="AC567" s="126"/>
      <c r="AD567" s="126"/>
      <c r="AE567" s="126"/>
      <c r="AF567" s="126"/>
      <c r="AG567" s="126"/>
    </row>
    <row r="568" spans="1:33" ht="15.75" customHeight="1" x14ac:dyDescent="0.2">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c r="AC568" s="126"/>
      <c r="AD568" s="126"/>
      <c r="AE568" s="126"/>
      <c r="AF568" s="126"/>
      <c r="AG568" s="126"/>
    </row>
    <row r="569" spans="1:33" ht="15.75" customHeight="1" x14ac:dyDescent="0.2">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c r="AC569" s="126"/>
      <c r="AD569" s="126"/>
      <c r="AE569" s="126"/>
      <c r="AF569" s="126"/>
      <c r="AG569" s="126"/>
    </row>
    <row r="570" spans="1:33" ht="15.75" customHeight="1" x14ac:dyDescent="0.2">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c r="AC570" s="126"/>
      <c r="AD570" s="126"/>
      <c r="AE570" s="126"/>
      <c r="AF570" s="126"/>
      <c r="AG570" s="126"/>
    </row>
    <row r="571" spans="1:33" ht="15.75" customHeight="1" x14ac:dyDescent="0.2">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c r="AC571" s="126"/>
      <c r="AD571" s="126"/>
      <c r="AE571" s="126"/>
      <c r="AF571" s="126"/>
      <c r="AG571" s="126"/>
    </row>
    <row r="572" spans="1:33" ht="15.75" customHeight="1" x14ac:dyDescent="0.2">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c r="AC572" s="126"/>
      <c r="AD572" s="126"/>
      <c r="AE572" s="126"/>
      <c r="AF572" s="126"/>
      <c r="AG572" s="126"/>
    </row>
    <row r="573" spans="1:33" ht="15.75" customHeight="1" x14ac:dyDescent="0.2">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c r="AC573" s="126"/>
      <c r="AD573" s="126"/>
      <c r="AE573" s="126"/>
      <c r="AF573" s="126"/>
      <c r="AG573" s="126"/>
    </row>
    <row r="574" spans="1:33" ht="15.75" customHeight="1" x14ac:dyDescent="0.2">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c r="AC574" s="126"/>
      <c r="AD574" s="126"/>
      <c r="AE574" s="126"/>
      <c r="AF574" s="126"/>
      <c r="AG574" s="126"/>
    </row>
    <row r="575" spans="1:33" ht="15.75" customHeight="1" x14ac:dyDescent="0.2">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c r="AC575" s="126"/>
      <c r="AD575" s="126"/>
      <c r="AE575" s="126"/>
      <c r="AF575" s="126"/>
      <c r="AG575" s="126"/>
    </row>
    <row r="576" spans="1:33" ht="15.75" customHeight="1" x14ac:dyDescent="0.2">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c r="AC576" s="126"/>
      <c r="AD576" s="126"/>
      <c r="AE576" s="126"/>
      <c r="AF576" s="126"/>
      <c r="AG576" s="126"/>
    </row>
    <row r="577" spans="1:33" ht="15.75" customHeight="1" x14ac:dyDescent="0.2">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c r="AC577" s="126"/>
      <c r="AD577" s="126"/>
      <c r="AE577" s="126"/>
      <c r="AF577" s="126"/>
      <c r="AG577" s="126"/>
    </row>
    <row r="578" spans="1:33" ht="15.75" customHeight="1" x14ac:dyDescent="0.2">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c r="AC578" s="126"/>
      <c r="AD578" s="126"/>
      <c r="AE578" s="126"/>
      <c r="AF578" s="126"/>
      <c r="AG578" s="126"/>
    </row>
    <row r="579" spans="1:33" ht="15.75" customHeight="1" x14ac:dyDescent="0.2">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c r="AC579" s="126"/>
      <c r="AD579" s="126"/>
      <c r="AE579" s="126"/>
      <c r="AF579" s="126"/>
      <c r="AG579" s="126"/>
    </row>
    <row r="580" spans="1:33" ht="15.75" customHeight="1" x14ac:dyDescent="0.2">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c r="AC580" s="126"/>
      <c r="AD580" s="126"/>
      <c r="AE580" s="126"/>
      <c r="AF580" s="126"/>
      <c r="AG580" s="126"/>
    </row>
    <row r="581" spans="1:33" ht="15.75" customHeight="1" x14ac:dyDescent="0.2">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c r="AC581" s="126"/>
      <c r="AD581" s="126"/>
      <c r="AE581" s="126"/>
      <c r="AF581" s="126"/>
      <c r="AG581" s="126"/>
    </row>
    <row r="582" spans="1:33" ht="15.75" customHeight="1" x14ac:dyDescent="0.2">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c r="AC582" s="126"/>
      <c r="AD582" s="126"/>
      <c r="AE582" s="126"/>
      <c r="AF582" s="126"/>
      <c r="AG582" s="126"/>
    </row>
    <row r="583" spans="1:33" ht="15.75" customHeight="1" x14ac:dyDescent="0.2">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c r="AC583" s="126"/>
      <c r="AD583" s="126"/>
      <c r="AE583" s="126"/>
      <c r="AF583" s="126"/>
      <c r="AG583" s="126"/>
    </row>
    <row r="584" spans="1:33" ht="15.75" customHeight="1" x14ac:dyDescent="0.2">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c r="AC584" s="126"/>
      <c r="AD584" s="126"/>
      <c r="AE584" s="126"/>
      <c r="AF584" s="126"/>
      <c r="AG584" s="126"/>
    </row>
    <row r="585" spans="1:33" ht="15.75" customHeight="1" x14ac:dyDescent="0.2">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c r="AC585" s="126"/>
      <c r="AD585" s="126"/>
      <c r="AE585" s="126"/>
      <c r="AF585" s="126"/>
      <c r="AG585" s="126"/>
    </row>
    <row r="586" spans="1:33" ht="15.75" customHeight="1" x14ac:dyDescent="0.2">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c r="AC586" s="126"/>
      <c r="AD586" s="126"/>
      <c r="AE586" s="126"/>
      <c r="AF586" s="126"/>
      <c r="AG586" s="126"/>
    </row>
    <row r="587" spans="1:33" ht="15.75" customHeight="1" x14ac:dyDescent="0.2">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c r="AC587" s="126"/>
      <c r="AD587" s="126"/>
      <c r="AE587" s="126"/>
      <c r="AF587" s="126"/>
      <c r="AG587" s="126"/>
    </row>
    <row r="588" spans="1:33" ht="15.75" customHeight="1" x14ac:dyDescent="0.2">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c r="AC588" s="126"/>
      <c r="AD588" s="126"/>
      <c r="AE588" s="126"/>
      <c r="AF588" s="126"/>
      <c r="AG588" s="126"/>
    </row>
    <row r="589" spans="1:33" ht="15.75" customHeight="1" x14ac:dyDescent="0.2">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c r="AC589" s="126"/>
      <c r="AD589" s="126"/>
      <c r="AE589" s="126"/>
      <c r="AF589" s="126"/>
      <c r="AG589" s="126"/>
    </row>
    <row r="590" spans="1:33" ht="15.75" customHeight="1" x14ac:dyDescent="0.2">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c r="AC590" s="126"/>
      <c r="AD590" s="126"/>
      <c r="AE590" s="126"/>
      <c r="AF590" s="126"/>
      <c r="AG590" s="126"/>
    </row>
    <row r="591" spans="1:33" ht="15.75" customHeight="1" x14ac:dyDescent="0.2">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c r="AC591" s="126"/>
      <c r="AD591" s="126"/>
      <c r="AE591" s="126"/>
      <c r="AF591" s="126"/>
      <c r="AG591" s="126"/>
    </row>
    <row r="592" spans="1:33" ht="15.75" customHeight="1" x14ac:dyDescent="0.2">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c r="AC592" s="126"/>
      <c r="AD592" s="126"/>
      <c r="AE592" s="126"/>
      <c r="AF592" s="126"/>
      <c r="AG592" s="126"/>
    </row>
    <row r="593" spans="1:33" ht="15.75" customHeight="1" x14ac:dyDescent="0.2">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c r="AC593" s="126"/>
      <c r="AD593" s="126"/>
      <c r="AE593" s="126"/>
      <c r="AF593" s="126"/>
      <c r="AG593" s="126"/>
    </row>
    <row r="594" spans="1:33" ht="15.75" customHeight="1" x14ac:dyDescent="0.2">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c r="AC594" s="126"/>
      <c r="AD594" s="126"/>
      <c r="AE594" s="126"/>
      <c r="AF594" s="126"/>
      <c r="AG594" s="126"/>
    </row>
    <row r="595" spans="1:33" ht="15.75" customHeight="1" x14ac:dyDescent="0.2">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c r="AC595" s="126"/>
      <c r="AD595" s="126"/>
      <c r="AE595" s="126"/>
      <c r="AF595" s="126"/>
      <c r="AG595" s="126"/>
    </row>
    <row r="596" spans="1:33" ht="15.75" customHeight="1" x14ac:dyDescent="0.2">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c r="AC596" s="126"/>
      <c r="AD596" s="126"/>
      <c r="AE596" s="126"/>
      <c r="AF596" s="126"/>
      <c r="AG596" s="126"/>
    </row>
    <row r="597" spans="1:33" ht="15.75" customHeight="1" x14ac:dyDescent="0.2">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c r="AC597" s="126"/>
      <c r="AD597" s="126"/>
      <c r="AE597" s="126"/>
      <c r="AF597" s="126"/>
      <c r="AG597" s="126"/>
    </row>
    <row r="598" spans="1:33" ht="15.75" customHeight="1" x14ac:dyDescent="0.2">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c r="AC598" s="126"/>
      <c r="AD598" s="126"/>
      <c r="AE598" s="126"/>
      <c r="AF598" s="126"/>
      <c r="AG598" s="126"/>
    </row>
    <row r="599" spans="1:33" ht="15.75" customHeight="1" x14ac:dyDescent="0.2">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c r="AC599" s="126"/>
      <c r="AD599" s="126"/>
      <c r="AE599" s="126"/>
      <c r="AF599" s="126"/>
      <c r="AG599" s="126"/>
    </row>
    <row r="600" spans="1:33" ht="15.75" customHeight="1" x14ac:dyDescent="0.2">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c r="AC600" s="126"/>
      <c r="AD600" s="126"/>
      <c r="AE600" s="126"/>
      <c r="AF600" s="126"/>
      <c r="AG600" s="126"/>
    </row>
    <row r="601" spans="1:33" ht="15.75" customHeight="1" x14ac:dyDescent="0.2">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c r="AC601" s="126"/>
      <c r="AD601" s="126"/>
      <c r="AE601" s="126"/>
      <c r="AF601" s="126"/>
      <c r="AG601" s="126"/>
    </row>
    <row r="602" spans="1:33" ht="15.75" customHeight="1" x14ac:dyDescent="0.2">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c r="AC602" s="126"/>
      <c r="AD602" s="126"/>
      <c r="AE602" s="126"/>
      <c r="AF602" s="126"/>
      <c r="AG602" s="126"/>
    </row>
    <row r="603" spans="1:33" ht="15.75" customHeight="1" x14ac:dyDescent="0.2">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c r="AC603" s="126"/>
      <c r="AD603" s="126"/>
      <c r="AE603" s="126"/>
      <c r="AF603" s="126"/>
      <c r="AG603" s="126"/>
    </row>
    <row r="604" spans="1:33" ht="15.75" customHeight="1" x14ac:dyDescent="0.2">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c r="AC604" s="126"/>
      <c r="AD604" s="126"/>
      <c r="AE604" s="126"/>
      <c r="AF604" s="126"/>
      <c r="AG604" s="126"/>
    </row>
    <row r="605" spans="1:33" ht="15.75" customHeight="1" x14ac:dyDescent="0.2">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c r="AC605" s="126"/>
      <c r="AD605" s="126"/>
      <c r="AE605" s="126"/>
      <c r="AF605" s="126"/>
      <c r="AG605" s="126"/>
    </row>
    <row r="606" spans="1:33" ht="15.75" customHeight="1" x14ac:dyDescent="0.2">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c r="AC606" s="126"/>
      <c r="AD606" s="126"/>
      <c r="AE606" s="126"/>
      <c r="AF606" s="126"/>
      <c r="AG606" s="126"/>
    </row>
    <row r="607" spans="1:33" ht="15.75" customHeight="1" x14ac:dyDescent="0.2">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c r="AC607" s="126"/>
      <c r="AD607" s="126"/>
      <c r="AE607" s="126"/>
      <c r="AF607" s="126"/>
      <c r="AG607" s="126"/>
    </row>
    <row r="608" spans="1:33" ht="15.75" customHeight="1" x14ac:dyDescent="0.2">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c r="AC608" s="126"/>
      <c r="AD608" s="126"/>
      <c r="AE608" s="126"/>
      <c r="AF608" s="126"/>
      <c r="AG608" s="126"/>
    </row>
    <row r="609" spans="1:33" ht="15.75" customHeight="1" x14ac:dyDescent="0.2">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c r="AC609" s="126"/>
      <c r="AD609" s="126"/>
      <c r="AE609" s="126"/>
      <c r="AF609" s="126"/>
      <c r="AG609" s="126"/>
    </row>
    <row r="610" spans="1:33" ht="15.75" customHeight="1" x14ac:dyDescent="0.2">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c r="AC610" s="126"/>
      <c r="AD610" s="126"/>
      <c r="AE610" s="126"/>
      <c r="AF610" s="126"/>
      <c r="AG610" s="126"/>
    </row>
    <row r="611" spans="1:33" ht="15.75" customHeight="1" x14ac:dyDescent="0.2">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c r="AC611" s="126"/>
      <c r="AD611" s="126"/>
      <c r="AE611" s="126"/>
      <c r="AF611" s="126"/>
      <c r="AG611" s="126"/>
    </row>
    <row r="612" spans="1:33" ht="15.75" customHeight="1" x14ac:dyDescent="0.2">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c r="AC612" s="126"/>
      <c r="AD612" s="126"/>
      <c r="AE612" s="126"/>
      <c r="AF612" s="126"/>
      <c r="AG612" s="126"/>
    </row>
    <row r="613" spans="1:33" ht="15.75" customHeight="1" x14ac:dyDescent="0.2">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c r="AC613" s="126"/>
      <c r="AD613" s="126"/>
      <c r="AE613" s="126"/>
      <c r="AF613" s="126"/>
      <c r="AG613" s="126"/>
    </row>
    <row r="614" spans="1:33" ht="15.75" customHeight="1" x14ac:dyDescent="0.2">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c r="AC614" s="126"/>
      <c r="AD614" s="126"/>
      <c r="AE614" s="126"/>
      <c r="AF614" s="126"/>
      <c r="AG614" s="126"/>
    </row>
    <row r="615" spans="1:33" ht="15.75" customHeight="1" x14ac:dyDescent="0.2">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c r="AC615" s="126"/>
      <c r="AD615" s="126"/>
      <c r="AE615" s="126"/>
      <c r="AF615" s="126"/>
      <c r="AG615" s="126"/>
    </row>
    <row r="616" spans="1:33" ht="15.75" customHeight="1" x14ac:dyDescent="0.2">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c r="AC616" s="126"/>
      <c r="AD616" s="126"/>
      <c r="AE616" s="126"/>
      <c r="AF616" s="126"/>
      <c r="AG616" s="126"/>
    </row>
    <row r="617" spans="1:33" ht="15.75" customHeight="1" x14ac:dyDescent="0.2">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c r="AC617" s="126"/>
      <c r="AD617" s="126"/>
      <c r="AE617" s="126"/>
      <c r="AF617" s="126"/>
      <c r="AG617" s="126"/>
    </row>
    <row r="618" spans="1:33" ht="15.75" customHeight="1" x14ac:dyDescent="0.2">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c r="AC618" s="126"/>
      <c r="AD618" s="126"/>
      <c r="AE618" s="126"/>
      <c r="AF618" s="126"/>
      <c r="AG618" s="126"/>
    </row>
    <row r="619" spans="1:33" ht="15.75" customHeight="1" x14ac:dyDescent="0.2">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c r="AC619" s="126"/>
      <c r="AD619" s="126"/>
      <c r="AE619" s="126"/>
      <c r="AF619" s="126"/>
      <c r="AG619" s="126"/>
    </row>
    <row r="620" spans="1:33" ht="15.75" customHeight="1" x14ac:dyDescent="0.2">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c r="AC620" s="126"/>
      <c r="AD620" s="126"/>
      <c r="AE620" s="126"/>
      <c r="AF620" s="126"/>
      <c r="AG620" s="126"/>
    </row>
    <row r="621" spans="1:33" ht="15.75" customHeight="1" x14ac:dyDescent="0.2">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c r="AC621" s="126"/>
      <c r="AD621" s="126"/>
      <c r="AE621" s="126"/>
      <c r="AF621" s="126"/>
      <c r="AG621" s="126"/>
    </row>
    <row r="622" spans="1:33" ht="15.75" customHeight="1" x14ac:dyDescent="0.2">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c r="AC622" s="126"/>
      <c r="AD622" s="126"/>
      <c r="AE622" s="126"/>
      <c r="AF622" s="126"/>
      <c r="AG622" s="126"/>
    </row>
    <row r="623" spans="1:33" ht="15.75" customHeight="1" x14ac:dyDescent="0.2">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c r="AC623" s="126"/>
      <c r="AD623" s="126"/>
      <c r="AE623" s="126"/>
      <c r="AF623" s="126"/>
      <c r="AG623" s="126"/>
    </row>
    <row r="624" spans="1:33" ht="15.75" customHeight="1" x14ac:dyDescent="0.2">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c r="AC624" s="126"/>
      <c r="AD624" s="126"/>
      <c r="AE624" s="126"/>
      <c r="AF624" s="126"/>
      <c r="AG624" s="126"/>
    </row>
    <row r="625" spans="1:33" ht="15.75" customHeight="1" x14ac:dyDescent="0.2">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c r="AC625" s="126"/>
      <c r="AD625" s="126"/>
      <c r="AE625" s="126"/>
      <c r="AF625" s="126"/>
      <c r="AG625" s="126"/>
    </row>
    <row r="626" spans="1:33" ht="15.75" customHeight="1" x14ac:dyDescent="0.2">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c r="AC626" s="126"/>
      <c r="AD626" s="126"/>
      <c r="AE626" s="126"/>
      <c r="AF626" s="126"/>
      <c r="AG626" s="126"/>
    </row>
    <row r="627" spans="1:33" ht="15.75" customHeight="1" x14ac:dyDescent="0.2">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c r="AC627" s="126"/>
      <c r="AD627" s="126"/>
      <c r="AE627" s="126"/>
      <c r="AF627" s="126"/>
      <c r="AG627" s="126"/>
    </row>
    <row r="628" spans="1:33" ht="15.75" customHeight="1" x14ac:dyDescent="0.2">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c r="AC628" s="126"/>
      <c r="AD628" s="126"/>
      <c r="AE628" s="126"/>
      <c r="AF628" s="126"/>
      <c r="AG628" s="126"/>
    </row>
    <row r="629" spans="1:33" ht="15.75" customHeight="1" x14ac:dyDescent="0.2">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c r="AC629" s="126"/>
      <c r="AD629" s="126"/>
      <c r="AE629" s="126"/>
      <c r="AF629" s="126"/>
      <c r="AG629" s="126"/>
    </row>
    <row r="630" spans="1:33" ht="15.75" customHeight="1" x14ac:dyDescent="0.2">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c r="AC630" s="126"/>
      <c r="AD630" s="126"/>
      <c r="AE630" s="126"/>
      <c r="AF630" s="126"/>
      <c r="AG630" s="126"/>
    </row>
    <row r="631" spans="1:33" ht="15.75" customHeight="1" x14ac:dyDescent="0.2">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c r="AC631" s="126"/>
      <c r="AD631" s="126"/>
      <c r="AE631" s="126"/>
      <c r="AF631" s="126"/>
      <c r="AG631" s="126"/>
    </row>
    <row r="632" spans="1:33" ht="15.75" customHeight="1" x14ac:dyDescent="0.2">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c r="AC632" s="126"/>
      <c r="AD632" s="126"/>
      <c r="AE632" s="126"/>
      <c r="AF632" s="126"/>
      <c r="AG632" s="126"/>
    </row>
    <row r="633" spans="1:33" ht="15.75" customHeight="1" x14ac:dyDescent="0.2">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c r="AC633" s="126"/>
      <c r="AD633" s="126"/>
      <c r="AE633" s="126"/>
      <c r="AF633" s="126"/>
      <c r="AG633" s="126"/>
    </row>
    <row r="634" spans="1:33" ht="15.75" customHeight="1" x14ac:dyDescent="0.2">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row>
    <row r="635" spans="1:33" ht="15.75" customHeight="1" x14ac:dyDescent="0.2">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c r="AC635" s="126"/>
      <c r="AD635" s="126"/>
      <c r="AE635" s="126"/>
      <c r="AF635" s="126"/>
      <c r="AG635" s="126"/>
    </row>
    <row r="636" spans="1:33" ht="15.75" customHeight="1" x14ac:dyDescent="0.2">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c r="AC636" s="126"/>
      <c r="AD636" s="126"/>
      <c r="AE636" s="126"/>
      <c r="AF636" s="126"/>
      <c r="AG636" s="126"/>
    </row>
    <row r="637" spans="1:33" ht="15.75" customHeight="1" x14ac:dyDescent="0.2">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c r="AC637" s="126"/>
      <c r="AD637" s="126"/>
      <c r="AE637" s="126"/>
      <c r="AF637" s="126"/>
      <c r="AG637" s="126"/>
    </row>
    <row r="638" spans="1:33" ht="15.75" customHeight="1" x14ac:dyDescent="0.2">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c r="AC638" s="126"/>
      <c r="AD638" s="126"/>
      <c r="AE638" s="126"/>
      <c r="AF638" s="126"/>
      <c r="AG638" s="126"/>
    </row>
    <row r="639" spans="1:33" ht="15.75" customHeight="1" x14ac:dyDescent="0.2">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c r="AC639" s="126"/>
      <c r="AD639" s="126"/>
      <c r="AE639" s="126"/>
      <c r="AF639" s="126"/>
      <c r="AG639" s="126"/>
    </row>
    <row r="640" spans="1:33" ht="15.75" customHeight="1" x14ac:dyDescent="0.2">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c r="AC640" s="126"/>
      <c r="AD640" s="126"/>
      <c r="AE640" s="126"/>
      <c r="AF640" s="126"/>
      <c r="AG640" s="126"/>
    </row>
    <row r="641" spans="1:33" ht="15.75" customHeight="1" x14ac:dyDescent="0.2">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c r="AC641" s="126"/>
      <c r="AD641" s="126"/>
      <c r="AE641" s="126"/>
      <c r="AF641" s="126"/>
      <c r="AG641" s="126"/>
    </row>
    <row r="642" spans="1:33" ht="15.75" customHeight="1" x14ac:dyDescent="0.2">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c r="AC642" s="126"/>
      <c r="AD642" s="126"/>
      <c r="AE642" s="126"/>
      <c r="AF642" s="126"/>
      <c r="AG642" s="126"/>
    </row>
    <row r="643" spans="1:33" ht="15.75" customHeight="1" x14ac:dyDescent="0.2">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c r="AC643" s="126"/>
      <c r="AD643" s="126"/>
      <c r="AE643" s="126"/>
      <c r="AF643" s="126"/>
      <c r="AG643" s="126"/>
    </row>
    <row r="644" spans="1:33" ht="15.75" customHeight="1" x14ac:dyDescent="0.2">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c r="AC644" s="126"/>
      <c r="AD644" s="126"/>
      <c r="AE644" s="126"/>
      <c r="AF644" s="126"/>
      <c r="AG644" s="126"/>
    </row>
    <row r="645" spans="1:33" ht="15.75" customHeight="1" x14ac:dyDescent="0.2">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c r="AC645" s="126"/>
      <c r="AD645" s="126"/>
      <c r="AE645" s="126"/>
      <c r="AF645" s="126"/>
      <c r="AG645" s="126"/>
    </row>
    <row r="646" spans="1:33" ht="15.75" customHeight="1" x14ac:dyDescent="0.2">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c r="AC646" s="126"/>
      <c r="AD646" s="126"/>
      <c r="AE646" s="126"/>
      <c r="AF646" s="126"/>
      <c r="AG646" s="126"/>
    </row>
    <row r="647" spans="1:33" ht="15.75" customHeight="1" x14ac:dyDescent="0.2">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c r="AC647" s="126"/>
      <c r="AD647" s="126"/>
      <c r="AE647" s="126"/>
      <c r="AF647" s="126"/>
      <c r="AG647" s="126"/>
    </row>
    <row r="648" spans="1:33" ht="15.75" customHeight="1" x14ac:dyDescent="0.2">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c r="AC648" s="126"/>
      <c r="AD648" s="126"/>
      <c r="AE648" s="126"/>
      <c r="AF648" s="126"/>
      <c r="AG648" s="126"/>
    </row>
    <row r="649" spans="1:33" ht="15.75" customHeight="1" x14ac:dyDescent="0.2">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c r="AC649" s="126"/>
      <c r="AD649" s="126"/>
      <c r="AE649" s="126"/>
      <c r="AF649" s="126"/>
      <c r="AG649" s="126"/>
    </row>
    <row r="650" spans="1:33" ht="15.75" customHeight="1" x14ac:dyDescent="0.2">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c r="AC650" s="126"/>
      <c r="AD650" s="126"/>
      <c r="AE650" s="126"/>
      <c r="AF650" s="126"/>
      <c r="AG650" s="126"/>
    </row>
    <row r="651" spans="1:33" ht="15.75" customHeight="1" x14ac:dyDescent="0.2">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c r="AC651" s="126"/>
      <c r="AD651" s="126"/>
      <c r="AE651" s="126"/>
      <c r="AF651" s="126"/>
      <c r="AG651" s="126"/>
    </row>
    <row r="652" spans="1:33" ht="15.75" customHeight="1" x14ac:dyDescent="0.2">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c r="AC652" s="126"/>
      <c r="AD652" s="126"/>
      <c r="AE652" s="126"/>
      <c r="AF652" s="126"/>
      <c r="AG652" s="126"/>
    </row>
    <row r="653" spans="1:33" ht="15.75" customHeight="1" x14ac:dyDescent="0.2">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c r="AC653" s="126"/>
      <c r="AD653" s="126"/>
      <c r="AE653" s="126"/>
      <c r="AF653" s="126"/>
      <c r="AG653" s="126"/>
    </row>
    <row r="654" spans="1:33" ht="15.75" customHeight="1" x14ac:dyDescent="0.2">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c r="AC654" s="126"/>
      <c r="AD654" s="126"/>
      <c r="AE654" s="126"/>
      <c r="AF654" s="126"/>
      <c r="AG654" s="126"/>
    </row>
    <row r="655" spans="1:33" ht="15.75" customHeight="1" x14ac:dyDescent="0.2">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c r="AC655" s="126"/>
      <c r="AD655" s="126"/>
      <c r="AE655" s="126"/>
      <c r="AF655" s="126"/>
      <c r="AG655" s="126"/>
    </row>
    <row r="656" spans="1:33" ht="15.75" customHeight="1" x14ac:dyDescent="0.2">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c r="AC656" s="126"/>
      <c r="AD656" s="126"/>
      <c r="AE656" s="126"/>
      <c r="AF656" s="126"/>
      <c r="AG656" s="126"/>
    </row>
    <row r="657" spans="1:33" ht="15.75" customHeight="1" x14ac:dyDescent="0.2">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c r="AC657" s="126"/>
      <c r="AD657" s="126"/>
      <c r="AE657" s="126"/>
      <c r="AF657" s="126"/>
      <c r="AG657" s="126"/>
    </row>
    <row r="658" spans="1:33" ht="15.75" customHeight="1" x14ac:dyDescent="0.2">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c r="AC658" s="126"/>
      <c r="AD658" s="126"/>
      <c r="AE658" s="126"/>
      <c r="AF658" s="126"/>
      <c r="AG658" s="126"/>
    </row>
    <row r="659" spans="1:33" ht="15.75" customHeight="1" x14ac:dyDescent="0.2">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c r="AC659" s="126"/>
      <c r="AD659" s="126"/>
      <c r="AE659" s="126"/>
      <c r="AF659" s="126"/>
      <c r="AG659" s="126"/>
    </row>
    <row r="660" spans="1:33" ht="15.75" customHeight="1" x14ac:dyDescent="0.2">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c r="AC660" s="126"/>
      <c r="AD660" s="126"/>
      <c r="AE660" s="126"/>
      <c r="AF660" s="126"/>
      <c r="AG660" s="126"/>
    </row>
    <row r="661" spans="1:33" ht="15.75" customHeight="1" x14ac:dyDescent="0.2">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c r="AC661" s="126"/>
      <c r="AD661" s="126"/>
      <c r="AE661" s="126"/>
      <c r="AF661" s="126"/>
      <c r="AG661" s="126"/>
    </row>
    <row r="662" spans="1:33" ht="15.75" customHeight="1" x14ac:dyDescent="0.2">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c r="AC662" s="126"/>
      <c r="AD662" s="126"/>
      <c r="AE662" s="126"/>
      <c r="AF662" s="126"/>
      <c r="AG662" s="126"/>
    </row>
    <row r="663" spans="1:33" ht="15.75" customHeight="1" x14ac:dyDescent="0.2">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c r="AC663" s="126"/>
      <c r="AD663" s="126"/>
      <c r="AE663" s="126"/>
      <c r="AF663" s="126"/>
      <c r="AG663" s="126"/>
    </row>
    <row r="664" spans="1:33" ht="15.75" customHeight="1" x14ac:dyDescent="0.2">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c r="AC664" s="126"/>
      <c r="AD664" s="126"/>
      <c r="AE664" s="126"/>
      <c r="AF664" s="126"/>
      <c r="AG664" s="126"/>
    </row>
    <row r="665" spans="1:33" ht="15.75" customHeight="1" x14ac:dyDescent="0.2">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c r="AC665" s="126"/>
      <c r="AD665" s="126"/>
      <c r="AE665" s="126"/>
      <c r="AF665" s="126"/>
      <c r="AG665" s="126"/>
    </row>
    <row r="666" spans="1:33" ht="15.75" customHeight="1" x14ac:dyDescent="0.2">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c r="AC666" s="126"/>
      <c r="AD666" s="126"/>
      <c r="AE666" s="126"/>
      <c r="AF666" s="126"/>
      <c r="AG666" s="126"/>
    </row>
    <row r="667" spans="1:33" ht="15.75" customHeight="1" x14ac:dyDescent="0.2">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c r="AC667" s="126"/>
      <c r="AD667" s="126"/>
      <c r="AE667" s="126"/>
      <c r="AF667" s="126"/>
      <c r="AG667" s="126"/>
    </row>
    <row r="668" spans="1:33" ht="15.75" customHeight="1" x14ac:dyDescent="0.2">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c r="AC668" s="126"/>
      <c r="AD668" s="126"/>
      <c r="AE668" s="126"/>
      <c r="AF668" s="126"/>
      <c r="AG668" s="126"/>
    </row>
    <row r="669" spans="1:33" ht="15.75" customHeight="1" x14ac:dyDescent="0.2">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c r="AC669" s="126"/>
      <c r="AD669" s="126"/>
      <c r="AE669" s="126"/>
      <c r="AF669" s="126"/>
      <c r="AG669" s="126"/>
    </row>
    <row r="670" spans="1:33" ht="15.75" customHeight="1" x14ac:dyDescent="0.2">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c r="AC670" s="126"/>
      <c r="AD670" s="126"/>
      <c r="AE670" s="126"/>
      <c r="AF670" s="126"/>
      <c r="AG670" s="126"/>
    </row>
    <row r="671" spans="1:33" ht="15.75" customHeight="1" x14ac:dyDescent="0.2">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c r="AC671" s="126"/>
      <c r="AD671" s="126"/>
      <c r="AE671" s="126"/>
      <c r="AF671" s="126"/>
      <c r="AG671" s="126"/>
    </row>
    <row r="672" spans="1:33" ht="15.75" customHeight="1" x14ac:dyDescent="0.2">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c r="AC672" s="126"/>
      <c r="AD672" s="126"/>
      <c r="AE672" s="126"/>
      <c r="AF672" s="126"/>
      <c r="AG672" s="126"/>
    </row>
    <row r="673" spans="1:33" ht="15.75" customHeight="1" x14ac:dyDescent="0.2">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c r="AC673" s="126"/>
      <c r="AD673" s="126"/>
      <c r="AE673" s="126"/>
      <c r="AF673" s="126"/>
      <c r="AG673" s="126"/>
    </row>
    <row r="674" spans="1:33" ht="15.75" customHeight="1" x14ac:dyDescent="0.2">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c r="AC674" s="126"/>
      <c r="AD674" s="126"/>
      <c r="AE674" s="126"/>
      <c r="AF674" s="126"/>
      <c r="AG674" s="126"/>
    </row>
    <row r="675" spans="1:33" ht="15.75" customHeight="1" x14ac:dyDescent="0.2">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c r="AC675" s="126"/>
      <c r="AD675" s="126"/>
      <c r="AE675" s="126"/>
      <c r="AF675" s="126"/>
      <c r="AG675" s="126"/>
    </row>
    <row r="676" spans="1:33" ht="15.75" customHeight="1" x14ac:dyDescent="0.2">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c r="AC676" s="126"/>
      <c r="AD676" s="126"/>
      <c r="AE676" s="126"/>
      <c r="AF676" s="126"/>
      <c r="AG676" s="126"/>
    </row>
    <row r="677" spans="1:33" ht="15.75" customHeight="1" x14ac:dyDescent="0.2">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c r="AC677" s="126"/>
      <c r="AD677" s="126"/>
      <c r="AE677" s="126"/>
      <c r="AF677" s="126"/>
      <c r="AG677" s="126"/>
    </row>
    <row r="678" spans="1:33" ht="15.75" customHeight="1" x14ac:dyDescent="0.2">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c r="AC678" s="126"/>
      <c r="AD678" s="126"/>
      <c r="AE678" s="126"/>
      <c r="AF678" s="126"/>
      <c r="AG678" s="126"/>
    </row>
    <row r="679" spans="1:33" ht="15.75" customHeight="1" x14ac:dyDescent="0.2">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c r="AC679" s="126"/>
      <c r="AD679" s="126"/>
      <c r="AE679" s="126"/>
      <c r="AF679" s="126"/>
      <c r="AG679" s="126"/>
    </row>
    <row r="680" spans="1:33" ht="15.75" customHeight="1" x14ac:dyDescent="0.2">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c r="AC680" s="126"/>
      <c r="AD680" s="126"/>
      <c r="AE680" s="126"/>
      <c r="AF680" s="126"/>
      <c r="AG680" s="126"/>
    </row>
    <row r="681" spans="1:33" ht="15.75" customHeight="1" x14ac:dyDescent="0.2">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c r="AC681" s="126"/>
      <c r="AD681" s="126"/>
      <c r="AE681" s="126"/>
      <c r="AF681" s="126"/>
      <c r="AG681" s="126"/>
    </row>
    <row r="682" spans="1:33" ht="15.75" customHeight="1" x14ac:dyDescent="0.2">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c r="AC682" s="126"/>
      <c r="AD682" s="126"/>
      <c r="AE682" s="126"/>
      <c r="AF682" s="126"/>
      <c r="AG682" s="126"/>
    </row>
    <row r="683" spans="1:33" ht="15.75" customHeight="1" x14ac:dyDescent="0.2">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c r="AC683" s="126"/>
      <c r="AD683" s="126"/>
      <c r="AE683" s="126"/>
      <c r="AF683" s="126"/>
      <c r="AG683" s="126"/>
    </row>
    <row r="684" spans="1:33" ht="15.75" customHeight="1" x14ac:dyDescent="0.2">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c r="AC684" s="126"/>
      <c r="AD684" s="126"/>
      <c r="AE684" s="126"/>
      <c r="AF684" s="126"/>
      <c r="AG684" s="126"/>
    </row>
    <row r="685" spans="1:33" ht="15.75" customHeight="1" x14ac:dyDescent="0.2">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c r="AC685" s="126"/>
      <c r="AD685" s="126"/>
      <c r="AE685" s="126"/>
      <c r="AF685" s="126"/>
      <c r="AG685" s="126"/>
    </row>
    <row r="686" spans="1:33" ht="15.75" customHeight="1" x14ac:dyDescent="0.2">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c r="AC686" s="126"/>
      <c r="AD686" s="126"/>
      <c r="AE686" s="126"/>
      <c r="AF686" s="126"/>
      <c r="AG686" s="126"/>
    </row>
    <row r="687" spans="1:33" ht="15.75" customHeight="1" x14ac:dyDescent="0.2">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c r="AC687" s="126"/>
      <c r="AD687" s="126"/>
      <c r="AE687" s="126"/>
      <c r="AF687" s="126"/>
      <c r="AG687" s="126"/>
    </row>
    <row r="688" spans="1:33" ht="15.75" customHeight="1" x14ac:dyDescent="0.2">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c r="AC688" s="126"/>
      <c r="AD688" s="126"/>
      <c r="AE688" s="126"/>
      <c r="AF688" s="126"/>
      <c r="AG688" s="126"/>
    </row>
    <row r="689" spans="1:33" ht="15.75" customHeight="1" x14ac:dyDescent="0.2">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c r="AC689" s="126"/>
      <c r="AD689" s="126"/>
      <c r="AE689" s="126"/>
      <c r="AF689" s="126"/>
      <c r="AG689" s="126"/>
    </row>
    <row r="690" spans="1:33" ht="15.75" customHeight="1" x14ac:dyDescent="0.2">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c r="AC690" s="126"/>
      <c r="AD690" s="126"/>
      <c r="AE690" s="126"/>
      <c r="AF690" s="126"/>
      <c r="AG690" s="126"/>
    </row>
    <row r="691" spans="1:33" ht="15.75" customHeight="1" x14ac:dyDescent="0.2">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c r="AC691" s="126"/>
      <c r="AD691" s="126"/>
      <c r="AE691" s="126"/>
      <c r="AF691" s="126"/>
      <c r="AG691" s="126"/>
    </row>
    <row r="692" spans="1:33" ht="15.75" customHeight="1" x14ac:dyDescent="0.2">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c r="AC692" s="126"/>
      <c r="AD692" s="126"/>
      <c r="AE692" s="126"/>
      <c r="AF692" s="126"/>
      <c r="AG692" s="126"/>
    </row>
    <row r="693" spans="1:33" ht="15.75" customHeight="1" x14ac:dyDescent="0.2">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c r="AC693" s="126"/>
      <c r="AD693" s="126"/>
      <c r="AE693" s="126"/>
      <c r="AF693" s="126"/>
      <c r="AG693" s="126"/>
    </row>
    <row r="694" spans="1:33" ht="15.75" customHeight="1" x14ac:dyDescent="0.2">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c r="AC694" s="126"/>
      <c r="AD694" s="126"/>
      <c r="AE694" s="126"/>
      <c r="AF694" s="126"/>
      <c r="AG694" s="126"/>
    </row>
    <row r="695" spans="1:33" ht="15.75" customHeight="1" x14ac:dyDescent="0.2">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c r="AC695" s="126"/>
      <c r="AD695" s="126"/>
      <c r="AE695" s="126"/>
      <c r="AF695" s="126"/>
      <c r="AG695" s="126"/>
    </row>
    <row r="696" spans="1:33" ht="15.75" customHeight="1" x14ac:dyDescent="0.2">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c r="AC696" s="126"/>
      <c r="AD696" s="126"/>
      <c r="AE696" s="126"/>
      <c r="AF696" s="126"/>
      <c r="AG696" s="126"/>
    </row>
    <row r="697" spans="1:33" ht="15.75" customHeight="1" x14ac:dyDescent="0.2">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c r="AC697" s="126"/>
      <c r="AD697" s="126"/>
      <c r="AE697" s="126"/>
      <c r="AF697" s="126"/>
      <c r="AG697" s="126"/>
    </row>
    <row r="698" spans="1:33" ht="15.75" customHeight="1" x14ac:dyDescent="0.2">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c r="AC698" s="126"/>
      <c r="AD698" s="126"/>
      <c r="AE698" s="126"/>
      <c r="AF698" s="126"/>
      <c r="AG698" s="126"/>
    </row>
    <row r="699" spans="1:33" ht="15.75" customHeight="1" x14ac:dyDescent="0.2">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c r="AC699" s="126"/>
      <c r="AD699" s="126"/>
      <c r="AE699" s="126"/>
      <c r="AF699" s="126"/>
      <c r="AG699" s="126"/>
    </row>
    <row r="700" spans="1:33" ht="15.75" customHeight="1" x14ac:dyDescent="0.2">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c r="AC700" s="126"/>
      <c r="AD700" s="126"/>
      <c r="AE700" s="126"/>
      <c r="AF700" s="126"/>
      <c r="AG700" s="126"/>
    </row>
    <row r="701" spans="1:33" ht="15.75" customHeight="1" x14ac:dyDescent="0.2">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c r="AC701" s="126"/>
      <c r="AD701" s="126"/>
      <c r="AE701" s="126"/>
      <c r="AF701" s="126"/>
      <c r="AG701" s="126"/>
    </row>
    <row r="702" spans="1:33" ht="15.75" customHeight="1" x14ac:dyDescent="0.2">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c r="AC702" s="126"/>
      <c r="AD702" s="126"/>
      <c r="AE702" s="126"/>
      <c r="AF702" s="126"/>
      <c r="AG702" s="126"/>
    </row>
    <row r="703" spans="1:33" ht="15.75" customHeight="1" x14ac:dyDescent="0.2">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c r="AC703" s="126"/>
      <c r="AD703" s="126"/>
      <c r="AE703" s="126"/>
      <c r="AF703" s="126"/>
      <c r="AG703" s="126"/>
    </row>
    <row r="704" spans="1:33" ht="15.75" customHeight="1" x14ac:dyDescent="0.2">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c r="AC704" s="126"/>
      <c r="AD704" s="126"/>
      <c r="AE704" s="126"/>
      <c r="AF704" s="126"/>
      <c r="AG704" s="126"/>
    </row>
    <row r="705" spans="1:33" ht="15.75" customHeight="1" x14ac:dyDescent="0.2">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c r="AC705" s="126"/>
      <c r="AD705" s="126"/>
      <c r="AE705" s="126"/>
      <c r="AF705" s="126"/>
      <c r="AG705" s="126"/>
    </row>
    <row r="706" spans="1:33" ht="15.75" customHeight="1" x14ac:dyDescent="0.2">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c r="AC706" s="126"/>
      <c r="AD706" s="126"/>
      <c r="AE706" s="126"/>
      <c r="AF706" s="126"/>
      <c r="AG706" s="126"/>
    </row>
    <row r="707" spans="1:33" ht="15.75" customHeight="1" x14ac:dyDescent="0.2">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c r="AC707" s="126"/>
      <c r="AD707" s="126"/>
      <c r="AE707" s="126"/>
      <c r="AF707" s="126"/>
      <c r="AG707" s="126"/>
    </row>
    <row r="708" spans="1:33" ht="15.75" customHeight="1" x14ac:dyDescent="0.2">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row>
    <row r="709" spans="1:33" ht="15.75" customHeight="1" x14ac:dyDescent="0.2">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c r="AC709" s="126"/>
      <c r="AD709" s="126"/>
      <c r="AE709" s="126"/>
      <c r="AF709" s="126"/>
      <c r="AG709" s="126"/>
    </row>
    <row r="710" spans="1:33" ht="15.75" customHeight="1" x14ac:dyDescent="0.2">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c r="AC710" s="126"/>
      <c r="AD710" s="126"/>
      <c r="AE710" s="126"/>
      <c r="AF710" s="126"/>
      <c r="AG710" s="126"/>
    </row>
    <row r="711" spans="1:33" ht="15.75" customHeight="1" x14ac:dyDescent="0.2">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c r="AC711" s="126"/>
      <c r="AD711" s="126"/>
      <c r="AE711" s="126"/>
      <c r="AF711" s="126"/>
      <c r="AG711" s="126"/>
    </row>
    <row r="712" spans="1:33" ht="15.75" customHeight="1" x14ac:dyDescent="0.2">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1:33" ht="15.75" customHeight="1" x14ac:dyDescent="0.2">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c r="AC713" s="126"/>
      <c r="AD713" s="126"/>
      <c r="AE713" s="126"/>
      <c r="AF713" s="126"/>
      <c r="AG713" s="126"/>
    </row>
    <row r="714" spans="1:33" ht="15.75" customHeight="1" x14ac:dyDescent="0.2">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c r="AC714" s="126"/>
      <c r="AD714" s="126"/>
      <c r="AE714" s="126"/>
      <c r="AF714" s="126"/>
      <c r="AG714" s="126"/>
    </row>
    <row r="715" spans="1:33" ht="15.75" customHeight="1" x14ac:dyDescent="0.2">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c r="AC715" s="126"/>
      <c r="AD715" s="126"/>
      <c r="AE715" s="126"/>
      <c r="AF715" s="126"/>
      <c r="AG715" s="126"/>
    </row>
    <row r="716" spans="1:33" ht="15.75" customHeight="1" x14ac:dyDescent="0.2">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c r="AC716" s="126"/>
      <c r="AD716" s="126"/>
      <c r="AE716" s="126"/>
      <c r="AF716" s="126"/>
      <c r="AG716" s="126"/>
    </row>
    <row r="717" spans="1:33" ht="15.75" customHeight="1" x14ac:dyDescent="0.2">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c r="AC717" s="126"/>
      <c r="AD717" s="126"/>
      <c r="AE717" s="126"/>
      <c r="AF717" s="126"/>
      <c r="AG717" s="126"/>
    </row>
    <row r="718" spans="1:33" ht="15.75" customHeight="1" x14ac:dyDescent="0.2">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c r="AC718" s="126"/>
      <c r="AD718" s="126"/>
      <c r="AE718" s="126"/>
      <c r="AF718" s="126"/>
      <c r="AG718" s="126"/>
    </row>
    <row r="719" spans="1:33" ht="15.75" customHeight="1" x14ac:dyDescent="0.2">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c r="AC719" s="126"/>
      <c r="AD719" s="126"/>
      <c r="AE719" s="126"/>
      <c r="AF719" s="126"/>
      <c r="AG719" s="126"/>
    </row>
    <row r="720" spans="1:33" ht="15.75" customHeight="1" x14ac:dyDescent="0.2">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c r="AC720" s="126"/>
      <c r="AD720" s="126"/>
      <c r="AE720" s="126"/>
      <c r="AF720" s="126"/>
      <c r="AG720" s="126"/>
    </row>
    <row r="721" spans="1:33" ht="15.75" customHeight="1" x14ac:dyDescent="0.2">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c r="AC721" s="126"/>
      <c r="AD721" s="126"/>
      <c r="AE721" s="126"/>
      <c r="AF721" s="126"/>
      <c r="AG721" s="126"/>
    </row>
    <row r="722" spans="1:33" ht="15.75" customHeight="1" x14ac:dyDescent="0.2">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c r="AC722" s="126"/>
      <c r="AD722" s="126"/>
      <c r="AE722" s="126"/>
      <c r="AF722" s="126"/>
      <c r="AG722" s="126"/>
    </row>
    <row r="723" spans="1:33" ht="15.75" customHeight="1" x14ac:dyDescent="0.2">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c r="AC723" s="126"/>
      <c r="AD723" s="126"/>
      <c r="AE723" s="126"/>
      <c r="AF723" s="126"/>
      <c r="AG723" s="126"/>
    </row>
    <row r="724" spans="1:33" ht="15.75" customHeight="1" x14ac:dyDescent="0.2">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c r="AC724" s="126"/>
      <c r="AD724" s="126"/>
      <c r="AE724" s="126"/>
      <c r="AF724" s="126"/>
      <c r="AG724" s="126"/>
    </row>
    <row r="725" spans="1:33" ht="15.75" customHeight="1" x14ac:dyDescent="0.2">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c r="AC725" s="126"/>
      <c r="AD725" s="126"/>
      <c r="AE725" s="126"/>
      <c r="AF725" s="126"/>
      <c r="AG725" s="126"/>
    </row>
    <row r="726" spans="1:33" ht="15.75" customHeight="1" x14ac:dyDescent="0.2">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c r="AC726" s="126"/>
      <c r="AD726" s="126"/>
      <c r="AE726" s="126"/>
      <c r="AF726" s="126"/>
      <c r="AG726" s="126"/>
    </row>
    <row r="727" spans="1:33" ht="15.75" customHeight="1" x14ac:dyDescent="0.2">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c r="AC727" s="126"/>
      <c r="AD727" s="126"/>
      <c r="AE727" s="126"/>
      <c r="AF727" s="126"/>
      <c r="AG727" s="126"/>
    </row>
    <row r="728" spans="1:33" ht="15.75" customHeight="1" x14ac:dyDescent="0.2">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c r="AC728" s="126"/>
      <c r="AD728" s="126"/>
      <c r="AE728" s="126"/>
      <c r="AF728" s="126"/>
      <c r="AG728" s="126"/>
    </row>
    <row r="729" spans="1:33" ht="15.75" customHeight="1" x14ac:dyDescent="0.2">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c r="AC729" s="126"/>
      <c r="AD729" s="126"/>
      <c r="AE729" s="126"/>
      <c r="AF729" s="126"/>
      <c r="AG729" s="126"/>
    </row>
    <row r="730" spans="1:33" ht="15.75" customHeight="1" x14ac:dyDescent="0.2">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c r="AC730" s="126"/>
      <c r="AD730" s="126"/>
      <c r="AE730" s="126"/>
      <c r="AF730" s="126"/>
      <c r="AG730" s="126"/>
    </row>
    <row r="731" spans="1:33" ht="15.75" customHeight="1" x14ac:dyDescent="0.2">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c r="AC731" s="126"/>
      <c r="AD731" s="126"/>
      <c r="AE731" s="126"/>
      <c r="AF731" s="126"/>
      <c r="AG731" s="126"/>
    </row>
    <row r="732" spans="1:33" ht="15.75" customHeight="1" x14ac:dyDescent="0.2">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c r="AC732" s="126"/>
      <c r="AD732" s="126"/>
      <c r="AE732" s="126"/>
      <c r="AF732" s="126"/>
      <c r="AG732" s="126"/>
    </row>
    <row r="733" spans="1:33" ht="15.75" customHeight="1" x14ac:dyDescent="0.2">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c r="AC733" s="126"/>
      <c r="AD733" s="126"/>
      <c r="AE733" s="126"/>
      <c r="AF733" s="126"/>
      <c r="AG733" s="126"/>
    </row>
    <row r="734" spans="1:33" ht="15.75" customHeight="1" x14ac:dyDescent="0.2">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c r="AC734" s="126"/>
      <c r="AD734" s="126"/>
      <c r="AE734" s="126"/>
      <c r="AF734" s="126"/>
      <c r="AG734" s="126"/>
    </row>
    <row r="735" spans="1:33" ht="15.75" customHeight="1" x14ac:dyDescent="0.2">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c r="AC735" s="126"/>
      <c r="AD735" s="126"/>
      <c r="AE735" s="126"/>
      <c r="AF735" s="126"/>
      <c r="AG735" s="126"/>
    </row>
    <row r="736" spans="1:33" ht="15.75" customHeight="1" x14ac:dyDescent="0.2">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c r="AC736" s="126"/>
      <c r="AD736" s="126"/>
      <c r="AE736" s="126"/>
      <c r="AF736" s="126"/>
      <c r="AG736" s="126"/>
    </row>
    <row r="737" spans="1:33" ht="15.75" customHeight="1" x14ac:dyDescent="0.2">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c r="AC737" s="126"/>
      <c r="AD737" s="126"/>
      <c r="AE737" s="126"/>
      <c r="AF737" s="126"/>
      <c r="AG737" s="126"/>
    </row>
    <row r="738" spans="1:33" ht="15.75" customHeight="1" x14ac:dyDescent="0.2">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c r="AC738" s="126"/>
      <c r="AD738" s="126"/>
      <c r="AE738" s="126"/>
      <c r="AF738" s="126"/>
      <c r="AG738" s="126"/>
    </row>
    <row r="739" spans="1:33" ht="15.75" customHeight="1" x14ac:dyDescent="0.2">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c r="AC739" s="126"/>
      <c r="AD739" s="126"/>
      <c r="AE739" s="126"/>
      <c r="AF739" s="126"/>
      <c r="AG739" s="126"/>
    </row>
    <row r="740" spans="1:33" ht="15.75" customHeight="1" x14ac:dyDescent="0.2">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c r="AC740" s="126"/>
      <c r="AD740" s="126"/>
      <c r="AE740" s="126"/>
      <c r="AF740" s="126"/>
      <c r="AG740" s="126"/>
    </row>
    <row r="741" spans="1:33" ht="15.75" customHeight="1" x14ac:dyDescent="0.2">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c r="AC741" s="126"/>
      <c r="AD741" s="126"/>
      <c r="AE741" s="126"/>
      <c r="AF741" s="126"/>
      <c r="AG741" s="126"/>
    </row>
    <row r="742" spans="1:33" ht="15.75" customHeight="1" x14ac:dyDescent="0.2">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c r="AC742" s="126"/>
      <c r="AD742" s="126"/>
      <c r="AE742" s="126"/>
      <c r="AF742" s="126"/>
      <c r="AG742" s="126"/>
    </row>
    <row r="743" spans="1:33" ht="15.75" customHeight="1" x14ac:dyDescent="0.2">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c r="AC743" s="126"/>
      <c r="AD743" s="126"/>
      <c r="AE743" s="126"/>
      <c r="AF743" s="126"/>
      <c r="AG743" s="126"/>
    </row>
    <row r="744" spans="1:33" ht="15.75" customHeight="1" x14ac:dyDescent="0.2">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c r="AC744" s="126"/>
      <c r="AD744" s="126"/>
      <c r="AE744" s="126"/>
      <c r="AF744" s="126"/>
      <c r="AG744" s="126"/>
    </row>
    <row r="745" spans="1:33" ht="15.75" customHeight="1" x14ac:dyDescent="0.2">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c r="AC745" s="126"/>
      <c r="AD745" s="126"/>
      <c r="AE745" s="126"/>
      <c r="AF745" s="126"/>
      <c r="AG745" s="126"/>
    </row>
    <row r="746" spans="1:33" ht="15.75" customHeight="1" x14ac:dyDescent="0.2">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c r="AC746" s="126"/>
      <c r="AD746" s="126"/>
      <c r="AE746" s="126"/>
      <c r="AF746" s="126"/>
      <c r="AG746" s="126"/>
    </row>
    <row r="747" spans="1:33" ht="15.75" customHeight="1" x14ac:dyDescent="0.2">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c r="AC747" s="126"/>
      <c r="AD747" s="126"/>
      <c r="AE747" s="126"/>
      <c r="AF747" s="126"/>
      <c r="AG747" s="126"/>
    </row>
    <row r="748" spans="1:33" ht="15.75" customHeight="1" x14ac:dyDescent="0.2">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c r="AC748" s="126"/>
      <c r="AD748" s="126"/>
      <c r="AE748" s="126"/>
      <c r="AF748" s="126"/>
      <c r="AG748" s="126"/>
    </row>
    <row r="749" spans="1:33" ht="15.75" customHeight="1" x14ac:dyDescent="0.2">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c r="AC749" s="126"/>
      <c r="AD749" s="126"/>
      <c r="AE749" s="126"/>
      <c r="AF749" s="126"/>
      <c r="AG749" s="126"/>
    </row>
    <row r="750" spans="1:33" ht="15.75" customHeight="1" x14ac:dyDescent="0.2">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c r="AC750" s="126"/>
      <c r="AD750" s="126"/>
      <c r="AE750" s="126"/>
      <c r="AF750" s="126"/>
      <c r="AG750" s="126"/>
    </row>
    <row r="751" spans="1:33" ht="15.75" customHeight="1" x14ac:dyDescent="0.2">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c r="AC751" s="126"/>
      <c r="AD751" s="126"/>
      <c r="AE751" s="126"/>
      <c r="AF751" s="126"/>
      <c r="AG751" s="126"/>
    </row>
    <row r="752" spans="1:33" ht="15.75" customHeight="1" x14ac:dyDescent="0.2">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c r="AC752" s="126"/>
      <c r="AD752" s="126"/>
      <c r="AE752" s="126"/>
      <c r="AF752" s="126"/>
      <c r="AG752" s="126"/>
    </row>
    <row r="753" spans="1:33" ht="15.75" customHeight="1" x14ac:dyDescent="0.2">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c r="AC753" s="126"/>
      <c r="AD753" s="126"/>
      <c r="AE753" s="126"/>
      <c r="AF753" s="126"/>
      <c r="AG753" s="126"/>
    </row>
    <row r="754" spans="1:33" ht="15.75" customHeight="1" x14ac:dyDescent="0.2">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c r="AC754" s="126"/>
      <c r="AD754" s="126"/>
      <c r="AE754" s="126"/>
      <c r="AF754" s="126"/>
      <c r="AG754" s="126"/>
    </row>
    <row r="755" spans="1:33" ht="15.75" customHeight="1" x14ac:dyDescent="0.2">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c r="AC755" s="126"/>
      <c r="AD755" s="126"/>
      <c r="AE755" s="126"/>
      <c r="AF755" s="126"/>
      <c r="AG755" s="126"/>
    </row>
    <row r="756" spans="1:33" ht="15.75" customHeight="1" x14ac:dyDescent="0.2">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c r="AC756" s="126"/>
      <c r="AD756" s="126"/>
      <c r="AE756" s="126"/>
      <c r="AF756" s="126"/>
      <c r="AG756" s="126"/>
    </row>
    <row r="757" spans="1:33" ht="15.75" customHeight="1" x14ac:dyDescent="0.2">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c r="AC757" s="126"/>
      <c r="AD757" s="126"/>
      <c r="AE757" s="126"/>
      <c r="AF757" s="126"/>
      <c r="AG757" s="126"/>
    </row>
    <row r="758" spans="1:33" ht="15.75" customHeight="1" x14ac:dyDescent="0.2">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c r="AC758" s="126"/>
      <c r="AD758" s="126"/>
      <c r="AE758" s="126"/>
      <c r="AF758" s="126"/>
      <c r="AG758" s="126"/>
    </row>
    <row r="759" spans="1:33" ht="15.75" customHeight="1" x14ac:dyDescent="0.2">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c r="AC759" s="126"/>
      <c r="AD759" s="126"/>
      <c r="AE759" s="126"/>
      <c r="AF759" s="126"/>
      <c r="AG759" s="126"/>
    </row>
    <row r="760" spans="1:33" ht="15.75" customHeight="1" x14ac:dyDescent="0.2">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c r="AC760" s="126"/>
      <c r="AD760" s="126"/>
      <c r="AE760" s="126"/>
      <c r="AF760" s="126"/>
      <c r="AG760" s="126"/>
    </row>
    <row r="761" spans="1:33" ht="15.75" customHeight="1" x14ac:dyDescent="0.2">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c r="AC761" s="126"/>
      <c r="AD761" s="126"/>
      <c r="AE761" s="126"/>
      <c r="AF761" s="126"/>
      <c r="AG761" s="126"/>
    </row>
    <row r="762" spans="1:33" ht="15.75" customHeight="1" x14ac:dyDescent="0.2">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c r="AC762" s="126"/>
      <c r="AD762" s="126"/>
      <c r="AE762" s="126"/>
      <c r="AF762" s="126"/>
      <c r="AG762" s="126"/>
    </row>
    <row r="763" spans="1:33" ht="15.75" customHeight="1" x14ac:dyDescent="0.2">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c r="AC763" s="126"/>
      <c r="AD763" s="126"/>
      <c r="AE763" s="126"/>
      <c r="AF763" s="126"/>
      <c r="AG763" s="126"/>
    </row>
    <row r="764" spans="1:33" ht="15.75" customHeight="1" x14ac:dyDescent="0.2">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c r="AC764" s="126"/>
      <c r="AD764" s="126"/>
      <c r="AE764" s="126"/>
      <c r="AF764" s="126"/>
      <c r="AG764" s="126"/>
    </row>
    <row r="765" spans="1:33" ht="15.75" customHeight="1" x14ac:dyDescent="0.2">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c r="AC765" s="126"/>
      <c r="AD765" s="126"/>
      <c r="AE765" s="126"/>
      <c r="AF765" s="126"/>
      <c r="AG765" s="126"/>
    </row>
    <row r="766" spans="1:33" ht="15.75" customHeight="1" x14ac:dyDescent="0.2">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c r="AC766" s="126"/>
      <c r="AD766" s="126"/>
      <c r="AE766" s="126"/>
      <c r="AF766" s="126"/>
      <c r="AG766" s="126"/>
    </row>
    <row r="767" spans="1:33" ht="15.75" customHeight="1" x14ac:dyDescent="0.2">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c r="AC767" s="126"/>
      <c r="AD767" s="126"/>
      <c r="AE767" s="126"/>
      <c r="AF767" s="126"/>
      <c r="AG767" s="126"/>
    </row>
    <row r="768" spans="1:33" ht="15.75" customHeight="1" x14ac:dyDescent="0.2">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c r="AC768" s="126"/>
      <c r="AD768" s="126"/>
      <c r="AE768" s="126"/>
      <c r="AF768" s="126"/>
      <c r="AG768" s="126"/>
    </row>
    <row r="769" spans="1:33" ht="15.75" customHeight="1" x14ac:dyDescent="0.2">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c r="AC769" s="126"/>
      <c r="AD769" s="126"/>
      <c r="AE769" s="126"/>
      <c r="AF769" s="126"/>
      <c r="AG769" s="126"/>
    </row>
    <row r="770" spans="1:33" ht="15.75" customHeight="1" x14ac:dyDescent="0.2">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c r="AC770" s="126"/>
      <c r="AD770" s="126"/>
      <c r="AE770" s="126"/>
      <c r="AF770" s="126"/>
      <c r="AG770" s="126"/>
    </row>
    <row r="771" spans="1:33" ht="15.75" customHeight="1" x14ac:dyDescent="0.2">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c r="AC771" s="126"/>
      <c r="AD771" s="126"/>
      <c r="AE771" s="126"/>
      <c r="AF771" s="126"/>
      <c r="AG771" s="126"/>
    </row>
    <row r="772" spans="1:33" ht="15.75" customHeight="1" x14ac:dyDescent="0.2">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c r="AC772" s="126"/>
      <c r="AD772" s="126"/>
      <c r="AE772" s="126"/>
      <c r="AF772" s="126"/>
      <c r="AG772" s="126"/>
    </row>
    <row r="773" spans="1:33" ht="15.75" customHeight="1" x14ac:dyDescent="0.2">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c r="AC773" s="126"/>
      <c r="AD773" s="126"/>
      <c r="AE773" s="126"/>
      <c r="AF773" s="126"/>
      <c r="AG773" s="126"/>
    </row>
    <row r="774" spans="1:33" ht="15.75" customHeight="1" x14ac:dyDescent="0.2">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c r="AC774" s="126"/>
      <c r="AD774" s="126"/>
      <c r="AE774" s="126"/>
      <c r="AF774" s="126"/>
      <c r="AG774" s="126"/>
    </row>
    <row r="775" spans="1:33" ht="15.75" customHeight="1" x14ac:dyDescent="0.2">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c r="AC775" s="126"/>
      <c r="AD775" s="126"/>
      <c r="AE775" s="126"/>
      <c r="AF775" s="126"/>
      <c r="AG775" s="126"/>
    </row>
    <row r="776" spans="1:33" ht="15.75" customHeight="1" x14ac:dyDescent="0.2">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c r="AC776" s="126"/>
      <c r="AD776" s="126"/>
      <c r="AE776" s="126"/>
      <c r="AF776" s="126"/>
      <c r="AG776" s="126"/>
    </row>
    <row r="777" spans="1:33" ht="15.75" customHeight="1" x14ac:dyDescent="0.2">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c r="AC777" s="126"/>
      <c r="AD777" s="126"/>
      <c r="AE777" s="126"/>
      <c r="AF777" s="126"/>
      <c r="AG777" s="126"/>
    </row>
    <row r="778" spans="1:33" ht="15.75" customHeight="1" x14ac:dyDescent="0.2">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c r="AC778" s="126"/>
      <c r="AD778" s="126"/>
      <c r="AE778" s="126"/>
      <c r="AF778" s="126"/>
      <c r="AG778" s="126"/>
    </row>
    <row r="779" spans="1:33" ht="15.75" customHeight="1" x14ac:dyDescent="0.2">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c r="AC779" s="126"/>
      <c r="AD779" s="126"/>
      <c r="AE779" s="126"/>
      <c r="AF779" s="126"/>
      <c r="AG779" s="126"/>
    </row>
    <row r="780" spans="1:33" ht="15.75" customHeight="1" x14ac:dyDescent="0.2">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c r="AC780" s="126"/>
      <c r="AD780" s="126"/>
      <c r="AE780" s="126"/>
      <c r="AF780" s="126"/>
      <c r="AG780" s="126"/>
    </row>
    <row r="781" spans="1:33" ht="15.75" customHeight="1" x14ac:dyDescent="0.2">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c r="AC781" s="126"/>
      <c r="AD781" s="126"/>
      <c r="AE781" s="126"/>
      <c r="AF781" s="126"/>
      <c r="AG781" s="126"/>
    </row>
    <row r="782" spans="1:33" ht="15.75" customHeight="1" x14ac:dyDescent="0.2">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c r="AC782" s="126"/>
      <c r="AD782" s="126"/>
      <c r="AE782" s="126"/>
      <c r="AF782" s="126"/>
      <c r="AG782" s="126"/>
    </row>
    <row r="783" spans="1:33" ht="15.75" customHeight="1" x14ac:dyDescent="0.2">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c r="AC783" s="126"/>
      <c r="AD783" s="126"/>
      <c r="AE783" s="126"/>
      <c r="AF783" s="126"/>
      <c r="AG783" s="126"/>
    </row>
    <row r="784" spans="1:33" ht="15.75" customHeight="1" x14ac:dyDescent="0.2">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c r="AC784" s="126"/>
      <c r="AD784" s="126"/>
      <c r="AE784" s="126"/>
      <c r="AF784" s="126"/>
      <c r="AG784" s="126"/>
    </row>
    <row r="785" spans="1:33" ht="15.75" customHeight="1" x14ac:dyDescent="0.2">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c r="AC785" s="126"/>
      <c r="AD785" s="126"/>
      <c r="AE785" s="126"/>
      <c r="AF785" s="126"/>
      <c r="AG785" s="126"/>
    </row>
    <row r="786" spans="1:33" ht="15.75" customHeight="1" x14ac:dyDescent="0.2">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c r="AC786" s="126"/>
      <c r="AD786" s="126"/>
      <c r="AE786" s="126"/>
      <c r="AF786" s="126"/>
      <c r="AG786" s="126"/>
    </row>
    <row r="787" spans="1:33" ht="15.75" customHeight="1" x14ac:dyDescent="0.2">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c r="AC787" s="126"/>
      <c r="AD787" s="126"/>
      <c r="AE787" s="126"/>
      <c r="AF787" s="126"/>
      <c r="AG787" s="126"/>
    </row>
    <row r="788" spans="1:33" ht="15.75" customHeight="1" x14ac:dyDescent="0.2">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c r="AC788" s="126"/>
      <c r="AD788" s="126"/>
      <c r="AE788" s="126"/>
      <c r="AF788" s="126"/>
      <c r="AG788" s="126"/>
    </row>
    <row r="789" spans="1:33" ht="15.75" customHeight="1" x14ac:dyDescent="0.2">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c r="AC789" s="126"/>
      <c r="AD789" s="126"/>
      <c r="AE789" s="126"/>
      <c r="AF789" s="126"/>
      <c r="AG789" s="126"/>
    </row>
    <row r="790" spans="1:33" ht="15.75" customHeight="1" x14ac:dyDescent="0.2">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c r="AC790" s="126"/>
      <c r="AD790" s="126"/>
      <c r="AE790" s="126"/>
      <c r="AF790" s="126"/>
      <c r="AG790" s="126"/>
    </row>
    <row r="791" spans="1:33" ht="15.75" customHeight="1" x14ac:dyDescent="0.2">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c r="AC791" s="126"/>
      <c r="AD791" s="126"/>
      <c r="AE791" s="126"/>
      <c r="AF791" s="126"/>
      <c r="AG791" s="126"/>
    </row>
    <row r="792" spans="1:33" ht="15.75" customHeight="1" x14ac:dyDescent="0.2">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c r="AC792" s="126"/>
      <c r="AD792" s="126"/>
      <c r="AE792" s="126"/>
      <c r="AF792" s="126"/>
      <c r="AG792" s="126"/>
    </row>
    <row r="793" spans="1:33" ht="15.75" customHeight="1" x14ac:dyDescent="0.2">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c r="AC793" s="126"/>
      <c r="AD793" s="126"/>
      <c r="AE793" s="126"/>
      <c r="AF793" s="126"/>
      <c r="AG793" s="126"/>
    </row>
    <row r="794" spans="1:33" ht="15.75" customHeight="1" x14ac:dyDescent="0.2">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c r="AC794" s="126"/>
      <c r="AD794" s="126"/>
      <c r="AE794" s="126"/>
      <c r="AF794" s="126"/>
      <c r="AG794" s="126"/>
    </row>
    <row r="795" spans="1:33" ht="15.75" customHeight="1" x14ac:dyDescent="0.2">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c r="AC795" s="126"/>
      <c r="AD795" s="126"/>
      <c r="AE795" s="126"/>
      <c r="AF795" s="126"/>
      <c r="AG795" s="126"/>
    </row>
    <row r="796" spans="1:33" ht="15.75" customHeight="1" x14ac:dyDescent="0.2">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c r="AC796" s="126"/>
      <c r="AD796" s="126"/>
      <c r="AE796" s="126"/>
      <c r="AF796" s="126"/>
      <c r="AG796" s="126"/>
    </row>
    <row r="797" spans="1:33" ht="15.75" customHeight="1" x14ac:dyDescent="0.2">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c r="AC797" s="126"/>
      <c r="AD797" s="126"/>
      <c r="AE797" s="126"/>
      <c r="AF797" s="126"/>
      <c r="AG797" s="126"/>
    </row>
    <row r="798" spans="1:33" ht="15.75" customHeight="1" x14ac:dyDescent="0.2">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c r="AC798" s="126"/>
      <c r="AD798" s="126"/>
      <c r="AE798" s="126"/>
      <c r="AF798" s="126"/>
      <c r="AG798" s="126"/>
    </row>
    <row r="799" spans="1:33" ht="15.75" customHeight="1" x14ac:dyDescent="0.2">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c r="AC799" s="126"/>
      <c r="AD799" s="126"/>
      <c r="AE799" s="126"/>
      <c r="AF799" s="126"/>
      <c r="AG799" s="126"/>
    </row>
    <row r="800" spans="1:33" ht="15.75" customHeight="1" x14ac:dyDescent="0.2">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c r="AC800" s="126"/>
      <c r="AD800" s="126"/>
      <c r="AE800" s="126"/>
      <c r="AF800" s="126"/>
      <c r="AG800" s="126"/>
    </row>
    <row r="801" spans="1:33" ht="15.75" customHeight="1" x14ac:dyDescent="0.2">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c r="AC801" s="126"/>
      <c r="AD801" s="126"/>
      <c r="AE801" s="126"/>
      <c r="AF801" s="126"/>
      <c r="AG801" s="126"/>
    </row>
    <row r="802" spans="1:33" ht="15.75" customHeight="1" x14ac:dyDescent="0.2">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c r="AC802" s="126"/>
      <c r="AD802" s="126"/>
      <c r="AE802" s="126"/>
      <c r="AF802" s="126"/>
      <c r="AG802" s="126"/>
    </row>
    <row r="803" spans="1:33" ht="15.75" customHeight="1" x14ac:dyDescent="0.2">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c r="AC803" s="126"/>
      <c r="AD803" s="126"/>
      <c r="AE803" s="126"/>
      <c r="AF803" s="126"/>
      <c r="AG803" s="126"/>
    </row>
    <row r="804" spans="1:33" ht="15.75" customHeight="1" x14ac:dyDescent="0.2">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c r="AC804" s="126"/>
      <c r="AD804" s="126"/>
      <c r="AE804" s="126"/>
      <c r="AF804" s="126"/>
      <c r="AG804" s="126"/>
    </row>
    <row r="805" spans="1:33" ht="15.75" customHeight="1" x14ac:dyDescent="0.2">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c r="AC805" s="126"/>
      <c r="AD805" s="126"/>
      <c r="AE805" s="126"/>
      <c r="AF805" s="126"/>
      <c r="AG805" s="126"/>
    </row>
    <row r="806" spans="1:33" ht="15.75" customHeight="1" x14ac:dyDescent="0.2">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c r="AC806" s="126"/>
      <c r="AD806" s="126"/>
      <c r="AE806" s="126"/>
      <c r="AF806" s="126"/>
      <c r="AG806" s="126"/>
    </row>
    <row r="807" spans="1:33" ht="15.75" customHeight="1" x14ac:dyDescent="0.2">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c r="AC807" s="126"/>
      <c r="AD807" s="126"/>
      <c r="AE807" s="126"/>
      <c r="AF807" s="126"/>
      <c r="AG807" s="126"/>
    </row>
    <row r="808" spans="1:33" ht="15.75" customHeight="1" x14ac:dyDescent="0.2">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c r="AC808" s="126"/>
      <c r="AD808" s="126"/>
      <c r="AE808" s="126"/>
      <c r="AF808" s="126"/>
      <c r="AG808" s="126"/>
    </row>
    <row r="809" spans="1:33" ht="15.75" customHeight="1" x14ac:dyDescent="0.2">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c r="AC809" s="126"/>
      <c r="AD809" s="126"/>
      <c r="AE809" s="126"/>
      <c r="AF809" s="126"/>
      <c r="AG809" s="126"/>
    </row>
    <row r="810" spans="1:33" ht="15.75" customHeight="1" x14ac:dyDescent="0.2">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c r="AC810" s="126"/>
      <c r="AD810" s="126"/>
      <c r="AE810" s="126"/>
      <c r="AF810" s="126"/>
      <c r="AG810" s="126"/>
    </row>
    <row r="811" spans="1:33" ht="15.75" customHeight="1" x14ac:dyDescent="0.2">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c r="AC811" s="126"/>
      <c r="AD811" s="126"/>
      <c r="AE811" s="126"/>
      <c r="AF811" s="126"/>
      <c r="AG811" s="126"/>
    </row>
    <row r="812" spans="1:33" ht="15.75" customHeight="1" x14ac:dyDescent="0.2">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c r="AC812" s="126"/>
      <c r="AD812" s="126"/>
      <c r="AE812" s="126"/>
      <c r="AF812" s="126"/>
      <c r="AG812" s="126"/>
    </row>
    <row r="813" spans="1:33" ht="15.75" customHeight="1" x14ac:dyDescent="0.2">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c r="AC813" s="126"/>
      <c r="AD813" s="126"/>
      <c r="AE813" s="126"/>
      <c r="AF813" s="126"/>
      <c r="AG813" s="126"/>
    </row>
    <row r="814" spans="1:33" ht="15.75" customHeight="1" x14ac:dyDescent="0.2">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c r="AC814" s="126"/>
      <c r="AD814" s="126"/>
      <c r="AE814" s="126"/>
      <c r="AF814" s="126"/>
      <c r="AG814" s="126"/>
    </row>
    <row r="815" spans="1:33" ht="15.75" customHeight="1" x14ac:dyDescent="0.2">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c r="AC815" s="126"/>
      <c r="AD815" s="126"/>
      <c r="AE815" s="126"/>
      <c r="AF815" s="126"/>
      <c r="AG815" s="126"/>
    </row>
    <row r="816" spans="1:33" ht="15.75" customHeight="1" x14ac:dyDescent="0.2">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c r="AC816" s="126"/>
      <c r="AD816" s="126"/>
      <c r="AE816" s="126"/>
      <c r="AF816" s="126"/>
      <c r="AG816" s="126"/>
    </row>
    <row r="817" spans="1:33" ht="15.75" customHeight="1" x14ac:dyDescent="0.2">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c r="AC817" s="126"/>
      <c r="AD817" s="126"/>
      <c r="AE817" s="126"/>
      <c r="AF817" s="126"/>
      <c r="AG817" s="126"/>
    </row>
    <row r="818" spans="1:33" ht="15.75" customHeight="1" x14ac:dyDescent="0.2">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c r="AC818" s="126"/>
      <c r="AD818" s="126"/>
      <c r="AE818" s="126"/>
      <c r="AF818" s="126"/>
      <c r="AG818" s="126"/>
    </row>
    <row r="819" spans="1:33" ht="15.75" customHeight="1" x14ac:dyDescent="0.2">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c r="AC819" s="126"/>
      <c r="AD819" s="126"/>
      <c r="AE819" s="126"/>
      <c r="AF819" s="126"/>
      <c r="AG819" s="126"/>
    </row>
    <row r="820" spans="1:33" ht="15.75" customHeight="1" x14ac:dyDescent="0.2">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c r="AC820" s="126"/>
      <c r="AD820" s="126"/>
      <c r="AE820" s="126"/>
      <c r="AF820" s="126"/>
      <c r="AG820" s="126"/>
    </row>
    <row r="821" spans="1:33" ht="15.75" customHeight="1" x14ac:dyDescent="0.2">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c r="AC821" s="126"/>
      <c r="AD821" s="126"/>
      <c r="AE821" s="126"/>
      <c r="AF821" s="126"/>
      <c r="AG821" s="126"/>
    </row>
    <row r="822" spans="1:33" ht="15.75" customHeight="1" x14ac:dyDescent="0.2">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c r="AC822" s="126"/>
      <c r="AD822" s="126"/>
      <c r="AE822" s="126"/>
      <c r="AF822" s="126"/>
      <c r="AG822" s="126"/>
    </row>
    <row r="823" spans="1:33" ht="15.75" customHeight="1" x14ac:dyDescent="0.2">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c r="AC823" s="126"/>
      <c r="AD823" s="126"/>
      <c r="AE823" s="126"/>
      <c r="AF823" s="126"/>
      <c r="AG823" s="126"/>
    </row>
    <row r="824" spans="1:33" ht="15.75" customHeight="1" x14ac:dyDescent="0.2">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c r="AC824" s="126"/>
      <c r="AD824" s="126"/>
      <c r="AE824" s="126"/>
      <c r="AF824" s="126"/>
      <c r="AG824" s="126"/>
    </row>
    <row r="825" spans="1:33" ht="15.75" customHeight="1" x14ac:dyDescent="0.2">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c r="AC825" s="126"/>
      <c r="AD825" s="126"/>
      <c r="AE825" s="126"/>
      <c r="AF825" s="126"/>
      <c r="AG825" s="126"/>
    </row>
    <row r="826" spans="1:33" ht="15.75" customHeight="1" x14ac:dyDescent="0.2">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c r="AC826" s="126"/>
      <c r="AD826" s="126"/>
      <c r="AE826" s="126"/>
      <c r="AF826" s="126"/>
      <c r="AG826" s="126"/>
    </row>
    <row r="827" spans="1:33" ht="15.75" customHeight="1" x14ac:dyDescent="0.2">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c r="AC827" s="126"/>
      <c r="AD827" s="126"/>
      <c r="AE827" s="126"/>
      <c r="AF827" s="126"/>
      <c r="AG827" s="126"/>
    </row>
    <row r="828" spans="1:33" ht="15.75" customHeight="1" x14ac:dyDescent="0.2">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c r="AC828" s="126"/>
      <c r="AD828" s="126"/>
      <c r="AE828" s="126"/>
      <c r="AF828" s="126"/>
      <c r="AG828" s="126"/>
    </row>
    <row r="829" spans="1:33" ht="15.75" customHeight="1" x14ac:dyDescent="0.2">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c r="AC829" s="126"/>
      <c r="AD829" s="126"/>
      <c r="AE829" s="126"/>
      <c r="AF829" s="126"/>
      <c r="AG829" s="126"/>
    </row>
    <row r="830" spans="1:33" ht="15.75" customHeight="1" x14ac:dyDescent="0.2">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c r="AC830" s="126"/>
      <c r="AD830" s="126"/>
      <c r="AE830" s="126"/>
      <c r="AF830" s="126"/>
      <c r="AG830" s="126"/>
    </row>
    <row r="831" spans="1:33" ht="15.75" customHeight="1" x14ac:dyDescent="0.2">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c r="AC831" s="126"/>
      <c r="AD831" s="126"/>
      <c r="AE831" s="126"/>
      <c r="AF831" s="126"/>
      <c r="AG831" s="126"/>
    </row>
    <row r="832" spans="1:33" ht="15.75" customHeight="1" x14ac:dyDescent="0.2">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c r="AC832" s="126"/>
      <c r="AD832" s="126"/>
      <c r="AE832" s="126"/>
      <c r="AF832" s="126"/>
      <c r="AG832" s="126"/>
    </row>
    <row r="833" spans="1:33" ht="15.75" customHeight="1" x14ac:dyDescent="0.2">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c r="AC833" s="126"/>
      <c r="AD833" s="126"/>
      <c r="AE833" s="126"/>
      <c r="AF833" s="126"/>
      <c r="AG833" s="126"/>
    </row>
    <row r="834" spans="1:33" ht="15.75" customHeight="1" x14ac:dyDescent="0.2">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c r="AC834" s="126"/>
      <c r="AD834" s="126"/>
      <c r="AE834" s="126"/>
      <c r="AF834" s="126"/>
      <c r="AG834" s="126"/>
    </row>
    <row r="835" spans="1:33" ht="15.75" customHeight="1" x14ac:dyDescent="0.2">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c r="AC835" s="126"/>
      <c r="AD835" s="126"/>
      <c r="AE835" s="126"/>
      <c r="AF835" s="126"/>
      <c r="AG835" s="126"/>
    </row>
    <row r="836" spans="1:33" ht="15.75" customHeight="1" x14ac:dyDescent="0.2">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c r="AC836" s="126"/>
      <c r="AD836" s="126"/>
      <c r="AE836" s="126"/>
      <c r="AF836" s="126"/>
      <c r="AG836" s="126"/>
    </row>
    <row r="837" spans="1:33" ht="15.75" customHeight="1" x14ac:dyDescent="0.2">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c r="AC837" s="126"/>
      <c r="AD837" s="126"/>
      <c r="AE837" s="126"/>
      <c r="AF837" s="126"/>
      <c r="AG837" s="126"/>
    </row>
    <row r="838" spans="1:33" ht="15.75" customHeight="1" x14ac:dyDescent="0.2">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c r="AC838" s="126"/>
      <c r="AD838" s="126"/>
      <c r="AE838" s="126"/>
      <c r="AF838" s="126"/>
      <c r="AG838" s="126"/>
    </row>
    <row r="839" spans="1:33" ht="15.75" customHeight="1" x14ac:dyDescent="0.2">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c r="AC839" s="126"/>
      <c r="AD839" s="126"/>
      <c r="AE839" s="126"/>
      <c r="AF839" s="126"/>
      <c r="AG839" s="126"/>
    </row>
    <row r="840" spans="1:33" ht="15.75" customHeight="1" x14ac:dyDescent="0.2">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c r="AC840" s="126"/>
      <c r="AD840" s="126"/>
      <c r="AE840" s="126"/>
      <c r="AF840" s="126"/>
      <c r="AG840" s="126"/>
    </row>
    <row r="841" spans="1:33" ht="15.75" customHeight="1" x14ac:dyDescent="0.2">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c r="AC841" s="126"/>
      <c r="AD841" s="126"/>
      <c r="AE841" s="126"/>
      <c r="AF841" s="126"/>
      <c r="AG841" s="126"/>
    </row>
    <row r="842" spans="1:33" ht="15.75" customHeight="1" x14ac:dyDescent="0.2">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c r="AC842" s="126"/>
      <c r="AD842" s="126"/>
      <c r="AE842" s="126"/>
      <c r="AF842" s="126"/>
      <c r="AG842" s="126"/>
    </row>
    <row r="843" spans="1:33" ht="15.75" customHeight="1" x14ac:dyDescent="0.2">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c r="AC843" s="126"/>
      <c r="AD843" s="126"/>
      <c r="AE843" s="126"/>
      <c r="AF843" s="126"/>
      <c r="AG843" s="126"/>
    </row>
    <row r="844" spans="1:33" ht="15.75" customHeight="1" x14ac:dyDescent="0.2">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c r="AC844" s="126"/>
      <c r="AD844" s="126"/>
      <c r="AE844" s="126"/>
      <c r="AF844" s="126"/>
      <c r="AG844" s="126"/>
    </row>
    <row r="845" spans="1:33" ht="15.75" customHeight="1" x14ac:dyDescent="0.2">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c r="AC845" s="126"/>
      <c r="AD845" s="126"/>
      <c r="AE845" s="126"/>
      <c r="AF845" s="126"/>
      <c r="AG845" s="126"/>
    </row>
    <row r="846" spans="1:33" ht="15.75" customHeight="1" x14ac:dyDescent="0.2">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c r="AC846" s="126"/>
      <c r="AD846" s="126"/>
      <c r="AE846" s="126"/>
      <c r="AF846" s="126"/>
      <c r="AG846" s="126"/>
    </row>
    <row r="847" spans="1:33" ht="15.75" customHeight="1" x14ac:dyDescent="0.2">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c r="AC847" s="126"/>
      <c r="AD847" s="126"/>
      <c r="AE847" s="126"/>
      <c r="AF847" s="126"/>
      <c r="AG847" s="126"/>
    </row>
    <row r="848" spans="1:33" ht="15.75" customHeight="1" x14ac:dyDescent="0.2">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c r="AC848" s="126"/>
      <c r="AD848" s="126"/>
      <c r="AE848" s="126"/>
      <c r="AF848" s="126"/>
      <c r="AG848" s="126"/>
    </row>
    <row r="849" spans="1:33" ht="15.75" customHeight="1" x14ac:dyDescent="0.2">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c r="AC849" s="126"/>
      <c r="AD849" s="126"/>
      <c r="AE849" s="126"/>
      <c r="AF849" s="126"/>
      <c r="AG849" s="126"/>
    </row>
    <row r="850" spans="1:33" ht="15.75" customHeight="1" x14ac:dyDescent="0.2">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c r="AC850" s="126"/>
      <c r="AD850" s="126"/>
      <c r="AE850" s="126"/>
      <c r="AF850" s="126"/>
      <c r="AG850" s="126"/>
    </row>
    <row r="851" spans="1:33" ht="15.75" customHeight="1" x14ac:dyDescent="0.2">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c r="AC851" s="126"/>
      <c r="AD851" s="126"/>
      <c r="AE851" s="126"/>
      <c r="AF851" s="126"/>
      <c r="AG851" s="126"/>
    </row>
    <row r="852" spans="1:33" ht="15.75" customHeight="1" x14ac:dyDescent="0.2">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c r="AC852" s="126"/>
      <c r="AD852" s="126"/>
      <c r="AE852" s="126"/>
      <c r="AF852" s="126"/>
      <c r="AG852" s="126"/>
    </row>
    <row r="853" spans="1:33" ht="15.75" customHeight="1" x14ac:dyDescent="0.2">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c r="AC853" s="126"/>
      <c r="AD853" s="126"/>
      <c r="AE853" s="126"/>
      <c r="AF853" s="126"/>
      <c r="AG853" s="126"/>
    </row>
    <row r="854" spans="1:33" ht="15.75" customHeight="1" x14ac:dyDescent="0.2">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c r="AC854" s="126"/>
      <c r="AD854" s="126"/>
      <c r="AE854" s="126"/>
      <c r="AF854" s="126"/>
      <c r="AG854" s="126"/>
    </row>
    <row r="855" spans="1:33" ht="15.75" customHeight="1" x14ac:dyDescent="0.2">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c r="AC855" s="126"/>
      <c r="AD855" s="126"/>
      <c r="AE855" s="126"/>
      <c r="AF855" s="126"/>
      <c r="AG855" s="126"/>
    </row>
    <row r="856" spans="1:33" ht="15.75" customHeight="1" x14ac:dyDescent="0.2">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c r="AC856" s="126"/>
      <c r="AD856" s="126"/>
      <c r="AE856" s="126"/>
      <c r="AF856" s="126"/>
      <c r="AG856" s="126"/>
    </row>
    <row r="857" spans="1:33" ht="15.75" customHeight="1" x14ac:dyDescent="0.2">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c r="AC857" s="126"/>
      <c r="AD857" s="126"/>
      <c r="AE857" s="126"/>
      <c r="AF857" s="126"/>
      <c r="AG857" s="126"/>
    </row>
    <row r="858" spans="1:33" ht="15.75" customHeight="1" x14ac:dyDescent="0.2">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c r="AC858" s="126"/>
      <c r="AD858" s="126"/>
      <c r="AE858" s="126"/>
      <c r="AF858" s="126"/>
      <c r="AG858" s="126"/>
    </row>
    <row r="859" spans="1:33" ht="15.75" customHeight="1" x14ac:dyDescent="0.2">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c r="AC859" s="126"/>
      <c r="AD859" s="126"/>
      <c r="AE859" s="126"/>
      <c r="AF859" s="126"/>
      <c r="AG859" s="126"/>
    </row>
    <row r="860" spans="1:33" ht="15.75" customHeight="1" x14ac:dyDescent="0.2">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c r="AC860" s="126"/>
      <c r="AD860" s="126"/>
      <c r="AE860" s="126"/>
      <c r="AF860" s="126"/>
      <c r="AG860" s="126"/>
    </row>
    <row r="861" spans="1:33" ht="15.75" customHeight="1" x14ac:dyDescent="0.2">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c r="AC861" s="126"/>
      <c r="AD861" s="126"/>
      <c r="AE861" s="126"/>
      <c r="AF861" s="126"/>
      <c r="AG861" s="126"/>
    </row>
    <row r="862" spans="1:33" ht="15.75" customHeight="1" x14ac:dyDescent="0.2">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c r="AC862" s="126"/>
      <c r="AD862" s="126"/>
      <c r="AE862" s="126"/>
      <c r="AF862" s="126"/>
      <c r="AG862" s="126"/>
    </row>
    <row r="863" spans="1:33" ht="15.75" customHeight="1" x14ac:dyDescent="0.2">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c r="AC863" s="126"/>
      <c r="AD863" s="126"/>
      <c r="AE863" s="126"/>
      <c r="AF863" s="126"/>
      <c r="AG863" s="126"/>
    </row>
    <row r="864" spans="1:33" ht="15.75" customHeight="1" x14ac:dyDescent="0.2">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c r="AC864" s="126"/>
      <c r="AD864" s="126"/>
      <c r="AE864" s="126"/>
      <c r="AF864" s="126"/>
      <c r="AG864" s="126"/>
    </row>
    <row r="865" spans="1:33" ht="15.75" customHeight="1" x14ac:dyDescent="0.2">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c r="AC865" s="126"/>
      <c r="AD865" s="126"/>
      <c r="AE865" s="126"/>
      <c r="AF865" s="126"/>
      <c r="AG865" s="126"/>
    </row>
    <row r="866" spans="1:33" ht="15.75" customHeight="1" x14ac:dyDescent="0.2">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c r="AC866" s="126"/>
      <c r="AD866" s="126"/>
      <c r="AE866" s="126"/>
      <c r="AF866" s="126"/>
      <c r="AG866" s="126"/>
    </row>
    <row r="867" spans="1:33" ht="15.75" customHeight="1" x14ac:dyDescent="0.2">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c r="AC867" s="126"/>
      <c r="AD867" s="126"/>
      <c r="AE867" s="126"/>
      <c r="AF867" s="126"/>
      <c r="AG867" s="126"/>
    </row>
    <row r="868" spans="1:33" ht="15.75" customHeight="1" x14ac:dyDescent="0.2">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c r="AC868" s="126"/>
      <c r="AD868" s="126"/>
      <c r="AE868" s="126"/>
      <c r="AF868" s="126"/>
      <c r="AG868" s="126"/>
    </row>
    <row r="869" spans="1:33" ht="15.75" customHeight="1" x14ac:dyDescent="0.2">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c r="AC869" s="126"/>
      <c r="AD869" s="126"/>
      <c r="AE869" s="126"/>
      <c r="AF869" s="126"/>
      <c r="AG869" s="126"/>
    </row>
    <row r="870" spans="1:33" ht="15.75" customHeight="1" x14ac:dyDescent="0.2">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c r="AC870" s="126"/>
      <c r="AD870" s="126"/>
      <c r="AE870" s="126"/>
      <c r="AF870" s="126"/>
      <c r="AG870" s="126"/>
    </row>
    <row r="871" spans="1:33" ht="15.75" customHeight="1" x14ac:dyDescent="0.2">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c r="AC871" s="126"/>
      <c r="AD871" s="126"/>
      <c r="AE871" s="126"/>
      <c r="AF871" s="126"/>
      <c r="AG871" s="126"/>
    </row>
    <row r="872" spans="1:33" ht="15.75" customHeight="1" x14ac:dyDescent="0.2">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c r="AC872" s="126"/>
      <c r="AD872" s="126"/>
      <c r="AE872" s="126"/>
      <c r="AF872" s="126"/>
      <c r="AG872" s="126"/>
    </row>
    <row r="873" spans="1:33" ht="15.75" customHeight="1" x14ac:dyDescent="0.2">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c r="AC873" s="126"/>
      <c r="AD873" s="126"/>
      <c r="AE873" s="126"/>
      <c r="AF873" s="126"/>
      <c r="AG873" s="126"/>
    </row>
    <row r="874" spans="1:33" ht="15.75" customHeight="1" x14ac:dyDescent="0.2">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c r="AC874" s="126"/>
      <c r="AD874" s="126"/>
      <c r="AE874" s="126"/>
      <c r="AF874" s="126"/>
      <c r="AG874" s="126"/>
    </row>
    <row r="875" spans="1:33" ht="15.75" customHeight="1" x14ac:dyDescent="0.2">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c r="AC875" s="126"/>
      <c r="AD875" s="126"/>
      <c r="AE875" s="126"/>
      <c r="AF875" s="126"/>
      <c r="AG875" s="126"/>
    </row>
    <row r="876" spans="1:33" ht="15.75" customHeight="1" x14ac:dyDescent="0.2">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c r="AC876" s="126"/>
      <c r="AD876" s="126"/>
      <c r="AE876" s="126"/>
      <c r="AF876" s="126"/>
      <c r="AG876" s="126"/>
    </row>
    <row r="877" spans="1:33" ht="15.75" customHeight="1" x14ac:dyDescent="0.2">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c r="AC877" s="126"/>
      <c r="AD877" s="126"/>
      <c r="AE877" s="126"/>
      <c r="AF877" s="126"/>
      <c r="AG877" s="126"/>
    </row>
    <row r="878" spans="1:33" ht="15.75" customHeight="1" x14ac:dyDescent="0.2">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c r="AC878" s="126"/>
      <c r="AD878" s="126"/>
      <c r="AE878" s="126"/>
      <c r="AF878" s="126"/>
      <c r="AG878" s="126"/>
    </row>
    <row r="879" spans="1:33" ht="15.75" customHeight="1" x14ac:dyDescent="0.2">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c r="AC879" s="126"/>
      <c r="AD879" s="126"/>
      <c r="AE879" s="126"/>
      <c r="AF879" s="126"/>
      <c r="AG879" s="126"/>
    </row>
    <row r="880" spans="1:33" ht="15.75" customHeight="1" x14ac:dyDescent="0.2">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c r="AC880" s="126"/>
      <c r="AD880" s="126"/>
      <c r="AE880" s="126"/>
      <c r="AF880" s="126"/>
      <c r="AG880" s="126"/>
    </row>
    <row r="881" spans="1:33" ht="15.75" customHeight="1" x14ac:dyDescent="0.2">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c r="AC881" s="126"/>
      <c r="AD881" s="126"/>
      <c r="AE881" s="126"/>
      <c r="AF881" s="126"/>
      <c r="AG881" s="126"/>
    </row>
    <row r="882" spans="1:33" ht="15.75" customHeight="1" x14ac:dyDescent="0.2">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c r="AC882" s="126"/>
      <c r="AD882" s="126"/>
      <c r="AE882" s="126"/>
      <c r="AF882" s="126"/>
      <c r="AG882" s="126"/>
    </row>
    <row r="883" spans="1:33" ht="15.75" customHeight="1" x14ac:dyDescent="0.2">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c r="AC883" s="126"/>
      <c r="AD883" s="126"/>
      <c r="AE883" s="126"/>
      <c r="AF883" s="126"/>
      <c r="AG883" s="126"/>
    </row>
    <row r="884" spans="1:33" ht="15.75" customHeight="1" x14ac:dyDescent="0.2">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c r="AC884" s="126"/>
      <c r="AD884" s="126"/>
      <c r="AE884" s="126"/>
      <c r="AF884" s="126"/>
      <c r="AG884" s="126"/>
    </row>
    <row r="885" spans="1:33" ht="15.75" customHeight="1" x14ac:dyDescent="0.2">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c r="AC885" s="126"/>
      <c r="AD885" s="126"/>
      <c r="AE885" s="126"/>
      <c r="AF885" s="126"/>
      <c r="AG885" s="126"/>
    </row>
    <row r="886" spans="1:33" ht="15.75" customHeight="1" x14ac:dyDescent="0.2">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c r="AC886" s="126"/>
      <c r="AD886" s="126"/>
      <c r="AE886" s="126"/>
      <c r="AF886" s="126"/>
      <c r="AG886" s="126"/>
    </row>
    <row r="887" spans="1:33" ht="15.75" customHeight="1" x14ac:dyDescent="0.2">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1:33" ht="15.75" customHeight="1" x14ac:dyDescent="0.2">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c r="AC888" s="126"/>
      <c r="AD888" s="126"/>
      <c r="AE888" s="126"/>
      <c r="AF888" s="126"/>
      <c r="AG888" s="126"/>
    </row>
    <row r="889" spans="1:33" ht="15.75" customHeight="1" x14ac:dyDescent="0.2">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c r="AC889" s="126"/>
      <c r="AD889" s="126"/>
      <c r="AE889" s="126"/>
      <c r="AF889" s="126"/>
      <c r="AG889" s="126"/>
    </row>
    <row r="890" spans="1:33" ht="15.75" customHeight="1" x14ac:dyDescent="0.2">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c r="AC890" s="126"/>
      <c r="AD890" s="126"/>
      <c r="AE890" s="126"/>
      <c r="AF890" s="126"/>
      <c r="AG890" s="126"/>
    </row>
    <row r="891" spans="1:33" ht="15.75" customHeight="1" x14ac:dyDescent="0.2">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c r="AC891" s="126"/>
      <c r="AD891" s="126"/>
      <c r="AE891" s="126"/>
      <c r="AF891" s="126"/>
      <c r="AG891" s="126"/>
    </row>
    <row r="892" spans="1:33" ht="15.75" customHeight="1" x14ac:dyDescent="0.2">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c r="AC892" s="126"/>
      <c r="AD892" s="126"/>
      <c r="AE892" s="126"/>
      <c r="AF892" s="126"/>
      <c r="AG892" s="126"/>
    </row>
    <row r="893" spans="1:33" ht="15.75" customHeight="1" x14ac:dyDescent="0.2">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c r="AC893" s="126"/>
      <c r="AD893" s="126"/>
      <c r="AE893" s="126"/>
      <c r="AF893" s="126"/>
      <c r="AG893" s="126"/>
    </row>
    <row r="894" spans="1:33" ht="15.75" customHeight="1" x14ac:dyDescent="0.2">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c r="AC894" s="126"/>
      <c r="AD894" s="126"/>
      <c r="AE894" s="126"/>
      <c r="AF894" s="126"/>
      <c r="AG894" s="126"/>
    </row>
    <row r="895" spans="1:33" ht="15.75" customHeight="1" x14ac:dyDescent="0.2">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c r="AC895" s="126"/>
      <c r="AD895" s="126"/>
      <c r="AE895" s="126"/>
      <c r="AF895" s="126"/>
      <c r="AG895" s="126"/>
    </row>
    <row r="896" spans="1:33" ht="15.75" customHeight="1" x14ac:dyDescent="0.2">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c r="AC896" s="126"/>
      <c r="AD896" s="126"/>
      <c r="AE896" s="126"/>
      <c r="AF896" s="126"/>
      <c r="AG896" s="126"/>
    </row>
    <row r="897" spans="1:33" ht="15.75" customHeight="1" x14ac:dyDescent="0.2">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c r="AC897" s="126"/>
      <c r="AD897" s="126"/>
      <c r="AE897" s="126"/>
      <c r="AF897" s="126"/>
      <c r="AG897" s="126"/>
    </row>
    <row r="898" spans="1:33" ht="15.75" customHeight="1" x14ac:dyDescent="0.2">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c r="AC898" s="126"/>
      <c r="AD898" s="126"/>
      <c r="AE898" s="126"/>
      <c r="AF898" s="126"/>
      <c r="AG898" s="126"/>
    </row>
    <row r="899" spans="1:33" ht="15.75" customHeight="1" x14ac:dyDescent="0.2">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c r="AC899" s="126"/>
      <c r="AD899" s="126"/>
      <c r="AE899" s="126"/>
      <c r="AF899" s="126"/>
      <c r="AG899" s="126"/>
    </row>
    <row r="900" spans="1:33" ht="15.75" customHeight="1" x14ac:dyDescent="0.2">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c r="AC900" s="126"/>
      <c r="AD900" s="126"/>
      <c r="AE900" s="126"/>
      <c r="AF900" s="126"/>
      <c r="AG900" s="126"/>
    </row>
    <row r="901" spans="1:33" ht="15.75" customHeight="1" x14ac:dyDescent="0.2">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c r="AC901" s="126"/>
      <c r="AD901" s="126"/>
      <c r="AE901" s="126"/>
      <c r="AF901" s="126"/>
      <c r="AG901" s="126"/>
    </row>
    <row r="902" spans="1:33" ht="15.75" customHeight="1" x14ac:dyDescent="0.2">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c r="AC902" s="126"/>
      <c r="AD902" s="126"/>
      <c r="AE902" s="126"/>
      <c r="AF902" s="126"/>
      <c r="AG902" s="126"/>
    </row>
    <row r="903" spans="1:33" ht="15.75" customHeight="1" x14ac:dyDescent="0.2">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c r="AC903" s="126"/>
      <c r="AD903" s="126"/>
      <c r="AE903" s="126"/>
      <c r="AF903" s="126"/>
      <c r="AG903" s="126"/>
    </row>
    <row r="904" spans="1:33" ht="15.75" customHeight="1" x14ac:dyDescent="0.2">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c r="AC904" s="126"/>
      <c r="AD904" s="126"/>
      <c r="AE904" s="126"/>
      <c r="AF904" s="126"/>
      <c r="AG904" s="126"/>
    </row>
    <row r="905" spans="1:33" ht="15.75" customHeight="1" x14ac:dyDescent="0.2">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c r="AC905" s="126"/>
      <c r="AD905" s="126"/>
      <c r="AE905" s="126"/>
      <c r="AF905" s="126"/>
      <c r="AG905" s="126"/>
    </row>
    <row r="906" spans="1:33" ht="15.75" customHeight="1" x14ac:dyDescent="0.2">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c r="AC906" s="126"/>
      <c r="AD906" s="126"/>
      <c r="AE906" s="126"/>
      <c r="AF906" s="126"/>
      <c r="AG906" s="126"/>
    </row>
    <row r="907" spans="1:33" ht="15.75" customHeight="1" x14ac:dyDescent="0.2">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c r="AC907" s="126"/>
      <c r="AD907" s="126"/>
      <c r="AE907" s="126"/>
      <c r="AF907" s="126"/>
      <c r="AG907" s="126"/>
    </row>
    <row r="908" spans="1:33" ht="15.75" customHeight="1" x14ac:dyDescent="0.2">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c r="AC908" s="126"/>
      <c r="AD908" s="126"/>
      <c r="AE908" s="126"/>
      <c r="AF908" s="126"/>
      <c r="AG908" s="126"/>
    </row>
    <row r="909" spans="1:33" ht="15.75" customHeight="1" x14ac:dyDescent="0.2">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c r="AC909" s="126"/>
      <c r="AD909" s="126"/>
      <c r="AE909" s="126"/>
      <c r="AF909" s="126"/>
      <c r="AG909" s="126"/>
    </row>
    <row r="910" spans="1:33" ht="15.75" customHeight="1" x14ac:dyDescent="0.2">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c r="AC910" s="126"/>
      <c r="AD910" s="126"/>
      <c r="AE910" s="126"/>
      <c r="AF910" s="126"/>
      <c r="AG910" s="126"/>
    </row>
    <row r="911" spans="1:33" ht="15.75" customHeight="1" x14ac:dyDescent="0.2">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c r="AC911" s="126"/>
      <c r="AD911" s="126"/>
      <c r="AE911" s="126"/>
      <c r="AF911" s="126"/>
      <c r="AG911" s="126"/>
    </row>
    <row r="912" spans="1:33" ht="15.75" customHeight="1" x14ac:dyDescent="0.2">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c r="AC912" s="126"/>
      <c r="AD912" s="126"/>
      <c r="AE912" s="126"/>
      <c r="AF912" s="126"/>
      <c r="AG912" s="126"/>
    </row>
    <row r="913" spans="1:33" ht="15.75" customHeight="1" x14ac:dyDescent="0.2">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c r="AC913" s="126"/>
      <c r="AD913" s="126"/>
      <c r="AE913" s="126"/>
      <c r="AF913" s="126"/>
      <c r="AG913" s="126"/>
    </row>
    <row r="914" spans="1:33" ht="15.75" customHeight="1" x14ac:dyDescent="0.2">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c r="AC914" s="126"/>
      <c r="AD914" s="126"/>
      <c r="AE914" s="126"/>
      <c r="AF914" s="126"/>
      <c r="AG914" s="126"/>
    </row>
    <row r="915" spans="1:33" ht="15.75" customHeight="1" x14ac:dyDescent="0.2">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c r="AC915" s="126"/>
      <c r="AD915" s="126"/>
      <c r="AE915" s="126"/>
      <c r="AF915" s="126"/>
      <c r="AG915" s="126"/>
    </row>
    <row r="916" spans="1:33" ht="15.75" customHeight="1" x14ac:dyDescent="0.2">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c r="AC916" s="126"/>
      <c r="AD916" s="126"/>
      <c r="AE916" s="126"/>
      <c r="AF916" s="126"/>
      <c r="AG916" s="126"/>
    </row>
    <row r="917" spans="1:33" ht="15.75" customHeight="1" x14ac:dyDescent="0.2">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c r="AC917" s="126"/>
      <c r="AD917" s="126"/>
      <c r="AE917" s="126"/>
      <c r="AF917" s="126"/>
      <c r="AG917" s="126"/>
    </row>
    <row r="918" spans="1:33" ht="15.75" customHeight="1" x14ac:dyDescent="0.2">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c r="AC918" s="126"/>
      <c r="AD918" s="126"/>
      <c r="AE918" s="126"/>
      <c r="AF918" s="126"/>
      <c r="AG918" s="126"/>
    </row>
    <row r="919" spans="1:33" ht="15.75" customHeight="1" x14ac:dyDescent="0.2">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c r="AC919" s="126"/>
      <c r="AD919" s="126"/>
      <c r="AE919" s="126"/>
      <c r="AF919" s="126"/>
      <c r="AG919" s="126"/>
    </row>
    <row r="920" spans="1:33" ht="15.75" customHeight="1" x14ac:dyDescent="0.2">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c r="AC920" s="126"/>
      <c r="AD920" s="126"/>
      <c r="AE920" s="126"/>
      <c r="AF920" s="126"/>
      <c r="AG920" s="126"/>
    </row>
    <row r="921" spans="1:33" ht="15.75" customHeight="1" x14ac:dyDescent="0.2">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c r="AC921" s="126"/>
      <c r="AD921" s="126"/>
      <c r="AE921" s="126"/>
      <c r="AF921" s="126"/>
      <c r="AG921" s="126"/>
    </row>
    <row r="922" spans="1:33" ht="15.75" customHeight="1" x14ac:dyDescent="0.2">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c r="AC922" s="126"/>
      <c r="AD922" s="126"/>
      <c r="AE922" s="126"/>
      <c r="AF922" s="126"/>
      <c r="AG922" s="126"/>
    </row>
    <row r="923" spans="1:33" ht="15.75" customHeight="1" x14ac:dyDescent="0.2">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c r="AC923" s="126"/>
      <c r="AD923" s="126"/>
      <c r="AE923" s="126"/>
      <c r="AF923" s="126"/>
      <c r="AG923" s="126"/>
    </row>
    <row r="924" spans="1:33" ht="15.75" customHeight="1" x14ac:dyDescent="0.2">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c r="AC924" s="126"/>
      <c r="AD924" s="126"/>
      <c r="AE924" s="126"/>
      <c r="AF924" s="126"/>
      <c r="AG924" s="126"/>
    </row>
    <row r="925" spans="1:33" ht="15.75" customHeight="1" x14ac:dyDescent="0.2">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c r="AC925" s="126"/>
      <c r="AD925" s="126"/>
      <c r="AE925" s="126"/>
      <c r="AF925" s="126"/>
      <c r="AG925" s="126"/>
    </row>
    <row r="926" spans="1:33" ht="15.75" customHeight="1" x14ac:dyDescent="0.2">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c r="AC926" s="126"/>
      <c r="AD926" s="126"/>
      <c r="AE926" s="126"/>
      <c r="AF926" s="126"/>
      <c r="AG926" s="126"/>
    </row>
    <row r="927" spans="1:33" ht="15.75" customHeight="1" x14ac:dyDescent="0.2">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c r="AC927" s="126"/>
      <c r="AD927" s="126"/>
      <c r="AE927" s="126"/>
      <c r="AF927" s="126"/>
      <c r="AG927" s="126"/>
    </row>
    <row r="928" spans="1:33" ht="15.75" customHeight="1" x14ac:dyDescent="0.2">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c r="AC928" s="126"/>
      <c r="AD928" s="126"/>
      <c r="AE928" s="126"/>
      <c r="AF928" s="126"/>
      <c r="AG928" s="126"/>
    </row>
    <row r="929" spans="1:33" ht="15.75" customHeight="1" x14ac:dyDescent="0.2">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c r="AC929" s="126"/>
      <c r="AD929" s="126"/>
      <c r="AE929" s="126"/>
      <c r="AF929" s="126"/>
      <c r="AG929" s="126"/>
    </row>
    <row r="930" spans="1:33" ht="15.75" customHeight="1" x14ac:dyDescent="0.2">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c r="AC930" s="126"/>
      <c r="AD930" s="126"/>
      <c r="AE930" s="126"/>
      <c r="AF930" s="126"/>
      <c r="AG930" s="126"/>
    </row>
    <row r="931" spans="1:33" ht="15.75" customHeight="1" x14ac:dyDescent="0.2">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c r="AC931" s="126"/>
      <c r="AD931" s="126"/>
      <c r="AE931" s="126"/>
      <c r="AF931" s="126"/>
      <c r="AG931" s="126"/>
    </row>
    <row r="932" spans="1:33" ht="15.75" customHeight="1" x14ac:dyDescent="0.2">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c r="AC932" s="126"/>
      <c r="AD932" s="126"/>
      <c r="AE932" s="126"/>
      <c r="AF932" s="126"/>
      <c r="AG932" s="126"/>
    </row>
    <row r="933" spans="1:33" ht="15.75" customHeight="1" x14ac:dyDescent="0.2">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c r="AC933" s="126"/>
      <c r="AD933" s="126"/>
      <c r="AE933" s="126"/>
      <c r="AF933" s="126"/>
      <c r="AG933" s="126"/>
    </row>
    <row r="934" spans="1:33" ht="15.75" customHeight="1" x14ac:dyDescent="0.2">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c r="AC934" s="126"/>
      <c r="AD934" s="126"/>
      <c r="AE934" s="126"/>
      <c r="AF934" s="126"/>
      <c r="AG934" s="126"/>
    </row>
    <row r="935" spans="1:33" ht="15.75" customHeight="1" x14ac:dyDescent="0.2">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c r="AC935" s="126"/>
      <c r="AD935" s="126"/>
      <c r="AE935" s="126"/>
      <c r="AF935" s="126"/>
      <c r="AG935" s="126"/>
    </row>
    <row r="936" spans="1:33" ht="15.75" customHeight="1" x14ac:dyDescent="0.2">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c r="AC936" s="126"/>
      <c r="AD936" s="126"/>
      <c r="AE936" s="126"/>
      <c r="AF936" s="126"/>
      <c r="AG936" s="126"/>
    </row>
    <row r="937" spans="1:33" ht="15.75" customHeight="1" x14ac:dyDescent="0.2">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c r="AC937" s="126"/>
      <c r="AD937" s="126"/>
      <c r="AE937" s="126"/>
      <c r="AF937" s="126"/>
      <c r="AG937" s="126"/>
    </row>
    <row r="938" spans="1:33" ht="15.75" customHeight="1" x14ac:dyDescent="0.2">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c r="AC938" s="126"/>
      <c r="AD938" s="126"/>
      <c r="AE938" s="126"/>
      <c r="AF938" s="126"/>
      <c r="AG938" s="126"/>
    </row>
    <row r="939" spans="1:33" ht="15.75" customHeight="1" x14ac:dyDescent="0.2">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c r="AC939" s="126"/>
      <c r="AD939" s="126"/>
      <c r="AE939" s="126"/>
      <c r="AF939" s="126"/>
      <c r="AG939" s="126"/>
    </row>
    <row r="940" spans="1:33" ht="15.75" customHeight="1" x14ac:dyDescent="0.2">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c r="AC940" s="126"/>
      <c r="AD940" s="126"/>
      <c r="AE940" s="126"/>
      <c r="AF940" s="126"/>
      <c r="AG940" s="126"/>
    </row>
    <row r="941" spans="1:33" ht="15.75" customHeight="1" x14ac:dyDescent="0.2">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c r="AC941" s="126"/>
      <c r="AD941" s="126"/>
      <c r="AE941" s="126"/>
      <c r="AF941" s="126"/>
      <c r="AG941" s="126"/>
    </row>
    <row r="942" spans="1:33" ht="15.75" customHeight="1" x14ac:dyDescent="0.2">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c r="AC942" s="126"/>
      <c r="AD942" s="126"/>
      <c r="AE942" s="126"/>
      <c r="AF942" s="126"/>
      <c r="AG942" s="126"/>
    </row>
    <row r="943" spans="1:33" ht="15.75" customHeight="1" x14ac:dyDescent="0.2">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c r="AC943" s="126"/>
      <c r="AD943" s="126"/>
      <c r="AE943" s="126"/>
      <c r="AF943" s="126"/>
      <c r="AG943" s="126"/>
    </row>
    <row r="944" spans="1:33" ht="15.75" customHeight="1" x14ac:dyDescent="0.2">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c r="AC944" s="126"/>
      <c r="AD944" s="126"/>
      <c r="AE944" s="126"/>
      <c r="AF944" s="126"/>
      <c r="AG944" s="126"/>
    </row>
    <row r="945" spans="1:33" ht="15.75" customHeight="1" x14ac:dyDescent="0.2">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c r="AC945" s="126"/>
      <c r="AD945" s="126"/>
      <c r="AE945" s="126"/>
      <c r="AF945" s="126"/>
      <c r="AG945" s="126"/>
    </row>
    <row r="946" spans="1:33" ht="15.75" customHeight="1" x14ac:dyDescent="0.2">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c r="AC946" s="126"/>
      <c r="AD946" s="126"/>
      <c r="AE946" s="126"/>
      <c r="AF946" s="126"/>
      <c r="AG946" s="126"/>
    </row>
    <row r="947" spans="1:33" ht="15.75" customHeight="1" x14ac:dyDescent="0.2">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c r="AC947" s="126"/>
      <c r="AD947" s="126"/>
      <c r="AE947" s="126"/>
      <c r="AF947" s="126"/>
      <c r="AG947" s="126"/>
    </row>
    <row r="948" spans="1:33" ht="15.75" customHeight="1" x14ac:dyDescent="0.2">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c r="AC948" s="126"/>
      <c r="AD948" s="126"/>
      <c r="AE948" s="126"/>
      <c r="AF948" s="126"/>
      <c r="AG948" s="126"/>
    </row>
    <row r="949" spans="1:33" ht="15.75" customHeight="1" x14ac:dyDescent="0.2">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c r="AC949" s="126"/>
      <c r="AD949" s="126"/>
      <c r="AE949" s="126"/>
      <c r="AF949" s="126"/>
      <c r="AG949" s="126"/>
    </row>
    <row r="950" spans="1:33" ht="15.75" customHeight="1" x14ac:dyDescent="0.2">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c r="AC950" s="126"/>
      <c r="AD950" s="126"/>
      <c r="AE950" s="126"/>
      <c r="AF950" s="126"/>
      <c r="AG950" s="126"/>
    </row>
    <row r="951" spans="1:33" ht="15.75" customHeight="1" x14ac:dyDescent="0.2">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c r="AC951" s="126"/>
      <c r="AD951" s="126"/>
      <c r="AE951" s="126"/>
      <c r="AF951" s="126"/>
      <c r="AG951" s="126"/>
    </row>
    <row r="952" spans="1:33" ht="15.75" customHeight="1" x14ac:dyDescent="0.2">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c r="AC952" s="126"/>
      <c r="AD952" s="126"/>
      <c r="AE952" s="126"/>
      <c r="AF952" s="126"/>
      <c r="AG952" s="126"/>
    </row>
    <row r="953" spans="1:33" ht="15.75" customHeight="1" x14ac:dyDescent="0.2">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c r="AC953" s="126"/>
      <c r="AD953" s="126"/>
      <c r="AE953" s="126"/>
      <c r="AF953" s="126"/>
      <c r="AG953" s="126"/>
    </row>
    <row r="954" spans="1:33" ht="15.75" customHeight="1" x14ac:dyDescent="0.2">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c r="AC954" s="126"/>
      <c r="AD954" s="126"/>
      <c r="AE954" s="126"/>
      <c r="AF954" s="126"/>
      <c r="AG954" s="126"/>
    </row>
    <row r="955" spans="1:33" ht="15.75" customHeight="1" x14ac:dyDescent="0.2">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c r="AC955" s="126"/>
      <c r="AD955" s="126"/>
      <c r="AE955" s="126"/>
      <c r="AF955" s="126"/>
      <c r="AG955" s="126"/>
    </row>
    <row r="956" spans="1:33" ht="15.75" customHeight="1" x14ac:dyDescent="0.2">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c r="AC956" s="126"/>
      <c r="AD956" s="126"/>
      <c r="AE956" s="126"/>
      <c r="AF956" s="126"/>
      <c r="AG956" s="126"/>
    </row>
    <row r="957" spans="1:33" ht="15.75" customHeight="1" x14ac:dyDescent="0.2">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c r="AC957" s="126"/>
      <c r="AD957" s="126"/>
      <c r="AE957" s="126"/>
      <c r="AF957" s="126"/>
      <c r="AG957" s="126"/>
    </row>
    <row r="958" spans="1:33" ht="15.75" customHeight="1" x14ac:dyDescent="0.2">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c r="AC958" s="126"/>
      <c r="AD958" s="126"/>
      <c r="AE958" s="126"/>
      <c r="AF958" s="126"/>
      <c r="AG958" s="126"/>
    </row>
    <row r="959" spans="1:33" ht="15.75" customHeight="1" x14ac:dyDescent="0.2">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c r="AC959" s="126"/>
      <c r="AD959" s="126"/>
      <c r="AE959" s="126"/>
      <c r="AF959" s="126"/>
      <c r="AG959" s="126"/>
    </row>
    <row r="960" spans="1:33" ht="15.75" customHeight="1" x14ac:dyDescent="0.2">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c r="AC960" s="126"/>
      <c r="AD960" s="126"/>
      <c r="AE960" s="126"/>
      <c r="AF960" s="126"/>
      <c r="AG960" s="126"/>
    </row>
  </sheetData>
  <mergeCells count="74">
    <mergeCell ref="I19:I23"/>
    <mergeCell ref="J19:J23"/>
    <mergeCell ref="L19:L23"/>
    <mergeCell ref="AE19:AE23"/>
    <mergeCell ref="A19:A23"/>
    <mergeCell ref="B19:B23"/>
    <mergeCell ref="C19:C23"/>
    <mergeCell ref="E19:E23"/>
    <mergeCell ref="F19:F23"/>
    <mergeCell ref="G19:G23"/>
    <mergeCell ref="H19:H23"/>
    <mergeCell ref="I24:I28"/>
    <mergeCell ref="J24:J28"/>
    <mergeCell ref="L24:L28"/>
    <mergeCell ref="AE24:AE28"/>
    <mergeCell ref="A24:A28"/>
    <mergeCell ref="B24:B28"/>
    <mergeCell ref="C24:C28"/>
    <mergeCell ref="E24:E28"/>
    <mergeCell ref="F24:F28"/>
    <mergeCell ref="G24:G28"/>
    <mergeCell ref="H24:H28"/>
    <mergeCell ref="I29:I33"/>
    <mergeCell ref="J29:J33"/>
    <mergeCell ref="L29:L33"/>
    <mergeCell ref="AE29:AE33"/>
    <mergeCell ref="A29:A33"/>
    <mergeCell ref="B29:B33"/>
    <mergeCell ref="C29:C33"/>
    <mergeCell ref="E29:E33"/>
    <mergeCell ref="F29:F33"/>
    <mergeCell ref="G29:G33"/>
    <mergeCell ref="H29:H33"/>
    <mergeCell ref="A1:L6"/>
    <mergeCell ref="M1:AE6"/>
    <mergeCell ref="M7:P7"/>
    <mergeCell ref="Q7:T7"/>
    <mergeCell ref="U7:X7"/>
    <mergeCell ref="Y7:AB7"/>
    <mergeCell ref="AD7:AE7"/>
    <mergeCell ref="A7:L7"/>
    <mergeCell ref="A9:A13"/>
    <mergeCell ref="B9:B13"/>
    <mergeCell ref="C9:C13"/>
    <mergeCell ref="E9:E13"/>
    <mergeCell ref="F9:F13"/>
    <mergeCell ref="G9:G13"/>
    <mergeCell ref="I14:I18"/>
    <mergeCell ref="J14:J18"/>
    <mergeCell ref="L14:L18"/>
    <mergeCell ref="AE14:AE18"/>
    <mergeCell ref="G14:G18"/>
    <mergeCell ref="H14:H18"/>
    <mergeCell ref="H9:H13"/>
    <mergeCell ref="I9:I13"/>
    <mergeCell ref="J9:J13"/>
    <mergeCell ref="L9:L13"/>
    <mergeCell ref="AE9:AE13"/>
    <mergeCell ref="A14:A18"/>
    <mergeCell ref="B14:B18"/>
    <mergeCell ref="C14:C18"/>
    <mergeCell ref="E14:E18"/>
    <mergeCell ref="F14:F18"/>
    <mergeCell ref="I34:I38"/>
    <mergeCell ref="J34:J38"/>
    <mergeCell ref="L34:L38"/>
    <mergeCell ref="AE34:AE38"/>
    <mergeCell ref="A34:A38"/>
    <mergeCell ref="B34:B38"/>
    <mergeCell ref="C34:C38"/>
    <mergeCell ref="E34:E38"/>
    <mergeCell ref="F34:F38"/>
    <mergeCell ref="G34:G38"/>
    <mergeCell ref="H34:H38"/>
  </mergeCells>
  <dataValidations count="1">
    <dataValidation type="list" allowBlank="1" showErrorMessage="1" sqref="M9:M38 Q9:Q38 U9:U38 Y9:Y38">
      <formula1>"ok,Falló"</formula1>
    </dataValidation>
  </dataValidation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49"/>
  <sheetViews>
    <sheetView showGridLines="0" workbookViewId="0">
      <selection sqref="A1:P1"/>
    </sheetView>
  </sheetViews>
  <sheetFormatPr baseColWidth="10" defaultColWidth="12.625" defaultRowHeight="15" customHeight="1" x14ac:dyDescent="0.2"/>
  <cols>
    <col min="1" max="1" width="10.5" customWidth="1"/>
    <col min="2" max="3" width="12.375" customWidth="1"/>
    <col min="4" max="4" width="18.125" customWidth="1"/>
    <col min="5" max="5" width="41.375" customWidth="1"/>
    <col min="6" max="7" width="12.125" customWidth="1"/>
    <col min="8" max="8" width="15.875" customWidth="1"/>
    <col min="9" max="10" width="16.375" customWidth="1"/>
    <col min="12" max="12" width="12.875" customWidth="1"/>
    <col min="13" max="13" width="11.875" customWidth="1"/>
    <col min="14" max="14" width="14.25" customWidth="1"/>
    <col min="15" max="15" width="17.875" customWidth="1"/>
    <col min="16" max="16" width="32.375" customWidth="1"/>
    <col min="17" max="26" width="10.625" customWidth="1"/>
  </cols>
  <sheetData>
    <row r="1" spans="1:26" ht="15" customHeight="1" x14ac:dyDescent="0.25">
      <c r="A1" s="313" t="s">
        <v>157</v>
      </c>
      <c r="B1" s="314"/>
      <c r="C1" s="314"/>
      <c r="D1" s="314"/>
      <c r="E1" s="314"/>
      <c r="F1" s="314"/>
      <c r="G1" s="314"/>
      <c r="H1" s="314"/>
      <c r="I1" s="314"/>
      <c r="J1" s="314"/>
      <c r="K1" s="314"/>
      <c r="L1" s="314"/>
      <c r="M1" s="314"/>
      <c r="N1" s="314"/>
      <c r="O1" s="314"/>
      <c r="P1" s="315"/>
      <c r="Q1" s="5"/>
      <c r="R1" s="5"/>
      <c r="S1" s="5"/>
      <c r="T1" s="5"/>
      <c r="U1" s="5"/>
      <c r="V1" s="5"/>
      <c r="W1" s="5"/>
      <c r="X1" s="5"/>
      <c r="Y1" s="5"/>
      <c r="Z1" s="5"/>
    </row>
    <row r="2" spans="1:26" ht="45" customHeight="1" x14ac:dyDescent="0.25">
      <c r="A2" s="127" t="s">
        <v>158</v>
      </c>
      <c r="B2" s="127" t="s">
        <v>159</v>
      </c>
      <c r="C2" s="127" t="s">
        <v>160</v>
      </c>
      <c r="D2" s="127" t="s">
        <v>161</v>
      </c>
      <c r="E2" s="127" t="s">
        <v>162</v>
      </c>
      <c r="F2" s="127" t="s">
        <v>163</v>
      </c>
      <c r="G2" s="127" t="s">
        <v>164</v>
      </c>
      <c r="H2" s="127" t="s">
        <v>165</v>
      </c>
      <c r="I2" s="127" t="s">
        <v>166</v>
      </c>
      <c r="J2" s="127" t="s">
        <v>167</v>
      </c>
      <c r="K2" s="127" t="s">
        <v>168</v>
      </c>
      <c r="L2" s="127" t="s">
        <v>169</v>
      </c>
      <c r="M2" s="127" t="s">
        <v>88</v>
      </c>
      <c r="N2" s="127" t="s">
        <v>170</v>
      </c>
      <c r="O2" s="127" t="s">
        <v>171</v>
      </c>
      <c r="P2" s="127" t="s">
        <v>99</v>
      </c>
      <c r="Q2" s="5"/>
      <c r="R2" s="5"/>
      <c r="S2" s="5"/>
      <c r="T2" s="5"/>
      <c r="U2" s="5"/>
      <c r="V2" s="5"/>
      <c r="W2" s="5"/>
      <c r="X2" s="5"/>
      <c r="Y2" s="5"/>
      <c r="Z2" s="5"/>
    </row>
    <row r="3" spans="1:26" ht="14.25" customHeight="1" x14ac:dyDescent="0.25">
      <c r="A3" s="128"/>
      <c r="B3" s="129"/>
      <c r="C3" s="129"/>
      <c r="D3" s="130"/>
      <c r="E3" s="131"/>
      <c r="F3" s="132"/>
      <c r="G3" s="132"/>
      <c r="H3" s="132"/>
      <c r="I3" s="132"/>
      <c r="J3" s="132"/>
      <c r="K3" s="132"/>
      <c r="L3" s="132"/>
      <c r="M3" s="132"/>
      <c r="N3" s="130"/>
      <c r="O3" s="132"/>
      <c r="P3" s="131"/>
      <c r="Q3" s="5"/>
      <c r="R3" s="5"/>
      <c r="S3" s="5"/>
      <c r="T3" s="5"/>
      <c r="U3" s="5"/>
      <c r="V3" s="5"/>
      <c r="W3" s="5"/>
      <c r="X3" s="5"/>
      <c r="Y3" s="5"/>
      <c r="Z3" s="5"/>
    </row>
    <row r="4" spans="1:26" ht="14.25" customHeight="1" x14ac:dyDescent="0.25">
      <c r="A4" s="128"/>
      <c r="B4" s="129"/>
      <c r="C4" s="129"/>
      <c r="D4" s="130"/>
      <c r="E4" s="131"/>
      <c r="F4" s="132"/>
      <c r="G4" s="132"/>
      <c r="H4" s="132"/>
      <c r="I4" s="132"/>
      <c r="J4" s="132"/>
      <c r="K4" s="132"/>
      <c r="L4" s="132"/>
      <c r="M4" s="132"/>
      <c r="N4" s="130"/>
      <c r="O4" s="132"/>
      <c r="P4" s="131"/>
      <c r="Q4" s="5"/>
      <c r="R4" s="5"/>
      <c r="S4" s="5"/>
      <c r="T4" s="5"/>
      <c r="U4" s="5"/>
      <c r="V4" s="5"/>
      <c r="W4" s="5"/>
      <c r="X4" s="5"/>
      <c r="Y4" s="5"/>
      <c r="Z4" s="5"/>
    </row>
    <row r="5" spans="1:26" ht="14.25" customHeight="1" x14ac:dyDescent="0.25">
      <c r="A5" s="128"/>
      <c r="B5" s="129"/>
      <c r="C5" s="129"/>
      <c r="D5" s="130"/>
      <c r="E5" s="131"/>
      <c r="F5" s="132"/>
      <c r="G5" s="132"/>
      <c r="H5" s="132"/>
      <c r="I5" s="132"/>
      <c r="J5" s="132"/>
      <c r="K5" s="132"/>
      <c r="L5" s="132"/>
      <c r="M5" s="132"/>
      <c r="N5" s="130"/>
      <c r="O5" s="132"/>
      <c r="P5" s="131"/>
      <c r="Q5" s="5"/>
      <c r="R5" s="5"/>
      <c r="S5" s="5"/>
      <c r="T5" s="5"/>
      <c r="U5" s="5"/>
      <c r="V5" s="5"/>
      <c r="W5" s="5"/>
      <c r="X5" s="5"/>
      <c r="Y5" s="5"/>
      <c r="Z5" s="5"/>
    </row>
    <row r="6" spans="1:26" ht="14.25" customHeight="1" x14ac:dyDescent="0.25">
      <c r="A6" s="128"/>
      <c r="B6" s="129"/>
      <c r="C6" s="129"/>
      <c r="D6" s="130"/>
      <c r="E6" s="132"/>
      <c r="F6" s="132"/>
      <c r="G6" s="132"/>
      <c r="H6" s="132"/>
      <c r="I6" s="132"/>
      <c r="J6" s="132"/>
      <c r="K6" s="132"/>
      <c r="L6" s="132"/>
      <c r="M6" s="132"/>
      <c r="N6" s="130"/>
      <c r="O6" s="132"/>
      <c r="P6" s="131"/>
      <c r="Q6" s="5"/>
      <c r="R6" s="5"/>
      <c r="S6" s="5"/>
      <c r="T6" s="5"/>
      <c r="U6" s="5"/>
      <c r="V6" s="5"/>
      <c r="W6" s="5"/>
      <c r="X6" s="5"/>
      <c r="Y6" s="5"/>
      <c r="Z6" s="5"/>
    </row>
    <row r="7" spans="1:26" ht="14.25" customHeight="1" x14ac:dyDescent="0.25">
      <c r="A7" s="128"/>
      <c r="B7" s="129"/>
      <c r="C7" s="129"/>
      <c r="D7" s="130"/>
      <c r="E7" s="132"/>
      <c r="F7" s="132"/>
      <c r="G7" s="132"/>
      <c r="H7" s="132"/>
      <c r="I7" s="132"/>
      <c r="J7" s="132"/>
      <c r="K7" s="132"/>
      <c r="L7" s="132"/>
      <c r="M7" s="132"/>
      <c r="N7" s="130"/>
      <c r="O7" s="132"/>
      <c r="P7" s="131"/>
      <c r="Q7" s="5"/>
      <c r="R7" s="5"/>
      <c r="S7" s="5"/>
      <c r="T7" s="5"/>
      <c r="U7" s="5"/>
      <c r="V7" s="5"/>
      <c r="W7" s="5"/>
      <c r="X7" s="5"/>
      <c r="Y7" s="5"/>
      <c r="Z7" s="5"/>
    </row>
    <row r="8" spans="1:26" ht="14.25" customHeight="1" x14ac:dyDescent="0.25">
      <c r="A8" s="128"/>
      <c r="B8" s="129"/>
      <c r="C8" s="129"/>
      <c r="D8" s="130"/>
      <c r="E8" s="132"/>
      <c r="F8" s="132"/>
      <c r="G8" s="132"/>
      <c r="H8" s="132"/>
      <c r="I8" s="132"/>
      <c r="J8" s="132"/>
      <c r="K8" s="132"/>
      <c r="L8" s="132"/>
      <c r="M8" s="132"/>
      <c r="N8" s="130"/>
      <c r="O8" s="132"/>
      <c r="P8" s="131"/>
      <c r="Q8" s="5"/>
      <c r="R8" s="5"/>
      <c r="S8" s="5"/>
      <c r="T8" s="5"/>
      <c r="U8" s="5"/>
      <c r="V8" s="5"/>
      <c r="W8" s="5"/>
      <c r="X8" s="5"/>
      <c r="Y8" s="5"/>
      <c r="Z8" s="5"/>
    </row>
    <row r="9" spans="1:26" ht="14.25" customHeight="1" x14ac:dyDescent="0.25">
      <c r="A9" s="128"/>
      <c r="B9" s="129"/>
      <c r="C9" s="129"/>
      <c r="D9" s="130"/>
      <c r="E9" s="132"/>
      <c r="F9" s="132"/>
      <c r="G9" s="132"/>
      <c r="H9" s="132"/>
      <c r="I9" s="132"/>
      <c r="J9" s="132"/>
      <c r="K9" s="132"/>
      <c r="L9" s="132"/>
      <c r="M9" s="132"/>
      <c r="N9" s="130"/>
      <c r="O9" s="132"/>
      <c r="P9" s="131"/>
      <c r="Q9" s="5"/>
      <c r="R9" s="5"/>
      <c r="S9" s="5"/>
      <c r="T9" s="5"/>
      <c r="U9" s="5"/>
      <c r="V9" s="5"/>
      <c r="W9" s="5"/>
      <c r="X9" s="5"/>
      <c r="Y9" s="5"/>
      <c r="Z9" s="5"/>
    </row>
    <row r="10" spans="1:26" ht="14.25" customHeight="1" x14ac:dyDescent="0.25">
      <c r="A10" s="128"/>
      <c r="B10" s="129"/>
      <c r="C10" s="129"/>
      <c r="D10" s="130"/>
      <c r="E10" s="132"/>
      <c r="F10" s="132"/>
      <c r="G10" s="132"/>
      <c r="H10" s="132"/>
      <c r="I10" s="132"/>
      <c r="J10" s="132"/>
      <c r="K10" s="132"/>
      <c r="L10" s="132"/>
      <c r="M10" s="132"/>
      <c r="N10" s="130"/>
      <c r="O10" s="132"/>
      <c r="P10" s="131"/>
      <c r="Q10" s="5"/>
      <c r="R10" s="5"/>
      <c r="S10" s="5"/>
      <c r="T10" s="5"/>
      <c r="U10" s="5"/>
      <c r="V10" s="5"/>
      <c r="W10" s="5"/>
      <c r="X10" s="5"/>
      <c r="Y10" s="5"/>
      <c r="Z10" s="5"/>
    </row>
    <row r="11" spans="1:26" ht="14.25" customHeight="1" x14ac:dyDescent="0.25">
      <c r="A11" s="128"/>
      <c r="B11" s="129"/>
      <c r="C11" s="129"/>
      <c r="D11" s="130"/>
      <c r="E11" s="132"/>
      <c r="F11" s="132"/>
      <c r="G11" s="132"/>
      <c r="H11" s="132"/>
      <c r="I11" s="132"/>
      <c r="J11" s="132"/>
      <c r="K11" s="132"/>
      <c r="L11" s="132"/>
      <c r="M11" s="132"/>
      <c r="N11" s="130"/>
      <c r="O11" s="132"/>
      <c r="P11" s="131"/>
      <c r="Q11" s="5"/>
      <c r="R11" s="5"/>
      <c r="S11" s="5"/>
      <c r="T11" s="5"/>
      <c r="U11" s="5"/>
      <c r="V11" s="5"/>
      <c r="W11" s="5"/>
      <c r="X11" s="5"/>
      <c r="Y11" s="5"/>
      <c r="Z11" s="5"/>
    </row>
    <row r="12" spans="1:26" ht="14.25" customHeight="1" x14ac:dyDescent="0.25">
      <c r="A12" s="128"/>
      <c r="B12" s="129"/>
      <c r="C12" s="129"/>
      <c r="D12" s="130"/>
      <c r="E12" s="132"/>
      <c r="F12" s="132"/>
      <c r="G12" s="132"/>
      <c r="H12" s="132"/>
      <c r="I12" s="132"/>
      <c r="J12" s="132"/>
      <c r="K12" s="132"/>
      <c r="L12" s="132"/>
      <c r="M12" s="132"/>
      <c r="N12" s="130"/>
      <c r="O12" s="132"/>
      <c r="P12" s="131"/>
      <c r="Q12" s="5"/>
      <c r="R12" s="5"/>
      <c r="S12" s="5"/>
      <c r="T12" s="5"/>
      <c r="U12" s="5"/>
      <c r="V12" s="5"/>
      <c r="W12" s="5"/>
      <c r="X12" s="5"/>
      <c r="Y12" s="5"/>
      <c r="Z12" s="5"/>
    </row>
    <row r="13" spans="1:26" ht="14.25" customHeight="1" x14ac:dyDescent="0.25">
      <c r="A13" s="128"/>
      <c r="B13" s="129"/>
      <c r="C13" s="129"/>
      <c r="D13" s="130"/>
      <c r="E13" s="132"/>
      <c r="F13" s="132"/>
      <c r="G13" s="132"/>
      <c r="H13" s="132"/>
      <c r="I13" s="132"/>
      <c r="J13" s="132"/>
      <c r="K13" s="132"/>
      <c r="L13" s="132"/>
      <c r="M13" s="132"/>
      <c r="N13" s="130"/>
      <c r="O13" s="132"/>
      <c r="P13" s="131"/>
      <c r="Q13" s="5"/>
      <c r="R13" s="5"/>
      <c r="S13" s="5"/>
      <c r="T13" s="5"/>
      <c r="U13" s="5"/>
      <c r="V13" s="5"/>
      <c r="W13" s="5"/>
      <c r="X13" s="5"/>
      <c r="Y13" s="5"/>
      <c r="Z13" s="5"/>
    </row>
    <row r="14" spans="1:26" ht="14.25" customHeight="1" x14ac:dyDescent="0.25">
      <c r="A14" s="128"/>
      <c r="B14" s="129"/>
      <c r="C14" s="129"/>
      <c r="D14" s="130"/>
      <c r="E14" s="132"/>
      <c r="F14" s="132"/>
      <c r="G14" s="132"/>
      <c r="H14" s="132"/>
      <c r="I14" s="132"/>
      <c r="J14" s="132"/>
      <c r="K14" s="132"/>
      <c r="L14" s="132"/>
      <c r="M14" s="132"/>
      <c r="N14" s="130"/>
      <c r="O14" s="132"/>
      <c r="P14" s="131"/>
      <c r="Q14" s="5"/>
      <c r="R14" s="5"/>
      <c r="S14" s="5"/>
      <c r="T14" s="5"/>
      <c r="U14" s="5"/>
      <c r="V14" s="5"/>
      <c r="W14" s="5"/>
      <c r="X14" s="5"/>
      <c r="Y14" s="5"/>
      <c r="Z14" s="5"/>
    </row>
    <row r="15" spans="1:26" ht="14.25" customHeight="1" x14ac:dyDescent="0.25">
      <c r="A15" s="128"/>
      <c r="B15" s="129"/>
      <c r="C15" s="129"/>
      <c r="D15" s="130"/>
      <c r="E15" s="132"/>
      <c r="F15" s="132"/>
      <c r="G15" s="132"/>
      <c r="H15" s="132"/>
      <c r="I15" s="132"/>
      <c r="J15" s="132"/>
      <c r="K15" s="132"/>
      <c r="L15" s="132"/>
      <c r="M15" s="132"/>
      <c r="N15" s="130"/>
      <c r="O15" s="132"/>
      <c r="P15" s="131"/>
      <c r="Q15" s="5"/>
      <c r="R15" s="5"/>
      <c r="S15" s="5"/>
      <c r="T15" s="5"/>
      <c r="U15" s="5"/>
      <c r="V15" s="5"/>
      <c r="W15" s="5"/>
      <c r="X15" s="5"/>
      <c r="Y15" s="5"/>
      <c r="Z15" s="5"/>
    </row>
    <row r="16" spans="1:26" ht="14.25" customHeight="1" x14ac:dyDescent="0.25">
      <c r="A16" s="128"/>
      <c r="B16" s="129"/>
      <c r="C16" s="129"/>
      <c r="D16" s="130"/>
      <c r="E16" s="132"/>
      <c r="F16" s="132"/>
      <c r="G16" s="132"/>
      <c r="H16" s="132"/>
      <c r="I16" s="132"/>
      <c r="J16" s="132"/>
      <c r="K16" s="132"/>
      <c r="L16" s="132"/>
      <c r="M16" s="132"/>
      <c r="N16" s="130"/>
      <c r="O16" s="132"/>
      <c r="P16" s="131"/>
      <c r="Q16" s="5"/>
      <c r="R16" s="5"/>
      <c r="S16" s="5"/>
      <c r="T16" s="5"/>
      <c r="U16" s="5"/>
      <c r="V16" s="5"/>
      <c r="W16" s="5"/>
      <c r="X16" s="5"/>
      <c r="Y16" s="5"/>
      <c r="Z16" s="5"/>
    </row>
    <row r="17" spans="1:26" ht="14.25" customHeight="1" x14ac:dyDescent="0.25">
      <c r="A17" s="128"/>
      <c r="B17" s="129"/>
      <c r="C17" s="129"/>
      <c r="D17" s="130"/>
      <c r="E17" s="132"/>
      <c r="F17" s="132"/>
      <c r="G17" s="132"/>
      <c r="H17" s="132"/>
      <c r="I17" s="132"/>
      <c r="J17" s="132"/>
      <c r="K17" s="132"/>
      <c r="L17" s="132"/>
      <c r="M17" s="132"/>
      <c r="N17" s="130"/>
      <c r="O17" s="132"/>
      <c r="P17" s="131"/>
      <c r="Q17" s="5"/>
      <c r="R17" s="5"/>
      <c r="S17" s="5"/>
      <c r="T17" s="5"/>
      <c r="U17" s="5"/>
      <c r="V17" s="5"/>
      <c r="W17" s="5"/>
      <c r="X17" s="5"/>
      <c r="Y17" s="5"/>
      <c r="Z17" s="5"/>
    </row>
    <row r="18" spans="1:26" ht="14.25" customHeight="1" x14ac:dyDescent="0.25">
      <c r="A18" s="128"/>
      <c r="B18" s="129"/>
      <c r="C18" s="129"/>
      <c r="D18" s="130"/>
      <c r="E18" s="132"/>
      <c r="F18" s="132"/>
      <c r="G18" s="132"/>
      <c r="H18" s="132"/>
      <c r="I18" s="132"/>
      <c r="J18" s="132"/>
      <c r="K18" s="132"/>
      <c r="L18" s="132"/>
      <c r="M18" s="132"/>
      <c r="N18" s="130"/>
      <c r="O18" s="132"/>
      <c r="P18" s="131"/>
      <c r="Q18" s="5"/>
      <c r="R18" s="5"/>
      <c r="S18" s="5"/>
      <c r="T18" s="5"/>
      <c r="U18" s="5"/>
      <c r="V18" s="5"/>
      <c r="W18" s="5"/>
      <c r="X18" s="5"/>
      <c r="Y18" s="5"/>
      <c r="Z18" s="5"/>
    </row>
    <row r="19" spans="1:26" ht="14.25" customHeight="1" x14ac:dyDescent="0.25">
      <c r="A19" s="128"/>
      <c r="B19" s="129"/>
      <c r="C19" s="129"/>
      <c r="D19" s="130"/>
      <c r="E19" s="132"/>
      <c r="F19" s="132"/>
      <c r="G19" s="132"/>
      <c r="H19" s="132"/>
      <c r="I19" s="132"/>
      <c r="J19" s="132"/>
      <c r="K19" s="132"/>
      <c r="L19" s="132"/>
      <c r="M19" s="132"/>
      <c r="N19" s="130"/>
      <c r="O19" s="132"/>
      <c r="P19" s="131"/>
      <c r="Q19" s="5"/>
      <c r="R19" s="5"/>
      <c r="S19" s="5"/>
      <c r="T19" s="5"/>
      <c r="U19" s="5"/>
      <c r="V19" s="5"/>
      <c r="W19" s="5"/>
      <c r="X19" s="5"/>
      <c r="Y19" s="5"/>
      <c r="Z19" s="5"/>
    </row>
    <row r="20" spans="1:26" ht="14.25" customHeight="1" x14ac:dyDescent="0.25">
      <c r="A20" s="128"/>
      <c r="B20" s="129"/>
      <c r="C20" s="129"/>
      <c r="D20" s="130"/>
      <c r="E20" s="132"/>
      <c r="F20" s="132"/>
      <c r="G20" s="132"/>
      <c r="H20" s="132"/>
      <c r="I20" s="132"/>
      <c r="J20" s="132"/>
      <c r="K20" s="132"/>
      <c r="L20" s="132"/>
      <c r="M20" s="132"/>
      <c r="N20" s="130"/>
      <c r="O20" s="132"/>
      <c r="P20" s="131"/>
      <c r="Q20" s="5"/>
      <c r="R20" s="5"/>
      <c r="S20" s="5"/>
      <c r="T20" s="5"/>
      <c r="U20" s="5"/>
      <c r="V20" s="5"/>
      <c r="W20" s="5"/>
      <c r="X20" s="5"/>
      <c r="Y20" s="5"/>
      <c r="Z20" s="5"/>
    </row>
    <row r="21" spans="1:26" ht="14.25" customHeight="1" x14ac:dyDescent="0.25">
      <c r="A21" s="128"/>
      <c r="B21" s="129"/>
      <c r="C21" s="129"/>
      <c r="D21" s="130"/>
      <c r="E21" s="132"/>
      <c r="F21" s="132"/>
      <c r="G21" s="132"/>
      <c r="H21" s="132"/>
      <c r="I21" s="132"/>
      <c r="J21" s="132"/>
      <c r="K21" s="132"/>
      <c r="L21" s="132"/>
      <c r="M21" s="132"/>
      <c r="N21" s="130"/>
      <c r="O21" s="132"/>
      <c r="P21" s="131"/>
      <c r="Q21" s="5"/>
      <c r="R21" s="5"/>
      <c r="S21" s="5"/>
      <c r="T21" s="5"/>
      <c r="U21" s="5"/>
      <c r="V21" s="5"/>
      <c r="W21" s="5"/>
      <c r="X21" s="5"/>
      <c r="Y21" s="5"/>
      <c r="Z21" s="5"/>
    </row>
    <row r="22" spans="1:26" ht="14.25" customHeight="1" x14ac:dyDescent="0.25">
      <c r="A22" s="128"/>
      <c r="B22" s="129"/>
      <c r="C22" s="129"/>
      <c r="D22" s="130"/>
      <c r="E22" s="132"/>
      <c r="F22" s="132"/>
      <c r="G22" s="132"/>
      <c r="H22" s="132"/>
      <c r="I22" s="132"/>
      <c r="J22" s="132"/>
      <c r="K22" s="132"/>
      <c r="L22" s="132"/>
      <c r="M22" s="132"/>
      <c r="N22" s="130"/>
      <c r="O22" s="132"/>
      <c r="P22" s="131"/>
      <c r="Q22" s="5"/>
      <c r="R22" s="5"/>
      <c r="S22" s="5"/>
      <c r="T22" s="5"/>
      <c r="U22" s="5"/>
      <c r="V22" s="5"/>
      <c r="W22" s="5"/>
      <c r="X22" s="5"/>
      <c r="Y22" s="5"/>
      <c r="Z22" s="5"/>
    </row>
    <row r="23" spans="1:26" ht="14.25" customHeight="1" x14ac:dyDescent="0.25">
      <c r="A23" s="128"/>
      <c r="B23" s="129"/>
      <c r="C23" s="129"/>
      <c r="D23" s="130"/>
      <c r="E23" s="132"/>
      <c r="F23" s="132"/>
      <c r="G23" s="132"/>
      <c r="H23" s="132"/>
      <c r="I23" s="132"/>
      <c r="J23" s="132"/>
      <c r="K23" s="132"/>
      <c r="L23" s="132"/>
      <c r="M23" s="132"/>
      <c r="N23" s="130"/>
      <c r="O23" s="132"/>
      <c r="P23" s="131"/>
      <c r="Q23" s="5"/>
      <c r="R23" s="5"/>
      <c r="S23" s="5"/>
      <c r="T23" s="5"/>
      <c r="U23" s="5"/>
      <c r="V23" s="5"/>
      <c r="W23" s="5"/>
      <c r="X23" s="5"/>
      <c r="Y23" s="5"/>
      <c r="Z23" s="5"/>
    </row>
    <row r="24" spans="1:26" ht="14.25" customHeight="1" x14ac:dyDescent="0.25">
      <c r="A24" s="128"/>
      <c r="B24" s="129"/>
      <c r="C24" s="129"/>
      <c r="D24" s="130"/>
      <c r="E24" s="132"/>
      <c r="F24" s="132"/>
      <c r="G24" s="132"/>
      <c r="H24" s="132"/>
      <c r="I24" s="132"/>
      <c r="J24" s="132"/>
      <c r="K24" s="132"/>
      <c r="L24" s="132"/>
      <c r="M24" s="132"/>
      <c r="N24" s="130"/>
      <c r="O24" s="132"/>
      <c r="P24" s="131"/>
      <c r="Q24" s="5"/>
      <c r="R24" s="5"/>
      <c r="S24" s="5"/>
      <c r="T24" s="5"/>
      <c r="U24" s="5"/>
      <c r="V24" s="5"/>
      <c r="W24" s="5"/>
      <c r="X24" s="5"/>
      <c r="Y24" s="5"/>
      <c r="Z24" s="5"/>
    </row>
    <row r="25" spans="1:26" ht="14.25" customHeight="1" x14ac:dyDescent="0.25">
      <c r="A25" s="128"/>
      <c r="B25" s="129"/>
      <c r="C25" s="129"/>
      <c r="D25" s="130"/>
      <c r="E25" s="132"/>
      <c r="F25" s="132"/>
      <c r="G25" s="132"/>
      <c r="H25" s="132"/>
      <c r="I25" s="132"/>
      <c r="J25" s="132"/>
      <c r="K25" s="132"/>
      <c r="L25" s="132"/>
      <c r="M25" s="132"/>
      <c r="N25" s="130"/>
      <c r="O25" s="132"/>
      <c r="P25" s="131"/>
      <c r="Q25" s="5"/>
      <c r="R25" s="5"/>
      <c r="S25" s="5"/>
      <c r="T25" s="5"/>
      <c r="U25" s="5"/>
      <c r="V25" s="5"/>
      <c r="W25" s="5"/>
      <c r="X25" s="5"/>
      <c r="Y25" s="5"/>
      <c r="Z25" s="5"/>
    </row>
    <row r="26" spans="1:26" ht="14.25" customHeight="1" x14ac:dyDescent="0.25">
      <c r="A26" s="128"/>
      <c r="B26" s="129"/>
      <c r="C26" s="129"/>
      <c r="D26" s="130"/>
      <c r="E26" s="132"/>
      <c r="F26" s="132"/>
      <c r="G26" s="132"/>
      <c r="H26" s="132"/>
      <c r="I26" s="132"/>
      <c r="J26" s="132"/>
      <c r="K26" s="132"/>
      <c r="L26" s="132"/>
      <c r="M26" s="132"/>
      <c r="N26" s="130"/>
      <c r="O26" s="132"/>
      <c r="P26" s="131"/>
      <c r="Q26" s="5"/>
      <c r="R26" s="5"/>
      <c r="S26" s="5"/>
      <c r="T26" s="5"/>
      <c r="U26" s="5"/>
      <c r="V26" s="5"/>
      <c r="W26" s="5"/>
      <c r="X26" s="5"/>
      <c r="Y26" s="5"/>
      <c r="Z26" s="5"/>
    </row>
    <row r="27" spans="1:26" ht="14.25" customHeight="1" x14ac:dyDescent="0.25">
      <c r="A27" s="128"/>
      <c r="B27" s="129"/>
      <c r="C27" s="129"/>
      <c r="D27" s="130"/>
      <c r="E27" s="132"/>
      <c r="F27" s="132"/>
      <c r="G27" s="132"/>
      <c r="H27" s="132"/>
      <c r="I27" s="132"/>
      <c r="J27" s="132"/>
      <c r="K27" s="132"/>
      <c r="L27" s="132"/>
      <c r="M27" s="132"/>
      <c r="N27" s="130"/>
      <c r="O27" s="132"/>
      <c r="P27" s="131"/>
      <c r="Q27" s="5"/>
      <c r="R27" s="5"/>
      <c r="S27" s="5"/>
      <c r="T27" s="5"/>
      <c r="U27" s="5"/>
      <c r="V27" s="5"/>
      <c r="W27" s="5"/>
      <c r="X27" s="5"/>
      <c r="Y27" s="5"/>
      <c r="Z27" s="5"/>
    </row>
    <row r="28" spans="1:26" ht="14.25" customHeight="1" x14ac:dyDescent="0.25">
      <c r="A28" s="128"/>
      <c r="B28" s="129"/>
      <c r="C28" s="129"/>
      <c r="D28" s="130"/>
      <c r="E28" s="132"/>
      <c r="F28" s="132"/>
      <c r="G28" s="132"/>
      <c r="H28" s="132"/>
      <c r="I28" s="132"/>
      <c r="J28" s="132"/>
      <c r="K28" s="132"/>
      <c r="L28" s="132"/>
      <c r="M28" s="132"/>
      <c r="N28" s="130"/>
      <c r="O28" s="132"/>
      <c r="P28" s="131"/>
      <c r="Q28" s="5"/>
      <c r="R28" s="5"/>
      <c r="S28" s="5"/>
      <c r="T28" s="5"/>
      <c r="U28" s="5"/>
      <c r="V28" s="5"/>
      <c r="W28" s="5"/>
      <c r="X28" s="5"/>
      <c r="Y28" s="5"/>
      <c r="Z28" s="5"/>
    </row>
    <row r="29" spans="1:26" ht="14.25" customHeight="1" x14ac:dyDescent="0.25">
      <c r="A29" s="128"/>
      <c r="B29" s="129"/>
      <c r="C29" s="129"/>
      <c r="D29" s="130"/>
      <c r="E29" s="132"/>
      <c r="F29" s="132"/>
      <c r="G29" s="132"/>
      <c r="H29" s="132"/>
      <c r="I29" s="132"/>
      <c r="J29" s="132"/>
      <c r="K29" s="132"/>
      <c r="L29" s="132"/>
      <c r="M29" s="132"/>
      <c r="N29" s="130"/>
      <c r="O29" s="132"/>
      <c r="P29" s="131"/>
      <c r="Q29" s="5"/>
      <c r="R29" s="5"/>
      <c r="S29" s="5"/>
      <c r="T29" s="5"/>
      <c r="U29" s="5"/>
      <c r="V29" s="5"/>
      <c r="W29" s="5"/>
      <c r="X29" s="5"/>
      <c r="Y29" s="5"/>
      <c r="Z29" s="5"/>
    </row>
    <row r="30" spans="1:26" ht="14.25" customHeight="1" x14ac:dyDescent="0.25">
      <c r="A30" s="128"/>
      <c r="B30" s="129"/>
      <c r="C30" s="129"/>
      <c r="D30" s="130"/>
      <c r="E30" s="132"/>
      <c r="F30" s="132"/>
      <c r="G30" s="132"/>
      <c r="H30" s="132"/>
      <c r="I30" s="132"/>
      <c r="J30" s="132"/>
      <c r="K30" s="132"/>
      <c r="L30" s="132"/>
      <c r="M30" s="132"/>
      <c r="N30" s="130"/>
      <c r="O30" s="132"/>
      <c r="P30" s="131"/>
      <c r="Q30" s="5"/>
      <c r="R30" s="5"/>
      <c r="S30" s="5"/>
      <c r="T30" s="5"/>
      <c r="U30" s="5"/>
      <c r="V30" s="5"/>
      <c r="W30" s="5"/>
      <c r="X30" s="5"/>
      <c r="Y30" s="5"/>
      <c r="Z30" s="5"/>
    </row>
    <row r="31" spans="1:26" ht="14.25" customHeight="1" x14ac:dyDescent="0.25">
      <c r="A31" s="128"/>
      <c r="B31" s="129"/>
      <c r="C31" s="129"/>
      <c r="D31" s="130"/>
      <c r="E31" s="132"/>
      <c r="F31" s="132"/>
      <c r="G31" s="132"/>
      <c r="H31" s="132"/>
      <c r="I31" s="132"/>
      <c r="J31" s="132"/>
      <c r="K31" s="132"/>
      <c r="L31" s="132"/>
      <c r="M31" s="132"/>
      <c r="N31" s="130"/>
      <c r="O31" s="132"/>
      <c r="P31" s="131"/>
      <c r="Q31" s="5"/>
      <c r="R31" s="5"/>
      <c r="S31" s="5"/>
      <c r="T31" s="5"/>
      <c r="U31" s="5"/>
      <c r="V31" s="5"/>
      <c r="W31" s="5"/>
      <c r="X31" s="5"/>
      <c r="Y31" s="5"/>
      <c r="Z31" s="5"/>
    </row>
    <row r="32" spans="1:26" ht="14.25" customHeight="1" x14ac:dyDescent="0.25">
      <c r="A32" s="128"/>
      <c r="B32" s="129"/>
      <c r="C32" s="129"/>
      <c r="D32" s="130"/>
      <c r="E32" s="132"/>
      <c r="F32" s="132"/>
      <c r="G32" s="132"/>
      <c r="H32" s="132"/>
      <c r="I32" s="132"/>
      <c r="J32" s="132"/>
      <c r="K32" s="132"/>
      <c r="L32" s="132"/>
      <c r="M32" s="132"/>
      <c r="N32" s="130"/>
      <c r="O32" s="132"/>
      <c r="P32" s="131"/>
      <c r="Q32" s="5"/>
      <c r="R32" s="5"/>
      <c r="S32" s="5"/>
      <c r="T32" s="5"/>
      <c r="U32" s="5"/>
      <c r="V32" s="5"/>
      <c r="W32" s="5"/>
      <c r="X32" s="5"/>
      <c r="Y32" s="5"/>
      <c r="Z32" s="5"/>
    </row>
    <row r="33" spans="1:26" ht="14.25" customHeight="1" x14ac:dyDescent="0.25">
      <c r="A33" s="128"/>
      <c r="B33" s="129"/>
      <c r="C33" s="129"/>
      <c r="D33" s="130"/>
      <c r="E33" s="132"/>
      <c r="F33" s="132"/>
      <c r="G33" s="132"/>
      <c r="H33" s="132"/>
      <c r="I33" s="132"/>
      <c r="J33" s="132"/>
      <c r="K33" s="132"/>
      <c r="L33" s="132"/>
      <c r="M33" s="132"/>
      <c r="N33" s="130"/>
      <c r="O33" s="132"/>
      <c r="P33" s="131"/>
      <c r="Q33" s="5"/>
      <c r="R33" s="5"/>
      <c r="S33" s="5"/>
      <c r="T33" s="5"/>
      <c r="U33" s="5"/>
      <c r="V33" s="5"/>
      <c r="W33" s="5"/>
      <c r="X33" s="5"/>
      <c r="Y33" s="5"/>
      <c r="Z33" s="5"/>
    </row>
    <row r="34" spans="1:26" ht="14.25" customHeight="1" x14ac:dyDescent="0.25">
      <c r="A34" s="128"/>
      <c r="B34" s="129"/>
      <c r="C34" s="129"/>
      <c r="D34" s="130"/>
      <c r="E34" s="132"/>
      <c r="F34" s="132"/>
      <c r="G34" s="132"/>
      <c r="H34" s="132"/>
      <c r="I34" s="132"/>
      <c r="J34" s="132"/>
      <c r="K34" s="132"/>
      <c r="L34" s="132"/>
      <c r="M34" s="132"/>
      <c r="N34" s="130"/>
      <c r="O34" s="132"/>
      <c r="P34" s="131"/>
      <c r="Q34" s="5"/>
      <c r="R34" s="5"/>
      <c r="S34" s="5"/>
      <c r="T34" s="5"/>
      <c r="U34" s="5"/>
      <c r="V34" s="5"/>
      <c r="W34" s="5"/>
      <c r="X34" s="5"/>
      <c r="Y34" s="5"/>
      <c r="Z34" s="5"/>
    </row>
    <row r="35" spans="1:26" ht="14.25" customHeight="1" x14ac:dyDescent="0.25">
      <c r="A35" s="128"/>
      <c r="B35" s="129"/>
      <c r="C35" s="129"/>
      <c r="D35" s="130"/>
      <c r="E35" s="132"/>
      <c r="F35" s="132"/>
      <c r="G35" s="132"/>
      <c r="H35" s="132"/>
      <c r="I35" s="132"/>
      <c r="J35" s="132"/>
      <c r="K35" s="132"/>
      <c r="L35" s="132"/>
      <c r="M35" s="132"/>
      <c r="N35" s="130"/>
      <c r="O35" s="132"/>
      <c r="P35" s="131"/>
      <c r="Q35" s="5"/>
      <c r="R35" s="5"/>
      <c r="S35" s="5"/>
      <c r="T35" s="5"/>
      <c r="U35" s="5"/>
      <c r="V35" s="5"/>
      <c r="W35" s="5"/>
      <c r="X35" s="5"/>
      <c r="Y35" s="5"/>
      <c r="Z35" s="5"/>
    </row>
    <row r="36" spans="1:26" ht="14.25" customHeight="1" x14ac:dyDescent="0.25">
      <c r="A36" s="128"/>
      <c r="B36" s="129"/>
      <c r="C36" s="129"/>
      <c r="D36" s="130"/>
      <c r="E36" s="132"/>
      <c r="F36" s="132"/>
      <c r="G36" s="132"/>
      <c r="H36" s="132"/>
      <c r="I36" s="132"/>
      <c r="J36" s="132"/>
      <c r="K36" s="132"/>
      <c r="L36" s="132"/>
      <c r="M36" s="132"/>
      <c r="N36" s="130"/>
      <c r="O36" s="132"/>
      <c r="P36" s="131"/>
      <c r="Q36" s="5"/>
      <c r="R36" s="5"/>
      <c r="S36" s="5"/>
      <c r="T36" s="5"/>
      <c r="U36" s="5"/>
      <c r="V36" s="5"/>
      <c r="W36" s="5"/>
      <c r="X36" s="5"/>
      <c r="Y36" s="5"/>
      <c r="Z36" s="5"/>
    </row>
    <row r="37" spans="1:26" ht="14.25" customHeight="1" x14ac:dyDescent="0.25">
      <c r="A37" s="128"/>
      <c r="B37" s="129"/>
      <c r="C37" s="129"/>
      <c r="D37" s="130"/>
      <c r="E37" s="132"/>
      <c r="F37" s="132"/>
      <c r="G37" s="132"/>
      <c r="H37" s="132"/>
      <c r="I37" s="132"/>
      <c r="J37" s="132"/>
      <c r="K37" s="132"/>
      <c r="L37" s="132"/>
      <c r="M37" s="132"/>
      <c r="N37" s="130"/>
      <c r="O37" s="132"/>
      <c r="P37" s="131"/>
      <c r="Q37" s="5"/>
      <c r="R37" s="5"/>
      <c r="S37" s="5"/>
      <c r="T37" s="5"/>
      <c r="U37" s="5"/>
      <c r="V37" s="5"/>
      <c r="W37" s="5"/>
      <c r="X37" s="5"/>
      <c r="Y37" s="5"/>
      <c r="Z37" s="5"/>
    </row>
    <row r="38" spans="1:26" ht="14.25" customHeight="1" x14ac:dyDescent="0.25">
      <c r="A38" s="128"/>
      <c r="B38" s="129"/>
      <c r="C38" s="129"/>
      <c r="D38" s="130"/>
      <c r="E38" s="132"/>
      <c r="F38" s="132"/>
      <c r="G38" s="132"/>
      <c r="H38" s="132"/>
      <c r="I38" s="132"/>
      <c r="J38" s="132"/>
      <c r="K38" s="132"/>
      <c r="L38" s="132"/>
      <c r="M38" s="132"/>
      <c r="N38" s="130"/>
      <c r="O38" s="132"/>
      <c r="P38" s="131"/>
      <c r="Q38" s="5"/>
      <c r="R38" s="5"/>
      <c r="S38" s="5"/>
      <c r="T38" s="5"/>
      <c r="U38" s="5"/>
      <c r="V38" s="5"/>
      <c r="W38" s="5"/>
      <c r="X38" s="5"/>
      <c r="Y38" s="5"/>
      <c r="Z38" s="5"/>
    </row>
    <row r="39" spans="1:26" ht="14.25" customHeight="1" x14ac:dyDescent="0.25">
      <c r="A39" s="128"/>
      <c r="B39" s="129"/>
      <c r="C39" s="129"/>
      <c r="D39" s="130"/>
      <c r="E39" s="132"/>
      <c r="F39" s="132"/>
      <c r="G39" s="132"/>
      <c r="H39" s="132"/>
      <c r="I39" s="132"/>
      <c r="J39" s="132"/>
      <c r="K39" s="132"/>
      <c r="L39" s="132"/>
      <c r="M39" s="132"/>
      <c r="N39" s="130"/>
      <c r="O39" s="132"/>
      <c r="P39" s="131"/>
      <c r="Q39" s="5"/>
      <c r="R39" s="5"/>
      <c r="S39" s="5"/>
      <c r="T39" s="5"/>
      <c r="U39" s="5"/>
      <c r="V39" s="5"/>
      <c r="W39" s="5"/>
      <c r="X39" s="5"/>
      <c r="Y39" s="5"/>
      <c r="Z39" s="5"/>
    </row>
    <row r="40" spans="1:26" ht="14.25" customHeight="1" x14ac:dyDescent="0.25">
      <c r="A40" s="128"/>
      <c r="B40" s="129"/>
      <c r="C40" s="129"/>
      <c r="D40" s="130"/>
      <c r="E40" s="132"/>
      <c r="F40" s="132"/>
      <c r="G40" s="132"/>
      <c r="H40" s="132"/>
      <c r="I40" s="132"/>
      <c r="J40" s="132"/>
      <c r="K40" s="132"/>
      <c r="L40" s="132"/>
      <c r="M40" s="132"/>
      <c r="N40" s="130"/>
      <c r="O40" s="132"/>
      <c r="P40" s="131"/>
      <c r="Q40" s="5"/>
      <c r="R40" s="5"/>
      <c r="S40" s="5"/>
      <c r="T40" s="5"/>
      <c r="U40" s="5"/>
      <c r="V40" s="5"/>
      <c r="W40" s="5"/>
      <c r="X40" s="5"/>
      <c r="Y40" s="5"/>
      <c r="Z40" s="5"/>
    </row>
    <row r="41" spans="1:26" ht="14.25" customHeight="1" x14ac:dyDescent="0.25">
      <c r="A41" s="128"/>
      <c r="B41" s="129"/>
      <c r="C41" s="129"/>
      <c r="D41" s="130"/>
      <c r="E41" s="132"/>
      <c r="F41" s="132"/>
      <c r="G41" s="132"/>
      <c r="H41" s="132"/>
      <c r="I41" s="132"/>
      <c r="J41" s="132"/>
      <c r="K41" s="132"/>
      <c r="L41" s="132"/>
      <c r="M41" s="132"/>
      <c r="N41" s="130"/>
      <c r="O41" s="132"/>
      <c r="P41" s="131"/>
      <c r="Q41" s="5"/>
      <c r="R41" s="5"/>
      <c r="S41" s="5"/>
      <c r="T41" s="5"/>
      <c r="U41" s="5"/>
      <c r="V41" s="5"/>
      <c r="W41" s="5"/>
      <c r="X41" s="5"/>
      <c r="Y41" s="5"/>
      <c r="Z41" s="5"/>
    </row>
    <row r="42" spans="1:26" ht="14.25" customHeight="1" x14ac:dyDescent="0.25">
      <c r="A42" s="128"/>
      <c r="B42" s="129"/>
      <c r="C42" s="129"/>
      <c r="D42" s="130"/>
      <c r="E42" s="132"/>
      <c r="F42" s="132"/>
      <c r="G42" s="132"/>
      <c r="H42" s="132"/>
      <c r="I42" s="132"/>
      <c r="J42" s="132"/>
      <c r="K42" s="132"/>
      <c r="L42" s="132"/>
      <c r="M42" s="132"/>
      <c r="N42" s="130"/>
      <c r="O42" s="132"/>
      <c r="P42" s="131"/>
      <c r="Q42" s="5"/>
      <c r="R42" s="5"/>
      <c r="S42" s="5"/>
      <c r="T42" s="5"/>
      <c r="U42" s="5"/>
      <c r="V42" s="5"/>
      <c r="W42" s="5"/>
      <c r="X42" s="5"/>
      <c r="Y42" s="5"/>
      <c r="Z42" s="5"/>
    </row>
    <row r="43" spans="1:26" ht="14.25" customHeight="1" x14ac:dyDescent="0.25">
      <c r="A43" s="128"/>
      <c r="B43" s="129"/>
      <c r="C43" s="129"/>
      <c r="D43" s="130"/>
      <c r="E43" s="132"/>
      <c r="F43" s="132"/>
      <c r="G43" s="132"/>
      <c r="H43" s="132"/>
      <c r="I43" s="132"/>
      <c r="J43" s="132"/>
      <c r="K43" s="132"/>
      <c r="L43" s="132"/>
      <c r="M43" s="132"/>
      <c r="N43" s="130"/>
      <c r="O43" s="132"/>
      <c r="P43" s="131"/>
      <c r="Q43" s="5"/>
      <c r="R43" s="5"/>
      <c r="S43" s="5"/>
      <c r="T43" s="5"/>
      <c r="U43" s="5"/>
      <c r="V43" s="5"/>
      <c r="W43" s="5"/>
      <c r="X43" s="5"/>
      <c r="Y43" s="5"/>
      <c r="Z43" s="5"/>
    </row>
    <row r="44" spans="1:26" ht="14.25" customHeight="1" x14ac:dyDescent="0.25">
      <c r="A44" s="128"/>
      <c r="B44" s="129"/>
      <c r="C44" s="129"/>
      <c r="D44" s="130"/>
      <c r="E44" s="132"/>
      <c r="F44" s="132"/>
      <c r="G44" s="132"/>
      <c r="H44" s="132"/>
      <c r="I44" s="132"/>
      <c r="J44" s="132"/>
      <c r="K44" s="132"/>
      <c r="L44" s="132"/>
      <c r="M44" s="132"/>
      <c r="N44" s="130"/>
      <c r="O44" s="132"/>
      <c r="P44" s="131"/>
      <c r="Q44" s="5"/>
      <c r="R44" s="5"/>
      <c r="S44" s="5"/>
      <c r="T44" s="5"/>
      <c r="U44" s="5"/>
      <c r="V44" s="5"/>
      <c r="W44" s="5"/>
      <c r="X44" s="5"/>
      <c r="Y44" s="5"/>
      <c r="Z44" s="5"/>
    </row>
    <row r="45" spans="1:26" ht="14.25" customHeight="1" x14ac:dyDescent="0.25">
      <c r="A45" s="128"/>
      <c r="B45" s="129"/>
      <c r="C45" s="129"/>
      <c r="D45" s="130"/>
      <c r="E45" s="132"/>
      <c r="F45" s="132"/>
      <c r="G45" s="132"/>
      <c r="H45" s="132"/>
      <c r="I45" s="132"/>
      <c r="J45" s="132"/>
      <c r="K45" s="132"/>
      <c r="L45" s="132"/>
      <c r="M45" s="132"/>
      <c r="N45" s="130"/>
      <c r="O45" s="132"/>
      <c r="P45" s="131"/>
      <c r="Q45" s="5"/>
      <c r="R45" s="5"/>
      <c r="S45" s="5"/>
      <c r="T45" s="5"/>
      <c r="U45" s="5"/>
      <c r="V45" s="5"/>
      <c r="W45" s="5"/>
      <c r="X45" s="5"/>
      <c r="Y45" s="5"/>
      <c r="Z45" s="5"/>
    </row>
    <row r="46" spans="1:26" ht="14.25" customHeight="1" x14ac:dyDescent="0.25">
      <c r="A46" s="128"/>
      <c r="B46" s="129"/>
      <c r="C46" s="129"/>
      <c r="D46" s="130"/>
      <c r="E46" s="132"/>
      <c r="F46" s="132"/>
      <c r="G46" s="132"/>
      <c r="H46" s="132"/>
      <c r="I46" s="132"/>
      <c r="J46" s="132"/>
      <c r="K46" s="132"/>
      <c r="L46" s="132"/>
      <c r="M46" s="132"/>
      <c r="N46" s="130"/>
      <c r="O46" s="132"/>
      <c r="P46" s="131"/>
      <c r="Q46" s="5"/>
      <c r="R46" s="5"/>
      <c r="S46" s="5"/>
      <c r="T46" s="5"/>
      <c r="U46" s="5"/>
      <c r="V46" s="5"/>
      <c r="W46" s="5"/>
      <c r="X46" s="5"/>
      <c r="Y46" s="5"/>
      <c r="Z46" s="5"/>
    </row>
    <row r="47" spans="1:26" ht="14.25" customHeight="1" x14ac:dyDescent="0.25">
      <c r="A47" s="128"/>
      <c r="B47" s="129"/>
      <c r="C47" s="129"/>
      <c r="D47" s="130"/>
      <c r="E47" s="132"/>
      <c r="F47" s="132"/>
      <c r="G47" s="132"/>
      <c r="H47" s="132"/>
      <c r="I47" s="132"/>
      <c r="J47" s="132"/>
      <c r="K47" s="132"/>
      <c r="L47" s="132"/>
      <c r="M47" s="132"/>
      <c r="N47" s="130"/>
      <c r="O47" s="132"/>
      <c r="P47" s="131"/>
      <c r="Q47" s="5"/>
      <c r="R47" s="5"/>
      <c r="S47" s="5"/>
      <c r="T47" s="5"/>
      <c r="U47" s="5"/>
      <c r="V47" s="5"/>
      <c r="W47" s="5"/>
      <c r="X47" s="5"/>
      <c r="Y47" s="5"/>
      <c r="Z47" s="5"/>
    </row>
    <row r="48" spans="1:26" ht="14.25" customHeight="1" x14ac:dyDescent="0.25">
      <c r="A48" s="128"/>
      <c r="B48" s="129"/>
      <c r="C48" s="129"/>
      <c r="D48" s="130"/>
      <c r="E48" s="132"/>
      <c r="F48" s="132"/>
      <c r="G48" s="132"/>
      <c r="H48" s="132"/>
      <c r="I48" s="132"/>
      <c r="J48" s="132"/>
      <c r="K48" s="132"/>
      <c r="L48" s="132"/>
      <c r="M48" s="132"/>
      <c r="N48" s="130"/>
      <c r="O48" s="132"/>
      <c r="P48" s="131"/>
      <c r="Q48" s="5"/>
      <c r="R48" s="5"/>
      <c r="S48" s="5"/>
      <c r="T48" s="5"/>
      <c r="U48" s="5"/>
      <c r="V48" s="5"/>
      <c r="W48" s="5"/>
      <c r="X48" s="5"/>
      <c r="Y48" s="5"/>
      <c r="Z48" s="5"/>
    </row>
    <row r="49" spans="1:26" ht="14.25" customHeight="1" x14ac:dyDescent="0.25">
      <c r="A49" s="128"/>
      <c r="B49" s="129"/>
      <c r="C49" s="129"/>
      <c r="D49" s="130"/>
      <c r="E49" s="132"/>
      <c r="F49" s="132"/>
      <c r="G49" s="132"/>
      <c r="H49" s="132"/>
      <c r="I49" s="132"/>
      <c r="J49" s="132"/>
      <c r="K49" s="132"/>
      <c r="L49" s="132"/>
      <c r="M49" s="132"/>
      <c r="N49" s="130"/>
      <c r="O49" s="132"/>
      <c r="P49" s="131"/>
      <c r="Q49" s="5"/>
      <c r="R49" s="5"/>
      <c r="S49" s="5"/>
      <c r="T49" s="5"/>
      <c r="U49" s="5"/>
      <c r="V49" s="5"/>
      <c r="W49" s="5"/>
      <c r="X49" s="5"/>
      <c r="Y49" s="5"/>
      <c r="Z49" s="5"/>
    </row>
    <row r="50" spans="1:26" ht="14.25" customHeight="1" x14ac:dyDescent="0.25">
      <c r="A50" s="5" t="s">
        <v>172</v>
      </c>
      <c r="B50" s="5" t="s">
        <v>172</v>
      </c>
      <c r="C50" s="5" t="s">
        <v>172</v>
      </c>
      <c r="D50" s="5" t="s">
        <v>172</v>
      </c>
      <c r="E50" s="5" t="s">
        <v>172</v>
      </c>
      <c r="F50" s="5" t="s">
        <v>172</v>
      </c>
      <c r="G50" s="5"/>
      <c r="H50" s="5" t="s">
        <v>172</v>
      </c>
      <c r="I50" s="5" t="s">
        <v>172</v>
      </c>
      <c r="J50" s="5" t="s">
        <v>172</v>
      </c>
      <c r="K50" s="5" t="s">
        <v>172</v>
      </c>
      <c r="L50" s="5" t="s">
        <v>172</v>
      </c>
      <c r="M50" s="5" t="s">
        <v>172</v>
      </c>
      <c r="N50" s="5" t="s">
        <v>172</v>
      </c>
      <c r="O50" s="5" t="s">
        <v>172</v>
      </c>
      <c r="P50" s="5" t="s">
        <v>172</v>
      </c>
      <c r="Q50" s="5"/>
      <c r="R50" s="5"/>
      <c r="S50" s="5"/>
      <c r="T50" s="5"/>
      <c r="U50" s="5"/>
      <c r="V50" s="5"/>
      <c r="W50" s="5"/>
      <c r="X50" s="5"/>
      <c r="Y50" s="5"/>
      <c r="Z50" s="5"/>
    </row>
    <row r="51" spans="1:26" ht="14.2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sheetData>
  <mergeCells count="1">
    <mergeCell ref="A1:P1"/>
  </mergeCells>
  <dataValidations count="6">
    <dataValidation type="list" allowBlank="1" showErrorMessage="1" sqref="K3:K49">
      <formula1>BugTracker!TipoIssue</formula1>
    </dataValidation>
    <dataValidation type="list" allowBlank="1" showErrorMessage="1" sqref="O3:O49">
      <formula1>BugTracker!EtapaInyeccion</formula1>
    </dataValidation>
    <dataValidation type="list" allowBlank="1" showErrorMessage="1" sqref="L3:L49">
      <formula1>BugTracker!Naturaleza</formula1>
    </dataValidation>
    <dataValidation type="list" allowBlank="1" showErrorMessage="1" sqref="M3:M49">
      <formula1>BugTracker!ImpactoIssue</formula1>
    </dataValidation>
    <dataValidation type="list" allowBlank="1" showErrorMessage="1" sqref="F3:F49">
      <formula1>BugTracker!EstadoIssue</formula1>
    </dataValidation>
    <dataValidation type="list" allowBlank="1" showErrorMessage="1" sqref="G3:G49">
      <formula1>BugTracker!Aplicativo</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2.625" defaultRowHeight="15" customHeight="1" x14ac:dyDescent="0.2"/>
  <cols>
    <col min="1" max="26" width="10.62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showGridLines="0" workbookViewId="0"/>
  </sheetViews>
  <sheetFormatPr baseColWidth="10" defaultColWidth="12.625" defaultRowHeight="15" customHeight="1" x14ac:dyDescent="0.2"/>
  <cols>
    <col min="1" max="1" width="18.75" customWidth="1"/>
    <col min="2" max="2" width="64.75" customWidth="1"/>
    <col min="3" max="3" width="24.75" customWidth="1"/>
    <col min="4" max="4" width="13.625" customWidth="1"/>
    <col min="5" max="6" width="9.375" customWidth="1"/>
  </cols>
  <sheetData>
    <row r="1" spans="1:32" ht="13.5" customHeight="1" x14ac:dyDescent="0.2">
      <c r="A1" s="133" t="s">
        <v>164</v>
      </c>
      <c r="B1" s="134" t="s">
        <v>173</v>
      </c>
      <c r="C1" s="135" t="s">
        <v>174</v>
      </c>
      <c r="D1" s="136" t="s">
        <v>175</v>
      </c>
      <c r="E1" s="137" t="s">
        <v>163</v>
      </c>
      <c r="F1" s="137" t="s">
        <v>176</v>
      </c>
      <c r="G1" s="137" t="s">
        <v>169</v>
      </c>
      <c r="H1" s="137" t="s">
        <v>177</v>
      </c>
      <c r="I1" s="137" t="s">
        <v>178</v>
      </c>
      <c r="J1" s="138" t="s">
        <v>179</v>
      </c>
      <c r="K1" s="138" t="s">
        <v>180</v>
      </c>
      <c r="L1" s="137" t="s">
        <v>181</v>
      </c>
      <c r="M1" s="137" t="s">
        <v>88</v>
      </c>
      <c r="N1" s="137" t="s">
        <v>182</v>
      </c>
      <c r="O1" s="135" t="s">
        <v>183</v>
      </c>
      <c r="P1" s="137" t="s">
        <v>184</v>
      </c>
      <c r="Q1" s="139" t="s">
        <v>185</v>
      </c>
      <c r="R1" s="140" t="s">
        <v>186</v>
      </c>
      <c r="S1" s="140" t="s">
        <v>187</v>
      </c>
      <c r="T1" s="140" t="s">
        <v>71</v>
      </c>
      <c r="U1" s="141" t="s">
        <v>188</v>
      </c>
      <c r="V1" s="142" t="s">
        <v>189</v>
      </c>
      <c r="W1" s="142" t="s">
        <v>190</v>
      </c>
      <c r="X1" s="141" t="s">
        <v>191</v>
      </c>
      <c r="Y1" s="141" t="s">
        <v>192</v>
      </c>
      <c r="Z1" s="141" t="s">
        <v>193</v>
      </c>
      <c r="AA1" s="141" t="s">
        <v>176</v>
      </c>
      <c r="AB1" s="141" t="s">
        <v>194</v>
      </c>
      <c r="AC1" s="141" t="s">
        <v>195</v>
      </c>
      <c r="AD1" s="141" t="s">
        <v>196</v>
      </c>
      <c r="AE1" s="141" t="s">
        <v>197</v>
      </c>
      <c r="AF1" s="139" t="s">
        <v>198</v>
      </c>
    </row>
    <row r="2" spans="1:32" ht="13.5" customHeight="1" x14ac:dyDescent="0.2">
      <c r="A2" s="143" t="s">
        <v>199</v>
      </c>
      <c r="B2" s="144" t="s">
        <v>200</v>
      </c>
      <c r="C2" s="145" t="s">
        <v>201</v>
      </c>
      <c r="D2" s="146" t="s">
        <v>202</v>
      </c>
      <c r="E2" s="147" t="s">
        <v>203</v>
      </c>
      <c r="F2" s="146" t="s">
        <v>204</v>
      </c>
      <c r="G2" s="147" t="s">
        <v>205</v>
      </c>
      <c r="H2" s="148" t="s">
        <v>206</v>
      </c>
      <c r="I2" s="148" t="s">
        <v>207</v>
      </c>
      <c r="J2" s="148" t="s">
        <v>208</v>
      </c>
      <c r="K2" s="148" t="s">
        <v>209</v>
      </c>
      <c r="L2" s="148" t="s">
        <v>21</v>
      </c>
      <c r="M2" s="148" t="s">
        <v>210</v>
      </c>
      <c r="N2" s="148" t="s">
        <v>206</v>
      </c>
      <c r="O2" s="145" t="s">
        <v>211</v>
      </c>
      <c r="P2" s="147" t="s">
        <v>212</v>
      </c>
      <c r="Q2" s="149" t="s">
        <v>213</v>
      </c>
      <c r="R2" s="150" t="s">
        <v>100</v>
      </c>
      <c r="S2" s="151" t="s">
        <v>214</v>
      </c>
      <c r="T2" s="150" t="s">
        <v>215</v>
      </c>
      <c r="U2" s="145" t="s">
        <v>216</v>
      </c>
      <c r="V2" s="147" t="s">
        <v>101</v>
      </c>
      <c r="W2" s="147" t="s">
        <v>217</v>
      </c>
      <c r="X2" s="145" t="s">
        <v>218</v>
      </c>
      <c r="Y2" s="145" t="s">
        <v>219</v>
      </c>
      <c r="Z2" s="147" t="s">
        <v>220</v>
      </c>
      <c r="AA2" s="147" t="s">
        <v>204</v>
      </c>
      <c r="AB2" s="147" t="s">
        <v>221</v>
      </c>
      <c r="AC2" s="147" t="s">
        <v>210</v>
      </c>
      <c r="AD2" s="147" t="s">
        <v>74</v>
      </c>
      <c r="AE2" s="147" t="s">
        <v>222</v>
      </c>
      <c r="AF2" s="152" t="s">
        <v>223</v>
      </c>
    </row>
    <row r="3" spans="1:32" ht="13.5" customHeight="1" x14ac:dyDescent="0.2">
      <c r="A3" s="143" t="s">
        <v>224</v>
      </c>
      <c r="B3" s="144" t="s">
        <v>225</v>
      </c>
      <c r="C3" s="153" t="s">
        <v>226</v>
      </c>
      <c r="D3" s="146" t="s">
        <v>227</v>
      </c>
      <c r="E3" s="147" t="s">
        <v>228</v>
      </c>
      <c r="F3" s="146" t="s">
        <v>229</v>
      </c>
      <c r="G3" s="147" t="s">
        <v>230</v>
      </c>
      <c r="H3" s="148" t="s">
        <v>27</v>
      </c>
      <c r="I3" s="148" t="s">
        <v>231</v>
      </c>
      <c r="J3" s="148" t="s">
        <v>232</v>
      </c>
      <c r="K3" s="148" t="s">
        <v>233</v>
      </c>
      <c r="L3" s="148" t="s">
        <v>27</v>
      </c>
      <c r="M3" s="148" t="s">
        <v>234</v>
      </c>
      <c r="N3" s="148" t="s">
        <v>27</v>
      </c>
      <c r="O3" s="145" t="s">
        <v>235</v>
      </c>
      <c r="P3" s="147" t="s">
        <v>236</v>
      </c>
      <c r="Q3" s="149" t="s">
        <v>237</v>
      </c>
      <c r="R3" s="150" t="s">
        <v>238</v>
      </c>
      <c r="S3" s="151" t="s">
        <v>21</v>
      </c>
      <c r="T3" s="150" t="s">
        <v>239</v>
      </c>
      <c r="U3" s="145" t="s">
        <v>233</v>
      </c>
      <c r="V3" s="147" t="s">
        <v>135</v>
      </c>
      <c r="W3" s="147" t="s">
        <v>240</v>
      </c>
      <c r="X3" s="145" t="s">
        <v>241</v>
      </c>
      <c r="Y3" s="145" t="s">
        <v>242</v>
      </c>
      <c r="Z3" s="147" t="s">
        <v>243</v>
      </c>
      <c r="AA3" s="147" t="s">
        <v>244</v>
      </c>
      <c r="AB3" s="147" t="s">
        <v>245</v>
      </c>
      <c r="AC3" s="147" t="s">
        <v>234</v>
      </c>
      <c r="AD3" s="147" t="s">
        <v>246</v>
      </c>
      <c r="AE3" s="147" t="s">
        <v>247</v>
      </c>
      <c r="AF3" s="152" t="s">
        <v>248</v>
      </c>
    </row>
    <row r="4" spans="1:32" ht="13.5" customHeight="1" x14ac:dyDescent="0.2">
      <c r="A4" s="154" t="s">
        <v>249</v>
      </c>
      <c r="B4" s="144" t="s">
        <v>250</v>
      </c>
      <c r="C4" s="153" t="s">
        <v>251</v>
      </c>
      <c r="D4" s="146" t="s">
        <v>252</v>
      </c>
      <c r="E4" s="147" t="s">
        <v>220</v>
      </c>
      <c r="F4" s="146" t="s">
        <v>253</v>
      </c>
      <c r="G4" s="147" t="s">
        <v>254</v>
      </c>
      <c r="H4" s="148" t="s">
        <v>255</v>
      </c>
      <c r="I4" s="148" t="s">
        <v>256</v>
      </c>
      <c r="J4" s="148" t="s">
        <v>257</v>
      </c>
      <c r="K4" s="148" t="s">
        <v>258</v>
      </c>
      <c r="L4" s="148" t="s">
        <v>37</v>
      </c>
      <c r="M4" s="148" t="s">
        <v>259</v>
      </c>
      <c r="N4" s="148" t="s">
        <v>255</v>
      </c>
      <c r="O4" s="145" t="s">
        <v>260</v>
      </c>
      <c r="P4" s="126"/>
      <c r="Q4" s="149" t="s">
        <v>261</v>
      </c>
      <c r="R4" s="150" t="s">
        <v>262</v>
      </c>
      <c r="S4" s="151" t="s">
        <v>27</v>
      </c>
      <c r="T4" s="147" t="s">
        <v>263</v>
      </c>
      <c r="U4" s="145" t="s">
        <v>264</v>
      </c>
      <c r="V4" s="155"/>
      <c r="W4" s="147" t="s">
        <v>265</v>
      </c>
      <c r="X4" s="145" t="s">
        <v>266</v>
      </c>
      <c r="Y4" s="145" t="s">
        <v>267</v>
      </c>
      <c r="Z4" s="147" t="s">
        <v>268</v>
      </c>
      <c r="AA4" s="147" t="s">
        <v>229</v>
      </c>
      <c r="AB4" s="147" t="s">
        <v>269</v>
      </c>
      <c r="AC4" s="147" t="s">
        <v>259</v>
      </c>
      <c r="AD4" s="147" t="s">
        <v>270</v>
      </c>
      <c r="AE4" s="147" t="s">
        <v>271</v>
      </c>
      <c r="AF4" s="152" t="s">
        <v>272</v>
      </c>
    </row>
    <row r="5" spans="1:32" ht="13.5" customHeight="1" x14ac:dyDescent="0.2">
      <c r="A5" s="156" t="s">
        <v>273</v>
      </c>
      <c r="B5" s="144" t="s">
        <v>274</v>
      </c>
      <c r="C5" s="145" t="s">
        <v>80</v>
      </c>
      <c r="D5" s="146" t="s">
        <v>275</v>
      </c>
      <c r="E5" s="147" t="s">
        <v>276</v>
      </c>
      <c r="F5" s="126"/>
      <c r="G5" s="147" t="s">
        <v>277</v>
      </c>
      <c r="H5" s="148" t="s">
        <v>278</v>
      </c>
      <c r="I5" s="148" t="s">
        <v>279</v>
      </c>
      <c r="J5" s="148" t="s">
        <v>198</v>
      </c>
      <c r="K5" s="148" t="s">
        <v>280</v>
      </c>
      <c r="L5" s="148" t="s">
        <v>281</v>
      </c>
      <c r="M5" s="148" t="s">
        <v>282</v>
      </c>
      <c r="N5" s="126"/>
      <c r="O5" s="145" t="s">
        <v>283</v>
      </c>
      <c r="P5" s="126"/>
      <c r="Q5" s="149" t="s">
        <v>223</v>
      </c>
      <c r="R5" s="150" t="s">
        <v>284</v>
      </c>
      <c r="S5" s="151" t="s">
        <v>37</v>
      </c>
      <c r="T5" s="155"/>
      <c r="U5" s="145" t="s">
        <v>280</v>
      </c>
      <c r="V5" s="155"/>
      <c r="W5" s="157"/>
      <c r="X5" s="145" t="s">
        <v>285</v>
      </c>
      <c r="Y5" s="145" t="s">
        <v>286</v>
      </c>
      <c r="Z5" s="147" t="s">
        <v>287</v>
      </c>
      <c r="AA5" s="147" t="s">
        <v>253</v>
      </c>
      <c r="AB5" s="147" t="s">
        <v>288</v>
      </c>
      <c r="AC5" s="147" t="s">
        <v>282</v>
      </c>
      <c r="AD5" s="147" t="s">
        <v>289</v>
      </c>
      <c r="AE5" s="147" t="s">
        <v>290</v>
      </c>
      <c r="AF5" s="152" t="s">
        <v>291</v>
      </c>
    </row>
    <row r="6" spans="1:32" ht="13.5" customHeight="1" x14ac:dyDescent="0.2">
      <c r="A6" s="154" t="s">
        <v>292</v>
      </c>
      <c r="B6" s="144" t="s">
        <v>293</v>
      </c>
      <c r="C6" s="153" t="s">
        <v>294</v>
      </c>
      <c r="D6" s="158"/>
      <c r="E6" s="147" t="s">
        <v>295</v>
      </c>
      <c r="F6" s="126"/>
      <c r="G6" s="147" t="s">
        <v>296</v>
      </c>
      <c r="H6" s="148" t="s">
        <v>297</v>
      </c>
      <c r="I6" s="126"/>
      <c r="J6" s="126"/>
      <c r="K6" s="147" t="s">
        <v>298</v>
      </c>
      <c r="L6" s="126"/>
      <c r="M6" s="126"/>
      <c r="N6" s="126"/>
      <c r="O6" s="145" t="s">
        <v>80</v>
      </c>
      <c r="P6" s="126"/>
      <c r="Q6" s="149" t="s">
        <v>299</v>
      </c>
      <c r="R6" s="150" t="s">
        <v>300</v>
      </c>
      <c r="S6" s="151" t="s">
        <v>45</v>
      </c>
      <c r="T6" s="155"/>
      <c r="U6" s="145" t="s">
        <v>298</v>
      </c>
      <c r="V6" s="155"/>
      <c r="W6" s="157"/>
      <c r="X6" s="145" t="s">
        <v>301</v>
      </c>
      <c r="Y6" s="145" t="s">
        <v>302</v>
      </c>
      <c r="Z6" s="147" t="s">
        <v>303</v>
      </c>
      <c r="AA6" s="157"/>
      <c r="AB6" s="147" t="s">
        <v>304</v>
      </c>
      <c r="AC6" s="157"/>
      <c r="AD6" s="157"/>
      <c r="AE6" s="147" t="s">
        <v>305</v>
      </c>
      <c r="AF6" s="152" t="s">
        <v>306</v>
      </c>
    </row>
    <row r="7" spans="1:32" ht="13.5" customHeight="1" x14ac:dyDescent="0.2">
      <c r="A7" s="143" t="s">
        <v>307</v>
      </c>
      <c r="B7" s="144" t="s">
        <v>308</v>
      </c>
      <c r="C7" s="145" t="s">
        <v>309</v>
      </c>
      <c r="D7" s="126"/>
      <c r="E7" s="147" t="s">
        <v>310</v>
      </c>
      <c r="F7" s="126"/>
      <c r="G7" s="147" t="s">
        <v>311</v>
      </c>
      <c r="H7" s="126"/>
      <c r="I7" s="126"/>
      <c r="J7" s="126"/>
      <c r="K7" s="126"/>
      <c r="L7" s="126"/>
      <c r="M7" s="126"/>
      <c r="N7" s="126"/>
      <c r="O7" s="126" t="s">
        <v>312</v>
      </c>
      <c r="P7" s="126"/>
      <c r="Q7" s="149" t="s">
        <v>313</v>
      </c>
      <c r="R7" s="159" t="s">
        <v>314</v>
      </c>
      <c r="S7" s="151" t="s">
        <v>281</v>
      </c>
      <c r="T7" s="155"/>
      <c r="U7" s="155"/>
      <c r="V7" s="155"/>
      <c r="W7" s="157"/>
      <c r="X7" s="157"/>
      <c r="Y7" s="157"/>
      <c r="Z7" s="147" t="s">
        <v>315</v>
      </c>
      <c r="AA7" s="157"/>
      <c r="AB7" s="147" t="s">
        <v>316</v>
      </c>
      <c r="AC7" s="157"/>
      <c r="AD7" s="157"/>
      <c r="AE7" s="147" t="s">
        <v>317</v>
      </c>
      <c r="AF7" s="152" t="s">
        <v>318</v>
      </c>
    </row>
    <row r="8" spans="1:32" ht="13.5" customHeight="1" x14ac:dyDescent="0.2">
      <c r="A8" s="143" t="s">
        <v>319</v>
      </c>
      <c r="B8" s="144" t="s">
        <v>320</v>
      </c>
      <c r="C8" s="153" t="s">
        <v>321</v>
      </c>
      <c r="D8" s="126"/>
      <c r="E8" s="147" t="s">
        <v>322</v>
      </c>
      <c r="F8" s="126"/>
      <c r="G8" s="147" t="s">
        <v>323</v>
      </c>
      <c r="H8" s="126"/>
      <c r="I8" s="126"/>
      <c r="J8" s="126"/>
      <c r="K8" s="126"/>
      <c r="L8" s="126"/>
      <c r="M8" s="126"/>
      <c r="N8" s="126"/>
      <c r="O8" s="126"/>
      <c r="P8" s="126"/>
      <c r="Q8" s="149" t="s">
        <v>324</v>
      </c>
      <c r="R8" s="153" t="s">
        <v>325</v>
      </c>
      <c r="S8" s="155"/>
      <c r="T8" s="155"/>
      <c r="U8" s="155"/>
      <c r="V8" s="155"/>
      <c r="W8" s="157"/>
      <c r="X8" s="157"/>
      <c r="Y8" s="157"/>
      <c r="Z8" s="147" t="s">
        <v>326</v>
      </c>
      <c r="AA8" s="157"/>
      <c r="AB8" s="147" t="s">
        <v>327</v>
      </c>
      <c r="AC8" s="157"/>
      <c r="AD8" s="157"/>
      <c r="AE8" s="157"/>
      <c r="AF8" s="152" t="s">
        <v>328</v>
      </c>
    </row>
    <row r="9" spans="1:32" ht="13.5" customHeight="1" x14ac:dyDescent="0.2">
      <c r="A9" s="154" t="s">
        <v>329</v>
      </c>
      <c r="B9" s="144" t="s">
        <v>330</v>
      </c>
      <c r="C9" s="145" t="s">
        <v>260</v>
      </c>
      <c r="D9" s="126"/>
      <c r="E9" s="147" t="s">
        <v>268</v>
      </c>
      <c r="F9" s="126"/>
      <c r="G9" s="147" t="s">
        <v>331</v>
      </c>
      <c r="H9" s="126"/>
      <c r="I9" s="126"/>
      <c r="J9" s="126"/>
      <c r="K9" s="126"/>
      <c r="L9" s="126"/>
      <c r="M9" s="126"/>
      <c r="N9" s="126"/>
      <c r="O9" s="126"/>
      <c r="P9" s="126"/>
      <c r="Q9" s="149" t="s">
        <v>332</v>
      </c>
      <c r="R9" s="145" t="s">
        <v>333</v>
      </c>
      <c r="S9" s="155"/>
      <c r="T9" s="155"/>
      <c r="U9" s="155"/>
      <c r="V9" s="155"/>
      <c r="W9" s="157"/>
      <c r="X9" s="157"/>
      <c r="Y9" s="157"/>
      <c r="Z9" s="147" t="s">
        <v>236</v>
      </c>
      <c r="AA9" s="157"/>
      <c r="AB9" s="147" t="s">
        <v>334</v>
      </c>
      <c r="AC9" s="157"/>
      <c r="AD9" s="157"/>
      <c r="AE9" s="157"/>
      <c r="AF9" s="152" t="s">
        <v>335</v>
      </c>
    </row>
    <row r="10" spans="1:32" ht="13.5" customHeight="1" x14ac:dyDescent="0.2">
      <c r="A10" s="154" t="s">
        <v>336</v>
      </c>
      <c r="B10" s="144" t="s">
        <v>337</v>
      </c>
      <c r="C10" s="145" t="s">
        <v>338</v>
      </c>
      <c r="D10" s="126"/>
      <c r="E10" s="147" t="s">
        <v>212</v>
      </c>
      <c r="F10" s="126"/>
      <c r="G10" s="147" t="s">
        <v>339</v>
      </c>
      <c r="H10" s="126"/>
      <c r="I10" s="126"/>
      <c r="J10" s="126"/>
      <c r="K10" s="126"/>
      <c r="L10" s="126"/>
      <c r="M10" s="126"/>
      <c r="N10" s="126"/>
      <c r="O10" s="126"/>
      <c r="P10" s="126"/>
      <c r="Q10" s="149" t="s">
        <v>340</v>
      </c>
      <c r="R10" s="145" t="s">
        <v>341</v>
      </c>
      <c r="S10" s="155"/>
      <c r="T10" s="155"/>
      <c r="U10" s="155"/>
      <c r="V10" s="155"/>
      <c r="W10" s="157"/>
      <c r="X10" s="157"/>
      <c r="Y10" s="157"/>
      <c r="Z10" s="147" t="s">
        <v>342</v>
      </c>
      <c r="AA10" s="157"/>
      <c r="AB10" s="147" t="s">
        <v>343</v>
      </c>
      <c r="AC10" s="157"/>
      <c r="AD10" s="157"/>
      <c r="AE10" s="157"/>
      <c r="AF10" s="152" t="s">
        <v>344</v>
      </c>
    </row>
    <row r="11" spans="1:32" ht="13.5" customHeight="1" x14ac:dyDescent="0.2">
      <c r="A11" s="154" t="s">
        <v>345</v>
      </c>
      <c r="B11" s="144" t="s">
        <v>346</v>
      </c>
      <c r="C11" s="153" t="s">
        <v>347</v>
      </c>
      <c r="D11" s="126"/>
      <c r="E11" s="147" t="s">
        <v>236</v>
      </c>
      <c r="F11" s="126"/>
      <c r="G11" s="126"/>
      <c r="H11" s="126"/>
      <c r="I11" s="126"/>
      <c r="J11" s="126"/>
      <c r="K11" s="126"/>
      <c r="L11" s="126"/>
      <c r="M11" s="126"/>
      <c r="N11" s="126"/>
      <c r="O11" s="126"/>
      <c r="P11" s="126"/>
      <c r="Q11" s="149" t="s">
        <v>348</v>
      </c>
      <c r="R11" s="145" t="s">
        <v>349</v>
      </c>
      <c r="S11" s="155"/>
      <c r="T11" s="155"/>
      <c r="U11" s="155"/>
      <c r="V11" s="155"/>
      <c r="W11" s="157"/>
      <c r="X11" s="157"/>
      <c r="Y11" s="157"/>
      <c r="Z11" s="147" t="s">
        <v>350</v>
      </c>
      <c r="AA11" s="157"/>
      <c r="AB11" s="147" t="s">
        <v>351</v>
      </c>
      <c r="AC11" s="157"/>
      <c r="AD11" s="157"/>
      <c r="AE11" s="157"/>
      <c r="AF11" s="126"/>
    </row>
    <row r="12" spans="1:32" ht="13.5" customHeight="1" x14ac:dyDescent="0.2">
      <c r="A12" s="154" t="s">
        <v>352</v>
      </c>
      <c r="B12" s="144" t="s">
        <v>353</v>
      </c>
      <c r="C12" s="153" t="s">
        <v>354</v>
      </c>
      <c r="D12" s="126"/>
      <c r="E12" s="147" t="s">
        <v>355</v>
      </c>
      <c r="F12" s="126"/>
      <c r="G12" s="126"/>
      <c r="H12" s="126"/>
      <c r="I12" s="126"/>
      <c r="J12" s="126"/>
      <c r="K12" s="126"/>
      <c r="L12" s="126"/>
      <c r="M12" s="126"/>
      <c r="N12" s="126"/>
      <c r="O12" s="126"/>
      <c r="P12" s="126"/>
      <c r="Q12" s="149" t="s">
        <v>356</v>
      </c>
      <c r="R12" s="153" t="s">
        <v>357</v>
      </c>
      <c r="S12" s="155"/>
      <c r="T12" s="155"/>
      <c r="U12" s="155"/>
      <c r="V12" s="155"/>
      <c r="W12" s="157"/>
      <c r="X12" s="157"/>
      <c r="Y12" s="157"/>
      <c r="Z12" s="147" t="s">
        <v>358</v>
      </c>
      <c r="AA12" s="157"/>
      <c r="AB12" s="147" t="s">
        <v>359</v>
      </c>
      <c r="AC12" s="157"/>
      <c r="AD12" s="157"/>
      <c r="AE12" s="157"/>
      <c r="AF12" s="126"/>
    </row>
    <row r="13" spans="1:32" ht="13.5" customHeight="1" x14ac:dyDescent="0.2">
      <c r="A13" s="143" t="s">
        <v>360</v>
      </c>
      <c r="B13" s="160" t="s">
        <v>361</v>
      </c>
      <c r="C13" s="161" t="s">
        <v>362</v>
      </c>
      <c r="D13" s="126"/>
      <c r="E13" s="126"/>
      <c r="F13" s="126"/>
      <c r="G13" s="126"/>
      <c r="H13" s="126"/>
      <c r="I13" s="126"/>
      <c r="J13" s="126"/>
      <c r="K13" s="126"/>
      <c r="L13" s="126"/>
      <c r="M13" s="126"/>
      <c r="N13" s="126"/>
      <c r="O13" s="126"/>
      <c r="P13" s="126"/>
      <c r="Q13" s="149" t="s">
        <v>363</v>
      </c>
      <c r="R13" s="153" t="s">
        <v>364</v>
      </c>
      <c r="S13" s="155"/>
      <c r="T13" s="155"/>
      <c r="U13" s="155"/>
      <c r="V13" s="155"/>
      <c r="W13" s="157"/>
      <c r="X13" s="157"/>
      <c r="Y13" s="157"/>
      <c r="Z13" s="147" t="s">
        <v>203</v>
      </c>
      <c r="AA13" s="157"/>
      <c r="AB13" s="147" t="s">
        <v>230</v>
      </c>
      <c r="AC13" s="157"/>
      <c r="AD13" s="157"/>
      <c r="AE13" s="157"/>
      <c r="AF13" s="126"/>
    </row>
    <row r="14" spans="1:32" ht="13.5" customHeight="1" x14ac:dyDescent="0.2">
      <c r="A14" s="154" t="s">
        <v>365</v>
      </c>
      <c r="B14" s="160" t="s">
        <v>366</v>
      </c>
      <c r="C14" s="161" t="s">
        <v>367</v>
      </c>
      <c r="D14" s="126"/>
      <c r="E14" s="126"/>
      <c r="F14" s="126"/>
      <c r="G14" s="126"/>
      <c r="H14" s="126"/>
      <c r="I14" s="126"/>
      <c r="J14" s="126"/>
      <c r="K14" s="126"/>
      <c r="L14" s="126"/>
      <c r="M14" s="126"/>
      <c r="N14" s="126"/>
      <c r="O14" s="126"/>
      <c r="P14" s="126"/>
      <c r="Q14" s="149" t="s">
        <v>368</v>
      </c>
      <c r="R14" s="155"/>
      <c r="S14" s="155"/>
      <c r="T14" s="155"/>
      <c r="U14" s="155"/>
      <c r="V14" s="155"/>
      <c r="W14" s="157"/>
      <c r="X14" s="157"/>
      <c r="Y14" s="157"/>
      <c r="Z14" s="147" t="s">
        <v>212</v>
      </c>
      <c r="AA14" s="157"/>
      <c r="AB14" s="147" t="s">
        <v>369</v>
      </c>
      <c r="AC14" s="157"/>
      <c r="AD14" s="157"/>
      <c r="AE14" s="157"/>
      <c r="AF14" s="126"/>
    </row>
    <row r="15" spans="1:32" ht="13.5" customHeight="1" x14ac:dyDescent="0.2">
      <c r="A15" s="154" t="s">
        <v>370</v>
      </c>
      <c r="B15" s="160" t="s">
        <v>371</v>
      </c>
      <c r="C15" s="126"/>
      <c r="D15" s="126"/>
      <c r="E15" s="126"/>
      <c r="F15" s="126"/>
      <c r="G15" s="126"/>
      <c r="H15" s="126"/>
      <c r="I15" s="126"/>
      <c r="J15" s="126"/>
      <c r="K15" s="126"/>
      <c r="L15" s="126"/>
      <c r="M15" s="126"/>
      <c r="N15" s="126"/>
      <c r="O15" s="126"/>
      <c r="P15" s="126"/>
      <c r="Q15" s="149" t="s">
        <v>372</v>
      </c>
      <c r="R15" s="155"/>
      <c r="S15" s="155"/>
      <c r="T15" s="155"/>
      <c r="U15" s="155"/>
      <c r="V15" s="155"/>
      <c r="W15" s="157"/>
      <c r="X15" s="157"/>
      <c r="Y15" s="157"/>
      <c r="Z15" s="147" t="s">
        <v>373</v>
      </c>
      <c r="AA15" s="157"/>
      <c r="AB15" s="147" t="s">
        <v>374</v>
      </c>
      <c r="AC15" s="157"/>
      <c r="AD15" s="157"/>
      <c r="AE15" s="157"/>
      <c r="AF15" s="126"/>
    </row>
    <row r="16" spans="1:32" ht="13.5" customHeight="1" x14ac:dyDescent="0.2">
      <c r="A16" s="154" t="s">
        <v>375</v>
      </c>
      <c r="B16" s="160" t="s">
        <v>376</v>
      </c>
      <c r="C16" s="126"/>
      <c r="D16" s="126"/>
      <c r="E16" s="126"/>
      <c r="F16" s="126"/>
      <c r="G16" s="126"/>
      <c r="H16" s="126"/>
      <c r="I16" s="126"/>
      <c r="J16" s="126"/>
      <c r="K16" s="126"/>
      <c r="L16" s="126"/>
      <c r="M16" s="126"/>
      <c r="N16" s="126"/>
      <c r="O16" s="126"/>
      <c r="P16" s="126"/>
      <c r="Q16" s="149" t="s">
        <v>377</v>
      </c>
      <c r="R16" s="155"/>
      <c r="S16" s="155"/>
      <c r="T16" s="155"/>
      <c r="U16" s="155"/>
      <c r="V16" s="155"/>
      <c r="W16" s="157"/>
      <c r="X16" s="157"/>
      <c r="Y16" s="157"/>
      <c r="Z16" s="147" t="s">
        <v>295</v>
      </c>
      <c r="AA16" s="157"/>
      <c r="AB16" s="147" t="s">
        <v>378</v>
      </c>
      <c r="AC16" s="157"/>
      <c r="AD16" s="157"/>
      <c r="AE16" s="157"/>
      <c r="AF16" s="126"/>
    </row>
    <row r="17" spans="1:32" ht="13.5" customHeight="1" x14ac:dyDescent="0.2">
      <c r="A17" s="154" t="s">
        <v>379</v>
      </c>
      <c r="B17" s="160" t="s">
        <v>380</v>
      </c>
      <c r="C17" s="126"/>
      <c r="D17" s="126"/>
      <c r="E17" s="126"/>
      <c r="F17" s="126"/>
      <c r="G17" s="126"/>
      <c r="H17" s="126"/>
      <c r="I17" s="126"/>
      <c r="J17" s="126"/>
      <c r="K17" s="126"/>
      <c r="L17" s="126"/>
      <c r="M17" s="126"/>
      <c r="N17" s="126"/>
      <c r="O17" s="126"/>
      <c r="P17" s="126"/>
      <c r="Q17" s="149" t="s">
        <v>381</v>
      </c>
      <c r="R17" s="155"/>
      <c r="S17" s="155"/>
      <c r="T17" s="155"/>
      <c r="U17" s="155"/>
      <c r="V17" s="155"/>
      <c r="W17" s="157"/>
      <c r="X17" s="157"/>
      <c r="Y17" s="157"/>
      <c r="Z17" s="147" t="s">
        <v>276</v>
      </c>
      <c r="AA17" s="157"/>
      <c r="AB17" s="147" t="s">
        <v>382</v>
      </c>
      <c r="AC17" s="157"/>
      <c r="AD17" s="157"/>
      <c r="AE17" s="157"/>
      <c r="AF17" s="126"/>
    </row>
    <row r="18" spans="1:32" ht="13.5" customHeight="1" x14ac:dyDescent="0.2">
      <c r="A18" s="143" t="s">
        <v>383</v>
      </c>
      <c r="B18" s="160" t="s">
        <v>384</v>
      </c>
      <c r="C18" s="126"/>
      <c r="D18" s="126"/>
      <c r="E18" s="126"/>
      <c r="F18" s="126"/>
      <c r="G18" s="126"/>
      <c r="H18" s="126"/>
      <c r="I18" s="126"/>
      <c r="J18" s="126"/>
      <c r="K18" s="126"/>
      <c r="L18" s="126"/>
      <c r="M18" s="126"/>
      <c r="N18" s="126"/>
      <c r="O18" s="126"/>
      <c r="P18" s="126"/>
      <c r="Q18" s="149" t="s">
        <v>385</v>
      </c>
      <c r="R18" s="155"/>
      <c r="S18" s="155"/>
      <c r="T18" s="155"/>
      <c r="U18" s="155"/>
      <c r="V18" s="155"/>
      <c r="W18" s="157"/>
      <c r="X18" s="157"/>
      <c r="Y18" s="157"/>
      <c r="Z18" s="147" t="s">
        <v>386</v>
      </c>
      <c r="AA18" s="157"/>
      <c r="AB18" s="147" t="s">
        <v>387</v>
      </c>
      <c r="AC18" s="157"/>
      <c r="AD18" s="157"/>
      <c r="AE18" s="157"/>
      <c r="AF18" s="126"/>
    </row>
    <row r="19" spans="1:32" ht="13.5" customHeight="1" x14ac:dyDescent="0.2">
      <c r="A19" s="143" t="s">
        <v>388</v>
      </c>
      <c r="B19" s="160" t="s">
        <v>389</v>
      </c>
      <c r="C19" s="126"/>
      <c r="D19" s="126"/>
      <c r="E19" s="126"/>
      <c r="F19" s="126"/>
      <c r="G19" s="126"/>
      <c r="H19" s="126"/>
      <c r="I19" s="126"/>
      <c r="J19" s="126"/>
      <c r="K19" s="126"/>
      <c r="L19" s="126"/>
      <c r="M19" s="126"/>
      <c r="N19" s="126"/>
      <c r="O19" s="126"/>
      <c r="P19" s="126"/>
      <c r="Q19" s="149" t="s">
        <v>390</v>
      </c>
      <c r="R19" s="155"/>
      <c r="S19" s="155"/>
      <c r="T19" s="155"/>
      <c r="U19" s="155"/>
      <c r="V19" s="155"/>
      <c r="W19" s="157"/>
      <c r="X19" s="157"/>
      <c r="Y19" s="157"/>
      <c r="Z19" s="147" t="s">
        <v>310</v>
      </c>
      <c r="AA19" s="157"/>
      <c r="AB19" s="147" t="s">
        <v>391</v>
      </c>
      <c r="AC19" s="157"/>
      <c r="AD19" s="157"/>
      <c r="AE19" s="157"/>
      <c r="AF19" s="126"/>
    </row>
    <row r="20" spans="1:32" ht="13.5" customHeight="1" x14ac:dyDescent="0.2">
      <c r="A20" s="143" t="s">
        <v>392</v>
      </c>
      <c r="B20" s="160" t="s">
        <v>393</v>
      </c>
      <c r="C20" s="126"/>
      <c r="D20" s="126"/>
      <c r="E20" s="126"/>
      <c r="F20" s="126"/>
      <c r="G20" s="126"/>
      <c r="H20" s="126"/>
      <c r="I20" s="126"/>
      <c r="J20" s="126"/>
      <c r="K20" s="126"/>
      <c r="L20" s="126"/>
      <c r="M20" s="126"/>
      <c r="N20" s="126"/>
      <c r="O20" s="126"/>
      <c r="P20" s="126"/>
      <c r="Q20" s="149" t="s">
        <v>394</v>
      </c>
      <c r="R20" s="155"/>
      <c r="S20" s="155"/>
      <c r="T20" s="155"/>
      <c r="U20" s="155"/>
      <c r="V20" s="155"/>
      <c r="W20" s="157"/>
      <c r="X20" s="157"/>
      <c r="Y20" s="157"/>
      <c r="Z20" s="147" t="s">
        <v>395</v>
      </c>
      <c r="AA20" s="157"/>
      <c r="AB20" s="147" t="s">
        <v>396</v>
      </c>
      <c r="AC20" s="157"/>
      <c r="AD20" s="157"/>
      <c r="AE20" s="157"/>
      <c r="AF20" s="126"/>
    </row>
    <row r="21" spans="1:32" ht="13.5" customHeight="1" x14ac:dyDescent="0.2">
      <c r="A21" s="154" t="s">
        <v>397</v>
      </c>
      <c r="B21" s="160" t="s">
        <v>398</v>
      </c>
      <c r="C21" s="126"/>
      <c r="D21" s="126"/>
      <c r="E21" s="126"/>
      <c r="F21" s="126"/>
      <c r="G21" s="126"/>
      <c r="H21" s="126"/>
      <c r="I21" s="126"/>
      <c r="J21" s="126"/>
      <c r="K21" s="126"/>
      <c r="L21" s="126"/>
      <c r="M21" s="126"/>
      <c r="N21" s="126"/>
      <c r="O21" s="126"/>
      <c r="P21" s="126"/>
      <c r="Q21" s="149" t="s">
        <v>399</v>
      </c>
      <c r="R21" s="155"/>
      <c r="S21" s="155"/>
      <c r="T21" s="155"/>
      <c r="U21" s="155"/>
      <c r="V21" s="155"/>
      <c r="W21" s="157"/>
      <c r="X21" s="157"/>
      <c r="Y21" s="157"/>
      <c r="Z21" s="157"/>
      <c r="AA21" s="157"/>
      <c r="AB21" s="147" t="s">
        <v>400</v>
      </c>
      <c r="AC21" s="157"/>
      <c r="AD21" s="157"/>
      <c r="AE21" s="157"/>
      <c r="AF21" s="126"/>
    </row>
    <row r="22" spans="1:32" ht="13.5" customHeight="1" x14ac:dyDescent="0.2">
      <c r="A22" s="154" t="s">
        <v>401</v>
      </c>
      <c r="B22" s="160" t="s">
        <v>402</v>
      </c>
      <c r="C22" s="126"/>
      <c r="D22" s="126"/>
      <c r="E22" s="126"/>
      <c r="F22" s="126"/>
      <c r="G22" s="126"/>
      <c r="H22" s="126"/>
      <c r="I22" s="126"/>
      <c r="J22" s="126"/>
      <c r="K22" s="126"/>
      <c r="L22" s="126"/>
      <c r="M22" s="126"/>
      <c r="N22" s="126"/>
      <c r="O22" s="126"/>
      <c r="P22" s="126"/>
      <c r="Q22" s="149" t="s">
        <v>403</v>
      </c>
      <c r="R22" s="155"/>
      <c r="S22" s="155"/>
      <c r="T22" s="155"/>
      <c r="U22" s="155"/>
      <c r="V22" s="155"/>
      <c r="W22" s="157"/>
      <c r="X22" s="157"/>
      <c r="Y22" s="157"/>
      <c r="Z22" s="157"/>
      <c r="AA22" s="157"/>
      <c r="AB22" s="147" t="s">
        <v>404</v>
      </c>
      <c r="AC22" s="157"/>
      <c r="AD22" s="157"/>
      <c r="AE22" s="157"/>
      <c r="AF22" s="126"/>
    </row>
    <row r="23" spans="1:32" ht="13.5" customHeight="1" x14ac:dyDescent="0.2">
      <c r="A23" s="143" t="s">
        <v>405</v>
      </c>
      <c r="B23" s="160" t="s">
        <v>406</v>
      </c>
      <c r="C23" s="126"/>
      <c r="D23" s="126"/>
      <c r="E23" s="126"/>
      <c r="F23" s="126"/>
      <c r="G23" s="126"/>
      <c r="H23" s="126"/>
      <c r="I23" s="126"/>
      <c r="J23" s="126"/>
      <c r="K23" s="126"/>
      <c r="L23" s="126"/>
      <c r="M23" s="126"/>
      <c r="N23" s="126"/>
      <c r="O23" s="126"/>
      <c r="P23" s="126"/>
      <c r="Q23" s="149" t="s">
        <v>407</v>
      </c>
      <c r="R23" s="155"/>
      <c r="S23" s="155"/>
      <c r="T23" s="155"/>
      <c r="U23" s="155"/>
      <c r="V23" s="155"/>
      <c r="W23" s="157"/>
      <c r="X23" s="157"/>
      <c r="Y23" s="157"/>
      <c r="Z23" s="157"/>
      <c r="AA23" s="157"/>
      <c r="AB23" s="147" t="s">
        <v>408</v>
      </c>
      <c r="AC23" s="157"/>
      <c r="AD23" s="157"/>
      <c r="AE23" s="157"/>
      <c r="AF23" s="126"/>
    </row>
    <row r="24" spans="1:32" ht="13.5" customHeight="1" x14ac:dyDescent="0.2">
      <c r="A24" s="154" t="s">
        <v>409</v>
      </c>
      <c r="B24" s="160" t="s">
        <v>410</v>
      </c>
      <c r="C24" s="126"/>
      <c r="D24" s="126"/>
      <c r="E24" s="126"/>
      <c r="F24" s="126"/>
      <c r="G24" s="126"/>
      <c r="H24" s="126"/>
      <c r="I24" s="126"/>
      <c r="J24" s="126"/>
      <c r="K24" s="126"/>
      <c r="L24" s="126"/>
      <c r="M24" s="126"/>
      <c r="N24" s="126"/>
      <c r="O24" s="126"/>
      <c r="P24" s="126"/>
      <c r="Q24" s="149" t="s">
        <v>411</v>
      </c>
      <c r="R24" s="155"/>
      <c r="S24" s="155"/>
      <c r="T24" s="155"/>
      <c r="U24" s="155"/>
      <c r="V24" s="155"/>
      <c r="W24" s="157"/>
      <c r="X24" s="157"/>
      <c r="Y24" s="157"/>
      <c r="Z24" s="157"/>
      <c r="AA24" s="157"/>
      <c r="AB24" s="147" t="s">
        <v>412</v>
      </c>
      <c r="AC24" s="157"/>
      <c r="AD24" s="157"/>
      <c r="AE24" s="157"/>
      <c r="AF24" s="126"/>
    </row>
    <row r="25" spans="1:32" ht="13.5" customHeight="1" x14ac:dyDescent="0.2">
      <c r="A25" s="154" t="s">
        <v>413</v>
      </c>
      <c r="B25" s="160" t="s">
        <v>414</v>
      </c>
      <c r="C25" s="126"/>
      <c r="D25" s="126"/>
      <c r="E25" s="126"/>
      <c r="F25" s="126"/>
      <c r="G25" s="126"/>
      <c r="H25" s="126"/>
      <c r="I25" s="126"/>
      <c r="J25" s="126"/>
      <c r="K25" s="126"/>
      <c r="L25" s="126"/>
      <c r="M25" s="126"/>
      <c r="N25" s="126"/>
      <c r="O25" s="126"/>
      <c r="P25" s="126"/>
      <c r="Q25" s="149" t="s">
        <v>415</v>
      </c>
      <c r="R25" s="155"/>
      <c r="S25" s="155"/>
      <c r="T25" s="155"/>
      <c r="U25" s="155"/>
      <c r="V25" s="155"/>
      <c r="W25" s="157"/>
      <c r="X25" s="157"/>
      <c r="Y25" s="157"/>
      <c r="Z25" s="157"/>
      <c r="AA25" s="157"/>
      <c r="AB25" s="147" t="s">
        <v>416</v>
      </c>
      <c r="AC25" s="157"/>
      <c r="AD25" s="157"/>
      <c r="AE25" s="157"/>
      <c r="AF25" s="126"/>
    </row>
    <row r="26" spans="1:32" ht="13.5" customHeight="1" x14ac:dyDescent="0.2">
      <c r="A26" s="143" t="s">
        <v>417</v>
      </c>
      <c r="B26" s="160" t="s">
        <v>418</v>
      </c>
      <c r="C26" s="126"/>
      <c r="D26" s="126"/>
      <c r="E26" s="126"/>
      <c r="F26" s="126"/>
      <c r="G26" s="126"/>
      <c r="H26" s="126"/>
      <c r="I26" s="126"/>
      <c r="J26" s="126"/>
      <c r="K26" s="126"/>
      <c r="L26" s="126"/>
      <c r="M26" s="126"/>
      <c r="N26" s="126"/>
      <c r="O26" s="126"/>
      <c r="P26" s="126"/>
      <c r="Q26" s="149" t="s">
        <v>419</v>
      </c>
      <c r="R26" s="155"/>
      <c r="S26" s="155"/>
      <c r="T26" s="155"/>
      <c r="U26" s="155"/>
      <c r="V26" s="155"/>
      <c r="W26" s="157"/>
      <c r="X26" s="157"/>
      <c r="Y26" s="157"/>
      <c r="Z26" s="157"/>
      <c r="AA26" s="157"/>
      <c r="AB26" s="147" t="s">
        <v>420</v>
      </c>
      <c r="AC26" s="157"/>
      <c r="AD26" s="157"/>
      <c r="AE26" s="157"/>
      <c r="AF26" s="126"/>
    </row>
    <row r="27" spans="1:32" ht="13.5" customHeight="1" x14ac:dyDescent="0.2">
      <c r="A27" s="154" t="s">
        <v>421</v>
      </c>
      <c r="B27" s="160" t="s">
        <v>422</v>
      </c>
      <c r="C27" s="126"/>
      <c r="D27" s="126"/>
      <c r="E27" s="126"/>
      <c r="F27" s="126"/>
      <c r="G27" s="126"/>
      <c r="H27" s="126"/>
      <c r="I27" s="126"/>
      <c r="J27" s="126"/>
      <c r="K27" s="126"/>
      <c r="L27" s="126"/>
      <c r="M27" s="126"/>
      <c r="N27" s="126"/>
      <c r="O27" s="126"/>
      <c r="P27" s="126"/>
      <c r="Q27" s="149" t="s">
        <v>423</v>
      </c>
      <c r="R27" s="155"/>
      <c r="S27" s="155"/>
      <c r="T27" s="155"/>
      <c r="U27" s="155"/>
      <c r="V27" s="155"/>
      <c r="W27" s="157"/>
      <c r="X27" s="157"/>
      <c r="Y27" s="157"/>
      <c r="Z27" s="157"/>
      <c r="AA27" s="157"/>
      <c r="AB27" s="147" t="s">
        <v>424</v>
      </c>
      <c r="AC27" s="157"/>
      <c r="AD27" s="157"/>
      <c r="AE27" s="157"/>
      <c r="AF27" s="126"/>
    </row>
    <row r="28" spans="1:32" ht="13.5" customHeight="1" x14ac:dyDescent="0.2">
      <c r="A28" s="154" t="s">
        <v>425</v>
      </c>
      <c r="B28" s="160" t="s">
        <v>426</v>
      </c>
      <c r="C28" s="126"/>
      <c r="D28" s="126"/>
      <c r="E28" s="126"/>
      <c r="F28" s="126"/>
      <c r="G28" s="126"/>
      <c r="H28" s="126"/>
      <c r="I28" s="126"/>
      <c r="J28" s="126"/>
      <c r="K28" s="126"/>
      <c r="L28" s="126"/>
      <c r="M28" s="126"/>
      <c r="N28" s="126"/>
      <c r="O28" s="126"/>
      <c r="P28" s="126"/>
      <c r="Q28" s="149" t="s">
        <v>427</v>
      </c>
      <c r="R28" s="155"/>
      <c r="S28" s="155"/>
      <c r="T28" s="155"/>
      <c r="U28" s="155"/>
      <c r="V28" s="155"/>
      <c r="W28" s="157"/>
      <c r="X28" s="157"/>
      <c r="Y28" s="157"/>
      <c r="Z28" s="157"/>
      <c r="AA28" s="157"/>
      <c r="AB28" s="147" t="s">
        <v>428</v>
      </c>
      <c r="AC28" s="157"/>
      <c r="AD28" s="157"/>
      <c r="AE28" s="157"/>
      <c r="AF28" s="126"/>
    </row>
    <row r="29" spans="1:32" ht="13.5" customHeight="1" x14ac:dyDescent="0.2">
      <c r="A29" s="154" t="s">
        <v>429</v>
      </c>
      <c r="B29" s="160" t="s">
        <v>430</v>
      </c>
      <c r="C29" s="126"/>
      <c r="D29" s="126"/>
      <c r="E29" s="126"/>
      <c r="F29" s="126"/>
      <c r="G29" s="126"/>
      <c r="H29" s="126"/>
      <c r="I29" s="126"/>
      <c r="J29" s="126"/>
      <c r="K29" s="126"/>
      <c r="L29" s="126"/>
      <c r="M29" s="126"/>
      <c r="N29" s="126"/>
      <c r="O29" s="126"/>
      <c r="P29" s="126"/>
      <c r="Q29" s="149" t="s">
        <v>431</v>
      </c>
      <c r="R29" s="126"/>
      <c r="S29" s="126"/>
      <c r="T29" s="126"/>
      <c r="U29" s="126"/>
      <c r="V29" s="126"/>
      <c r="W29" s="126"/>
      <c r="X29" s="126"/>
      <c r="Y29" s="126"/>
      <c r="Z29" s="126"/>
      <c r="AA29" s="126"/>
      <c r="AB29" s="126"/>
      <c r="AC29" s="126"/>
      <c r="AD29" s="126"/>
      <c r="AE29" s="126"/>
      <c r="AF29" s="126"/>
    </row>
    <row r="30" spans="1:32" ht="13.5" customHeight="1" x14ac:dyDescent="0.2">
      <c r="A30" s="143" t="s">
        <v>432</v>
      </c>
      <c r="B30" s="160" t="s">
        <v>433</v>
      </c>
      <c r="C30" s="126"/>
      <c r="D30" s="126"/>
      <c r="E30" s="126"/>
      <c r="F30" s="126"/>
      <c r="G30" s="126"/>
      <c r="H30" s="126"/>
      <c r="I30" s="126"/>
      <c r="J30" s="126"/>
      <c r="K30" s="126"/>
      <c r="L30" s="126"/>
      <c r="M30" s="126"/>
      <c r="N30" s="126"/>
      <c r="O30" s="126"/>
      <c r="P30" s="126"/>
      <c r="Q30" s="149" t="s">
        <v>434</v>
      </c>
      <c r="R30" s="126"/>
      <c r="S30" s="126"/>
      <c r="T30" s="126"/>
      <c r="U30" s="126"/>
      <c r="V30" s="126"/>
      <c r="W30" s="126"/>
      <c r="X30" s="126"/>
      <c r="Y30" s="126"/>
      <c r="Z30" s="126"/>
      <c r="AA30" s="126"/>
      <c r="AB30" s="126"/>
      <c r="AC30" s="126"/>
      <c r="AD30" s="126"/>
      <c r="AE30" s="126"/>
      <c r="AF30" s="126"/>
    </row>
    <row r="31" spans="1:32" ht="13.5" customHeight="1" x14ac:dyDescent="0.2">
      <c r="A31" s="143" t="s">
        <v>435</v>
      </c>
      <c r="B31" s="160" t="s">
        <v>436</v>
      </c>
      <c r="C31" s="126"/>
      <c r="D31" s="126"/>
      <c r="E31" s="126"/>
      <c r="F31" s="126"/>
      <c r="G31" s="126"/>
      <c r="H31" s="126"/>
      <c r="I31" s="126"/>
      <c r="J31" s="126"/>
      <c r="K31" s="126"/>
      <c r="L31" s="126"/>
      <c r="M31" s="126"/>
      <c r="N31" s="126"/>
      <c r="O31" s="126"/>
      <c r="P31" s="126"/>
      <c r="Q31" s="149" t="s">
        <v>437</v>
      </c>
      <c r="R31" s="126"/>
      <c r="S31" s="126"/>
      <c r="T31" s="126"/>
      <c r="U31" s="126"/>
      <c r="V31" s="126"/>
      <c r="W31" s="126"/>
      <c r="X31" s="126"/>
      <c r="Y31" s="126"/>
      <c r="Z31" s="126"/>
      <c r="AA31" s="126"/>
      <c r="AB31" s="126"/>
      <c r="AC31" s="126"/>
      <c r="AD31" s="126"/>
      <c r="AE31" s="126"/>
      <c r="AF31" s="126"/>
    </row>
    <row r="32" spans="1:32" ht="13.5" customHeight="1" x14ac:dyDescent="0.2">
      <c r="A32" s="154" t="s">
        <v>438</v>
      </c>
      <c r="B32" s="160" t="s">
        <v>439</v>
      </c>
      <c r="C32" s="126"/>
      <c r="D32" s="126"/>
      <c r="E32" s="126"/>
      <c r="F32" s="126"/>
      <c r="G32" s="126"/>
      <c r="H32" s="126"/>
      <c r="I32" s="126"/>
      <c r="J32" s="126"/>
      <c r="K32" s="126"/>
      <c r="L32" s="126"/>
      <c r="M32" s="126"/>
      <c r="N32" s="126"/>
      <c r="O32" s="126"/>
      <c r="P32" s="126"/>
      <c r="Q32" s="149" t="s">
        <v>440</v>
      </c>
      <c r="R32" s="126"/>
      <c r="S32" s="126"/>
      <c r="T32" s="126"/>
      <c r="U32" s="126"/>
      <c r="V32" s="126"/>
      <c r="W32" s="126"/>
      <c r="X32" s="126"/>
      <c r="Y32" s="126"/>
      <c r="Z32" s="126"/>
      <c r="AA32" s="126"/>
      <c r="AB32" s="126"/>
      <c r="AC32" s="126"/>
      <c r="AD32" s="126"/>
      <c r="AE32" s="126"/>
      <c r="AF32" s="126"/>
    </row>
    <row r="33" spans="1:32" ht="13.5" customHeight="1" x14ac:dyDescent="0.2">
      <c r="A33" s="154" t="s">
        <v>441</v>
      </c>
      <c r="B33" s="160" t="s">
        <v>442</v>
      </c>
      <c r="C33" s="126"/>
      <c r="D33" s="126"/>
      <c r="E33" s="126"/>
      <c r="F33" s="126"/>
      <c r="G33" s="126"/>
      <c r="H33" s="126"/>
      <c r="I33" s="126"/>
      <c r="J33" s="126"/>
      <c r="K33" s="126"/>
      <c r="L33" s="126"/>
      <c r="M33" s="126"/>
      <c r="N33" s="126"/>
      <c r="O33" s="126"/>
      <c r="P33" s="126"/>
      <c r="Q33" s="149" t="s">
        <v>443</v>
      </c>
      <c r="R33" s="126"/>
      <c r="S33" s="126"/>
      <c r="T33" s="126"/>
      <c r="U33" s="126"/>
      <c r="V33" s="126"/>
      <c r="W33" s="126"/>
      <c r="X33" s="126"/>
      <c r="Y33" s="126"/>
      <c r="Z33" s="126"/>
      <c r="AA33" s="126"/>
      <c r="AB33" s="126"/>
      <c r="AC33" s="126"/>
      <c r="AD33" s="126"/>
      <c r="AE33" s="126"/>
      <c r="AF33" s="126"/>
    </row>
    <row r="34" spans="1:32" ht="13.5" customHeight="1" x14ac:dyDescent="0.2">
      <c r="A34" s="143" t="s">
        <v>444</v>
      </c>
      <c r="B34" s="160" t="s">
        <v>445</v>
      </c>
      <c r="C34" s="126"/>
      <c r="D34" s="126"/>
      <c r="E34" s="126"/>
      <c r="F34" s="126"/>
      <c r="G34" s="126"/>
      <c r="H34" s="126"/>
      <c r="I34" s="126"/>
      <c r="J34" s="126"/>
      <c r="K34" s="126"/>
      <c r="L34" s="126"/>
      <c r="M34" s="126"/>
      <c r="N34" s="126"/>
      <c r="O34" s="126"/>
      <c r="P34" s="126"/>
      <c r="Q34" s="149" t="s">
        <v>446</v>
      </c>
      <c r="R34" s="126"/>
      <c r="S34" s="126"/>
      <c r="T34" s="126"/>
      <c r="U34" s="126"/>
      <c r="V34" s="126"/>
      <c r="W34" s="126"/>
      <c r="X34" s="126"/>
      <c r="Y34" s="126"/>
      <c r="Z34" s="126"/>
      <c r="AA34" s="126"/>
      <c r="AB34" s="126"/>
      <c r="AC34" s="126"/>
      <c r="AD34" s="126"/>
      <c r="AE34" s="126"/>
      <c r="AF34" s="126"/>
    </row>
    <row r="35" spans="1:32" ht="13.5" customHeight="1" x14ac:dyDescent="0.2">
      <c r="A35" s="154" t="s">
        <v>447</v>
      </c>
      <c r="B35" s="160" t="s">
        <v>448</v>
      </c>
      <c r="C35" s="126"/>
      <c r="D35" s="126"/>
      <c r="E35" s="126"/>
      <c r="F35" s="126"/>
      <c r="G35" s="126"/>
      <c r="H35" s="126"/>
      <c r="I35" s="126"/>
      <c r="J35" s="126"/>
      <c r="K35" s="126"/>
      <c r="L35" s="126"/>
      <c r="M35" s="126"/>
      <c r="N35" s="126"/>
      <c r="O35" s="126"/>
      <c r="P35" s="126"/>
      <c r="Q35" s="149" t="s">
        <v>449</v>
      </c>
      <c r="R35" s="126"/>
      <c r="S35" s="126"/>
      <c r="T35" s="126"/>
      <c r="U35" s="126"/>
      <c r="V35" s="126"/>
      <c r="W35" s="126"/>
      <c r="X35" s="126"/>
      <c r="Y35" s="126"/>
      <c r="Z35" s="126"/>
      <c r="AA35" s="126"/>
      <c r="AB35" s="126"/>
      <c r="AC35" s="126"/>
      <c r="AD35" s="126"/>
      <c r="AE35" s="126"/>
      <c r="AF35" s="126"/>
    </row>
    <row r="36" spans="1:32" ht="13.5" customHeight="1" x14ac:dyDescent="0.2">
      <c r="A36" s="154" t="s">
        <v>450</v>
      </c>
      <c r="B36" s="160" t="s">
        <v>451</v>
      </c>
      <c r="C36" s="126"/>
      <c r="D36" s="126"/>
      <c r="E36" s="126"/>
      <c r="F36" s="126"/>
      <c r="G36" s="126"/>
      <c r="H36" s="126"/>
      <c r="I36" s="126"/>
      <c r="J36" s="126"/>
      <c r="K36" s="126"/>
      <c r="L36" s="126"/>
      <c r="M36" s="126"/>
      <c r="N36" s="126"/>
      <c r="O36" s="126"/>
      <c r="P36" s="126"/>
      <c r="Q36" s="149" t="s">
        <v>452</v>
      </c>
      <c r="R36" s="126"/>
      <c r="S36" s="126"/>
      <c r="T36" s="126"/>
      <c r="U36" s="126"/>
      <c r="V36" s="126"/>
      <c r="W36" s="126"/>
      <c r="X36" s="126"/>
      <c r="Y36" s="126"/>
      <c r="Z36" s="126"/>
      <c r="AA36" s="126"/>
      <c r="AB36" s="126"/>
      <c r="AC36" s="126"/>
      <c r="AD36" s="126"/>
      <c r="AE36" s="126"/>
      <c r="AF36" s="126"/>
    </row>
    <row r="37" spans="1:32" ht="13.5" customHeight="1" x14ac:dyDescent="0.2">
      <c r="A37" s="154" t="s">
        <v>453</v>
      </c>
      <c r="B37" s="160" t="s">
        <v>454</v>
      </c>
      <c r="C37" s="126"/>
      <c r="D37" s="126"/>
      <c r="E37" s="126"/>
      <c r="F37" s="126"/>
      <c r="G37" s="126"/>
      <c r="H37" s="126"/>
      <c r="I37" s="126"/>
      <c r="J37" s="126"/>
      <c r="K37" s="126"/>
      <c r="L37" s="126"/>
      <c r="M37" s="126"/>
      <c r="N37" s="126"/>
      <c r="O37" s="126"/>
      <c r="P37" s="126"/>
      <c r="Q37" s="149" t="s">
        <v>455</v>
      </c>
      <c r="R37" s="126"/>
      <c r="S37" s="126"/>
      <c r="T37" s="126"/>
      <c r="U37" s="126"/>
      <c r="V37" s="126"/>
      <c r="W37" s="126"/>
      <c r="X37" s="126"/>
      <c r="Y37" s="126"/>
      <c r="Z37" s="126"/>
      <c r="AA37" s="126"/>
      <c r="AB37" s="126"/>
      <c r="AC37" s="126"/>
      <c r="AD37" s="126"/>
      <c r="AE37" s="126"/>
      <c r="AF37" s="126"/>
    </row>
    <row r="38" spans="1:32" ht="13.5" customHeight="1" x14ac:dyDescent="0.2">
      <c r="A38" s="154" t="s">
        <v>456</v>
      </c>
      <c r="B38" s="160" t="s">
        <v>457</v>
      </c>
      <c r="C38" s="126"/>
      <c r="D38" s="126"/>
      <c r="E38" s="126"/>
      <c r="F38" s="126"/>
      <c r="G38" s="126"/>
      <c r="H38" s="126"/>
      <c r="I38" s="126"/>
      <c r="J38" s="126"/>
      <c r="K38" s="126"/>
      <c r="L38" s="126"/>
      <c r="M38" s="126"/>
      <c r="N38" s="126"/>
      <c r="O38" s="126"/>
      <c r="P38" s="126"/>
      <c r="Q38" s="149" t="s">
        <v>458</v>
      </c>
      <c r="R38" s="126"/>
      <c r="S38" s="126"/>
      <c r="T38" s="126"/>
      <c r="U38" s="126"/>
      <c r="V38" s="126"/>
      <c r="W38" s="126"/>
      <c r="X38" s="126"/>
      <c r="Y38" s="126"/>
      <c r="Z38" s="126"/>
      <c r="AA38" s="126"/>
      <c r="AB38" s="126"/>
      <c r="AC38" s="126"/>
      <c r="AD38" s="126"/>
      <c r="AE38" s="126"/>
      <c r="AF38" s="126"/>
    </row>
    <row r="39" spans="1:32" ht="13.5" customHeight="1" x14ac:dyDescent="0.2">
      <c r="A39" s="154" t="s">
        <v>459</v>
      </c>
      <c r="B39" s="160" t="s">
        <v>460</v>
      </c>
      <c r="C39" s="126"/>
      <c r="D39" s="126"/>
      <c r="E39" s="126"/>
      <c r="F39" s="126"/>
      <c r="G39" s="126"/>
      <c r="H39" s="126"/>
      <c r="I39" s="126"/>
      <c r="J39" s="126"/>
      <c r="K39" s="126"/>
      <c r="L39" s="126"/>
      <c r="M39" s="126"/>
      <c r="N39" s="126"/>
      <c r="O39" s="126"/>
      <c r="P39" s="126"/>
      <c r="Q39" s="149" t="s">
        <v>461</v>
      </c>
      <c r="R39" s="126"/>
      <c r="S39" s="126"/>
      <c r="T39" s="126"/>
      <c r="U39" s="126"/>
      <c r="V39" s="126"/>
      <c r="W39" s="126"/>
      <c r="X39" s="126"/>
      <c r="Y39" s="126"/>
      <c r="Z39" s="126"/>
      <c r="AA39" s="126"/>
      <c r="AB39" s="126"/>
      <c r="AC39" s="126"/>
      <c r="AD39" s="126"/>
      <c r="AE39" s="126"/>
      <c r="AF39" s="126"/>
    </row>
    <row r="40" spans="1:32" ht="13.5" customHeight="1" x14ac:dyDescent="0.2">
      <c r="A40" s="154" t="s">
        <v>462</v>
      </c>
      <c r="B40" s="126"/>
      <c r="C40" s="126"/>
      <c r="D40" s="126"/>
      <c r="E40" s="126"/>
      <c r="F40" s="126"/>
      <c r="G40" s="126"/>
      <c r="H40" s="126"/>
      <c r="I40" s="126"/>
      <c r="J40" s="126"/>
      <c r="K40" s="126"/>
      <c r="L40" s="126"/>
      <c r="M40" s="126"/>
      <c r="N40" s="126"/>
      <c r="O40" s="126"/>
      <c r="P40" s="126"/>
      <c r="Q40" s="149" t="s">
        <v>463</v>
      </c>
      <c r="R40" s="126"/>
      <c r="S40" s="126"/>
      <c r="T40" s="126"/>
      <c r="U40" s="126"/>
      <c r="V40" s="126"/>
      <c r="W40" s="126"/>
      <c r="X40" s="126"/>
      <c r="Y40" s="126"/>
      <c r="Z40" s="126"/>
      <c r="AA40" s="126"/>
      <c r="AB40" s="126"/>
      <c r="AC40" s="126"/>
      <c r="AD40" s="126"/>
      <c r="AE40" s="126"/>
      <c r="AF40" s="126"/>
    </row>
    <row r="41" spans="1:32" ht="13.5" customHeight="1" x14ac:dyDescent="0.2">
      <c r="A41" s="154" t="s">
        <v>464</v>
      </c>
      <c r="B41" s="126"/>
      <c r="C41" s="126"/>
      <c r="D41" s="126"/>
      <c r="E41" s="126"/>
      <c r="F41" s="126"/>
      <c r="G41" s="126"/>
      <c r="H41" s="126"/>
      <c r="I41" s="126"/>
      <c r="J41" s="126"/>
      <c r="K41" s="126"/>
      <c r="L41" s="126"/>
      <c r="M41" s="126"/>
      <c r="N41" s="126"/>
      <c r="O41" s="126"/>
      <c r="P41" s="126"/>
      <c r="Q41" s="149" t="s">
        <v>465</v>
      </c>
      <c r="R41" s="126"/>
      <c r="S41" s="126"/>
      <c r="T41" s="126"/>
      <c r="U41" s="126"/>
      <c r="V41" s="126"/>
      <c r="W41" s="126"/>
      <c r="X41" s="126"/>
      <c r="Y41" s="126"/>
      <c r="Z41" s="126"/>
      <c r="AA41" s="126"/>
      <c r="AB41" s="126"/>
      <c r="AC41" s="126"/>
      <c r="AD41" s="126"/>
      <c r="AE41" s="126"/>
      <c r="AF41" s="126"/>
    </row>
    <row r="42" spans="1:32" ht="13.5" customHeight="1" x14ac:dyDescent="0.2">
      <c r="A42" s="143" t="s">
        <v>466</v>
      </c>
      <c r="B42" s="126"/>
      <c r="C42" s="126"/>
      <c r="D42" s="126"/>
      <c r="E42" s="126"/>
      <c r="F42" s="126"/>
      <c r="G42" s="126"/>
      <c r="H42" s="126"/>
      <c r="I42" s="126"/>
      <c r="J42" s="126"/>
      <c r="K42" s="126"/>
      <c r="L42" s="126"/>
      <c r="M42" s="126"/>
      <c r="N42" s="126"/>
      <c r="O42" s="126"/>
      <c r="P42" s="126"/>
      <c r="Q42" s="149" t="s">
        <v>467</v>
      </c>
      <c r="R42" s="126"/>
      <c r="S42" s="126"/>
      <c r="T42" s="126"/>
      <c r="U42" s="126"/>
      <c r="V42" s="126"/>
      <c r="W42" s="126"/>
      <c r="X42" s="126"/>
      <c r="Y42" s="126"/>
      <c r="Z42" s="126"/>
      <c r="AA42" s="126"/>
      <c r="AB42" s="126"/>
      <c r="AC42" s="126"/>
      <c r="AD42" s="126"/>
      <c r="AE42" s="126"/>
      <c r="AF42" s="126"/>
    </row>
    <row r="43" spans="1:32" ht="13.5" customHeight="1" x14ac:dyDescent="0.2">
      <c r="A43" s="143" t="s">
        <v>468</v>
      </c>
      <c r="B43" s="126"/>
      <c r="C43" s="126"/>
      <c r="D43" s="126"/>
      <c r="E43" s="126"/>
      <c r="F43" s="126"/>
      <c r="G43" s="126"/>
      <c r="H43" s="126"/>
      <c r="I43" s="126"/>
      <c r="J43" s="126"/>
      <c r="K43" s="126"/>
      <c r="L43" s="126"/>
      <c r="M43" s="126"/>
      <c r="N43" s="126"/>
      <c r="O43" s="126"/>
      <c r="P43" s="126"/>
      <c r="Q43" s="149" t="s">
        <v>469</v>
      </c>
      <c r="R43" s="126"/>
      <c r="S43" s="126"/>
      <c r="T43" s="126"/>
      <c r="U43" s="126"/>
      <c r="V43" s="126"/>
      <c r="W43" s="126"/>
      <c r="X43" s="126"/>
      <c r="Y43" s="126"/>
      <c r="Z43" s="126"/>
      <c r="AA43" s="126"/>
      <c r="AB43" s="126"/>
      <c r="AC43" s="126"/>
      <c r="AD43" s="126"/>
      <c r="AE43" s="126"/>
      <c r="AF43" s="126"/>
    </row>
    <row r="44" spans="1:32" ht="13.5" customHeight="1" x14ac:dyDescent="0.2">
      <c r="A44" s="143" t="s">
        <v>470</v>
      </c>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c r="AC44" s="126"/>
      <c r="AD44" s="126"/>
      <c r="AE44" s="126"/>
      <c r="AF44" s="126"/>
    </row>
    <row r="45" spans="1:32" ht="13.5" customHeight="1" x14ac:dyDescent="0.2">
      <c r="A45" s="154" t="s">
        <v>471</v>
      </c>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c r="AC45" s="126"/>
      <c r="AD45" s="126"/>
      <c r="AE45" s="126"/>
      <c r="AF45" s="126"/>
    </row>
    <row r="46" spans="1:32" ht="13.5" customHeight="1" x14ac:dyDescent="0.2">
      <c r="A46" s="154" t="s">
        <v>472</v>
      </c>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c r="AC46" s="126"/>
      <c r="AD46" s="126"/>
      <c r="AE46" s="126"/>
      <c r="AF46" s="126"/>
    </row>
    <row r="47" spans="1:32" ht="13.5" customHeight="1" x14ac:dyDescent="0.2">
      <c r="A47" s="143" t="s">
        <v>473</v>
      </c>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c r="AC47" s="126"/>
      <c r="AD47" s="126"/>
      <c r="AE47" s="126"/>
      <c r="AF47" s="126"/>
    </row>
    <row r="48" spans="1:32" ht="13.5" customHeight="1" x14ac:dyDescent="0.2">
      <c r="A48" s="154" t="s">
        <v>474</v>
      </c>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c r="AC48" s="126"/>
      <c r="AD48" s="126"/>
      <c r="AE48" s="126"/>
      <c r="AF48" s="126"/>
    </row>
    <row r="49" spans="1:32" ht="13.5" customHeight="1" x14ac:dyDescent="0.2">
      <c r="A49" s="154" t="s">
        <v>475</v>
      </c>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c r="AC49" s="126"/>
      <c r="AD49" s="126"/>
      <c r="AE49" s="126"/>
      <c r="AF49" s="126"/>
    </row>
    <row r="50" spans="1:32" ht="13.5" customHeight="1" x14ac:dyDescent="0.2">
      <c r="A50" s="154" t="s">
        <v>476</v>
      </c>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c r="AC50" s="126"/>
      <c r="AD50" s="126"/>
      <c r="AE50" s="126"/>
      <c r="AF50" s="126"/>
    </row>
    <row r="51" spans="1:32" ht="13.5" customHeight="1" x14ac:dyDescent="0.2">
      <c r="A51" s="154" t="s">
        <v>477</v>
      </c>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row>
    <row r="52" spans="1:32" ht="13.5" customHeight="1" x14ac:dyDescent="0.2">
      <c r="A52" s="154" t="s">
        <v>478</v>
      </c>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row>
    <row r="53" spans="1:32" ht="13.5" customHeight="1" x14ac:dyDescent="0.2">
      <c r="A53" s="143" t="s">
        <v>479</v>
      </c>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c r="AC53" s="126"/>
      <c r="AD53" s="126"/>
      <c r="AE53" s="126"/>
      <c r="AF53" s="126"/>
    </row>
    <row r="54" spans="1:32" ht="13.5" customHeight="1" x14ac:dyDescent="0.2">
      <c r="A54" s="154" t="s">
        <v>480</v>
      </c>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c r="AC54" s="126"/>
      <c r="AD54" s="126"/>
      <c r="AE54" s="126"/>
      <c r="AF54" s="126"/>
    </row>
    <row r="55" spans="1:32" ht="13.5" customHeight="1" x14ac:dyDescent="0.2">
      <c r="A55" s="154" t="s">
        <v>481</v>
      </c>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c r="AC55" s="126"/>
      <c r="AD55" s="126"/>
      <c r="AE55" s="126"/>
      <c r="AF55" s="126"/>
    </row>
    <row r="56" spans="1:32" ht="13.5" customHeight="1" x14ac:dyDescent="0.2">
      <c r="A56" s="154" t="s">
        <v>482</v>
      </c>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row>
    <row r="57" spans="1:32" ht="13.5" customHeight="1" x14ac:dyDescent="0.2">
      <c r="A57" s="154" t="s">
        <v>483</v>
      </c>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row>
    <row r="58" spans="1:32" ht="13.5" customHeight="1" x14ac:dyDescent="0.2">
      <c r="A58" s="154" t="s">
        <v>484</v>
      </c>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row>
    <row r="59" spans="1:32" ht="13.5" customHeight="1" x14ac:dyDescent="0.2">
      <c r="A59" s="143" t="s">
        <v>485</v>
      </c>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row>
    <row r="60" spans="1:32" ht="13.5" customHeight="1" x14ac:dyDescent="0.2">
      <c r="A60" s="154" t="s">
        <v>486</v>
      </c>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row>
    <row r="61" spans="1:32" ht="13.5" customHeight="1" x14ac:dyDescent="0.2">
      <c r="A61" s="154" t="s">
        <v>487</v>
      </c>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c r="AC61" s="126"/>
      <c r="AD61" s="126"/>
      <c r="AE61" s="126"/>
      <c r="AF61" s="126"/>
    </row>
    <row r="62" spans="1:32" ht="13.5" customHeight="1" x14ac:dyDescent="0.2">
      <c r="A62" s="154" t="s">
        <v>488</v>
      </c>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row>
    <row r="63" spans="1:32" ht="13.5" customHeight="1" x14ac:dyDescent="0.2">
      <c r="A63" s="154" t="s">
        <v>489</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row>
    <row r="64" spans="1:32" ht="13.5" customHeight="1" x14ac:dyDescent="0.2">
      <c r="A64" s="143" t="s">
        <v>490</v>
      </c>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6"/>
      <c r="AF64" s="126"/>
    </row>
    <row r="65" spans="1:32" ht="13.5" customHeight="1" x14ac:dyDescent="0.2">
      <c r="A65" s="143" t="s">
        <v>491</v>
      </c>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c r="AC65" s="126"/>
      <c r="AD65" s="126"/>
      <c r="AE65" s="126"/>
      <c r="AF65" s="126"/>
    </row>
    <row r="66" spans="1:32" ht="13.5" customHeight="1" x14ac:dyDescent="0.2">
      <c r="A66" s="154" t="s">
        <v>492</v>
      </c>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c r="AC66" s="126"/>
      <c r="AD66" s="126"/>
      <c r="AE66" s="126"/>
      <c r="AF66" s="126"/>
    </row>
    <row r="67" spans="1:32" ht="13.5" customHeight="1" x14ac:dyDescent="0.2">
      <c r="A67" s="154" t="s">
        <v>493</v>
      </c>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c r="AC67" s="126"/>
      <c r="AD67" s="126"/>
      <c r="AE67" s="126"/>
      <c r="AF67" s="126"/>
    </row>
    <row r="68" spans="1:32" ht="13.5" customHeight="1" x14ac:dyDescent="0.2">
      <c r="A68" s="154" t="s">
        <v>494</v>
      </c>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c r="AC68" s="126"/>
      <c r="AD68" s="126"/>
      <c r="AE68" s="126"/>
      <c r="AF68" s="126"/>
    </row>
    <row r="69" spans="1:32" ht="13.5" customHeight="1" x14ac:dyDescent="0.2">
      <c r="A69" s="143" t="s">
        <v>495</v>
      </c>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c r="AC69" s="126"/>
      <c r="AD69" s="126"/>
      <c r="AE69" s="126"/>
      <c r="AF69" s="126"/>
    </row>
    <row r="70" spans="1:32" ht="13.5" customHeight="1" x14ac:dyDescent="0.2">
      <c r="A70" s="154" t="s">
        <v>496</v>
      </c>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c r="AC70" s="126"/>
      <c r="AD70" s="126"/>
      <c r="AE70" s="126"/>
      <c r="AF70" s="126"/>
    </row>
    <row r="71" spans="1:32" ht="13.5" customHeight="1" x14ac:dyDescent="0.2">
      <c r="A71" s="143" t="s">
        <v>497</v>
      </c>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c r="AC71" s="126"/>
      <c r="AD71" s="126"/>
      <c r="AE71" s="126"/>
      <c r="AF71" s="126"/>
    </row>
    <row r="72" spans="1:32" ht="13.5" customHeight="1" x14ac:dyDescent="0.2">
      <c r="A72" s="154" t="s">
        <v>498</v>
      </c>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c r="AC72" s="126"/>
      <c r="AD72" s="126"/>
      <c r="AE72" s="126"/>
      <c r="AF72" s="126"/>
    </row>
    <row r="73" spans="1:32" ht="13.5" customHeight="1" x14ac:dyDescent="0.2">
      <c r="A73" s="154" t="s">
        <v>499</v>
      </c>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6"/>
      <c r="AF73" s="126"/>
    </row>
    <row r="74" spans="1:32" ht="13.5" customHeight="1" x14ac:dyDescent="0.2">
      <c r="A74" s="154" t="s">
        <v>500</v>
      </c>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row>
    <row r="75" spans="1:32" ht="13.5" customHeight="1" x14ac:dyDescent="0.2">
      <c r="A75" s="154" t="s">
        <v>501</v>
      </c>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row>
    <row r="76" spans="1:32" ht="13.5" customHeight="1" x14ac:dyDescent="0.2">
      <c r="A76" s="154" t="s">
        <v>502</v>
      </c>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row>
    <row r="77" spans="1:32" ht="13.5" customHeight="1" x14ac:dyDescent="0.2">
      <c r="A77" s="154" t="s">
        <v>503</v>
      </c>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row>
    <row r="78" spans="1:32" ht="13.5" customHeight="1" x14ac:dyDescent="0.2">
      <c r="A78" s="143" t="s">
        <v>504</v>
      </c>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row>
    <row r="79" spans="1:32" ht="13.5" customHeight="1" x14ac:dyDescent="0.2">
      <c r="A79" s="143" t="s">
        <v>505</v>
      </c>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row>
    <row r="80" spans="1:32" ht="13.5" customHeight="1" x14ac:dyDescent="0.2">
      <c r="A80" s="154" t="s">
        <v>506</v>
      </c>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row>
    <row r="81" spans="1:32" ht="13.5" customHeight="1" x14ac:dyDescent="0.2">
      <c r="A81" s="154" t="s">
        <v>507</v>
      </c>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row>
    <row r="82" spans="1:32" ht="13.5" customHeight="1" x14ac:dyDescent="0.2">
      <c r="A82" s="154" t="s">
        <v>508</v>
      </c>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row>
    <row r="83" spans="1:32" ht="13.5" customHeight="1" x14ac:dyDescent="0.2">
      <c r="A83" s="154" t="s">
        <v>509</v>
      </c>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D83" s="126"/>
      <c r="AE83" s="126"/>
      <c r="AF83" s="126"/>
    </row>
    <row r="84" spans="1:32" ht="13.5" customHeight="1" x14ac:dyDescent="0.2">
      <c r="A84" s="154" t="s">
        <v>510</v>
      </c>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D84" s="126"/>
      <c r="AE84" s="126"/>
      <c r="AF84" s="126"/>
    </row>
    <row r="85" spans="1:32" ht="13.5" customHeight="1" x14ac:dyDescent="0.2">
      <c r="A85" s="154" t="s">
        <v>511</v>
      </c>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c r="AC85" s="126"/>
      <c r="AD85" s="126"/>
      <c r="AE85" s="126"/>
      <c r="AF85" s="126"/>
    </row>
    <row r="86" spans="1:32" ht="13.5" customHeight="1" x14ac:dyDescent="0.2">
      <c r="A86" s="154" t="s">
        <v>512</v>
      </c>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row>
    <row r="87" spans="1:32" ht="13.5" customHeight="1" x14ac:dyDescent="0.2">
      <c r="A87" s="143" t="s">
        <v>513</v>
      </c>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row>
    <row r="88" spans="1:32" ht="13.5" customHeight="1" x14ac:dyDescent="0.2">
      <c r="A88" s="143" t="s">
        <v>514</v>
      </c>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row>
    <row r="89" spans="1:32" ht="13.5" customHeight="1" x14ac:dyDescent="0.2">
      <c r="A89" s="143" t="s">
        <v>515</v>
      </c>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row>
    <row r="90" spans="1:32" ht="13.5" customHeight="1" x14ac:dyDescent="0.2">
      <c r="A90" s="154" t="s">
        <v>516</v>
      </c>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row>
    <row r="91" spans="1:32" ht="13.5" customHeight="1" x14ac:dyDescent="0.2">
      <c r="A91" s="154" t="s">
        <v>517</v>
      </c>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c r="AC91" s="126"/>
      <c r="AD91" s="126"/>
      <c r="AE91" s="126"/>
      <c r="AF91" s="126"/>
    </row>
    <row r="92" spans="1:32" ht="13.5" customHeight="1" x14ac:dyDescent="0.2">
      <c r="A92" s="154" t="s">
        <v>518</v>
      </c>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row>
    <row r="93" spans="1:32" ht="13.5" customHeight="1" x14ac:dyDescent="0.2"/>
    <row r="94" spans="1:32" ht="13.5" customHeight="1" x14ac:dyDescent="0.2"/>
    <row r="95" spans="1:32" ht="13.5" customHeight="1" x14ac:dyDescent="0.2"/>
    <row r="96" spans="1:32"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53</vt:i4>
      </vt:variant>
    </vt:vector>
  </HeadingPairs>
  <TitlesOfParts>
    <vt:vector size="59" baseType="lpstr">
      <vt:lpstr>Estimación</vt:lpstr>
      <vt:lpstr>Plan de Pruebas</vt:lpstr>
      <vt:lpstr>CasosDePrueba </vt:lpstr>
      <vt:lpstr>BugTracker</vt:lpstr>
      <vt:lpstr>Hoja1</vt:lpstr>
      <vt:lpstr>ListasEditables</vt:lpstr>
      <vt:lpstr>BugTracker!Accion</vt:lpstr>
      <vt:lpstr>'CasosDePrueba '!Accion</vt:lpstr>
      <vt:lpstr>BugTracker!Aplicativo</vt:lpstr>
      <vt:lpstr>'CasosDePrueba '!Aplicativo</vt:lpstr>
      <vt:lpstr>Aplicativo</vt:lpstr>
      <vt:lpstr>BugTracker!Delivery</vt:lpstr>
      <vt:lpstr>'CasosDePrueba '!Delivery</vt:lpstr>
      <vt:lpstr>Delivery</vt:lpstr>
      <vt:lpstr>BugTracker!Desfases</vt:lpstr>
      <vt:lpstr>'CasosDePrueba '!Desfases</vt:lpstr>
      <vt:lpstr>Desfases</vt:lpstr>
      <vt:lpstr>BugTracker!EstadoHUS</vt:lpstr>
      <vt:lpstr>EstadoHUS</vt:lpstr>
      <vt:lpstr>BugTracker!EstadoIssue</vt:lpstr>
      <vt:lpstr>'CasosDePrueba '!EstadoIssue</vt:lpstr>
      <vt:lpstr>EstadoIssue</vt:lpstr>
      <vt:lpstr>BugTracker!EstadoSprint</vt:lpstr>
      <vt:lpstr>EstadoSprint</vt:lpstr>
      <vt:lpstr>BugTracker!EtapaInyeccion</vt:lpstr>
      <vt:lpstr>'CasosDePrueba '!EtapaInyeccion</vt:lpstr>
      <vt:lpstr>EtapaInyeccion</vt:lpstr>
      <vt:lpstr>BugTracker!IC_Issues</vt:lpstr>
      <vt:lpstr>IC_Issues</vt:lpstr>
      <vt:lpstr>BugTracker!ImpactoIssue</vt:lpstr>
      <vt:lpstr>'CasosDePrueba '!ImpactoIssue</vt:lpstr>
      <vt:lpstr>BugTracker!LineaNegocio</vt:lpstr>
      <vt:lpstr>'CasosDePrueba '!LineaNegocio</vt:lpstr>
      <vt:lpstr>LineaNegocio</vt:lpstr>
      <vt:lpstr>BugTracker!MesaDeTrabajo</vt:lpstr>
      <vt:lpstr>MesaDeTrabajo</vt:lpstr>
      <vt:lpstr>BugTracker!Naturaleza</vt:lpstr>
      <vt:lpstr>'CasosDePrueba '!Naturaleza</vt:lpstr>
      <vt:lpstr>Naturaleza</vt:lpstr>
      <vt:lpstr>BugTracker!NaturalezaIssue</vt:lpstr>
      <vt:lpstr>NaturalezaIssue</vt:lpstr>
      <vt:lpstr>NombreIntervalo1</vt:lpstr>
      <vt:lpstr>Proveedor_pruebas</vt:lpstr>
      <vt:lpstr>BugTracker!ProveedorDesarrollo</vt:lpstr>
      <vt:lpstr>'CasosDePrueba '!ProveedorDesarrollo</vt:lpstr>
      <vt:lpstr>ProveedorDesarrollo</vt:lpstr>
      <vt:lpstr>BugTracker!ProveedorPruebas</vt:lpstr>
      <vt:lpstr>ProveedorPruebas</vt:lpstr>
      <vt:lpstr>BugTracker!Responsable</vt:lpstr>
      <vt:lpstr>'CasosDePrueba '!Responsable</vt:lpstr>
      <vt:lpstr>Responsable</vt:lpstr>
      <vt:lpstr>BugTracker!Sprints</vt:lpstr>
      <vt:lpstr>Sprints</vt:lpstr>
      <vt:lpstr>BugTracker!TipoIssue</vt:lpstr>
      <vt:lpstr>'CasosDePrueba '!TipoIssue</vt:lpstr>
      <vt:lpstr>TipoIssue</vt:lpstr>
      <vt:lpstr>BugTracker!TipoProyecto</vt:lpstr>
      <vt:lpstr>'CasosDePrueba '!TipoProyecto</vt:lpstr>
      <vt:lpstr>TipoProyecto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YADIRA CASTIBLANCO GUASCA</dc:creator>
  <cp:lastModifiedBy>Daniel Fernando Granada Ramirez</cp:lastModifiedBy>
  <dcterms:created xsi:type="dcterms:W3CDTF">2021-12-29T19:27:06Z</dcterms:created>
  <dcterms:modified xsi:type="dcterms:W3CDTF">2023-06-30T18:41:28Z</dcterms:modified>
</cp:coreProperties>
</file>