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13_ncr:1_{D41CDF8B-BBAD-4CA9-9C6A-B2B2B8ED6D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Entreprises_Complet2!$A$1:$CP$134</definedName>
    <definedName name="d" localSheetId="3">Entreprises_Complet2!#REF!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2" l="1"/>
  <c r="D26" i="2"/>
  <c r="D10" i="2"/>
  <c r="D4" i="2"/>
  <c r="D5" i="2"/>
  <c r="D3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2" i="2"/>
  <c r="D13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BZ9" i="2"/>
  <c r="CA9" i="2"/>
  <c r="BZ11" i="2"/>
  <c r="CA11" i="2"/>
  <c r="BZ12" i="2"/>
  <c r="CA12" i="2"/>
  <c r="BZ13" i="2"/>
  <c r="CA13" i="2"/>
  <c r="BZ14" i="2"/>
  <c r="CA14" i="2"/>
  <c r="BZ8" i="2"/>
  <c r="CA8" i="2"/>
  <c r="BZ17" i="2"/>
  <c r="CA17" i="2"/>
  <c r="BZ18" i="2"/>
  <c r="CA18" i="2"/>
  <c r="BZ19" i="2"/>
  <c r="CA19" i="2"/>
  <c r="BZ20" i="2"/>
  <c r="CA20" i="2"/>
  <c r="BZ21" i="2"/>
  <c r="CA21" i="2"/>
  <c r="BZ22" i="2"/>
  <c r="CA22" i="2"/>
  <c r="BZ23" i="2"/>
  <c r="CA23" i="2"/>
  <c r="BZ24" i="2"/>
  <c r="CA24" i="2"/>
  <c r="BZ25" i="2"/>
  <c r="CA25" i="2"/>
  <c r="BZ27" i="2"/>
  <c r="CA27" i="2"/>
  <c r="BZ28" i="2"/>
  <c r="CA28" i="2"/>
  <c r="BZ29" i="2"/>
  <c r="CA29" i="2"/>
  <c r="BZ30" i="2"/>
  <c r="CA30" i="2"/>
  <c r="BZ31" i="2"/>
  <c r="CA31" i="2"/>
  <c r="BZ32" i="2"/>
  <c r="CA32" i="2"/>
  <c r="BZ33" i="2"/>
  <c r="CA33" i="2"/>
  <c r="BZ34" i="2"/>
  <c r="CA34" i="2"/>
  <c r="BZ35" i="2"/>
  <c r="CA35" i="2"/>
  <c r="BZ36" i="2"/>
  <c r="CA36" i="2"/>
  <c r="BZ37" i="2"/>
  <c r="CA37" i="2"/>
  <c r="BZ38" i="2"/>
  <c r="CA38" i="2"/>
  <c r="BZ39" i="2"/>
  <c r="CA39" i="2"/>
  <c r="BZ40" i="2"/>
  <c r="CA40" i="2"/>
  <c r="BZ41" i="2"/>
  <c r="CA41" i="2"/>
  <c r="BZ42" i="2"/>
  <c r="CA42" i="2"/>
  <c r="BZ43" i="2"/>
  <c r="CA43" i="2"/>
  <c r="BZ44" i="2"/>
  <c r="CA44" i="2"/>
  <c r="BZ45" i="2"/>
  <c r="CA45" i="2"/>
  <c r="BZ46" i="2"/>
  <c r="CA46" i="2"/>
  <c r="BZ47" i="2"/>
  <c r="CA47" i="2"/>
  <c r="BZ48" i="2"/>
  <c r="CA48" i="2"/>
  <c r="BZ49" i="2"/>
  <c r="CA49" i="2"/>
  <c r="BZ50" i="2"/>
  <c r="CA50" i="2"/>
  <c r="BZ51" i="2"/>
  <c r="CA51" i="2"/>
  <c r="BZ52" i="2"/>
  <c r="CA52" i="2"/>
  <c r="BZ53" i="2"/>
  <c r="CA53" i="2"/>
  <c r="BZ54" i="2"/>
  <c r="CA54" i="2"/>
  <c r="BZ55" i="2"/>
  <c r="CA55" i="2"/>
  <c r="BZ56" i="2"/>
  <c r="CA56" i="2"/>
  <c r="BZ57" i="2"/>
  <c r="CA57" i="2"/>
  <c r="BZ58" i="2"/>
  <c r="CA58" i="2"/>
  <c r="BZ59" i="2"/>
  <c r="CA59" i="2"/>
  <c r="BZ60" i="2"/>
  <c r="CA60" i="2"/>
  <c r="BZ61" i="2"/>
  <c r="CA61" i="2"/>
  <c r="BZ62" i="2"/>
  <c r="CA62" i="2"/>
  <c r="BZ63" i="2"/>
  <c r="CA63" i="2"/>
  <c r="BZ64" i="2"/>
  <c r="CA64" i="2"/>
  <c r="BZ65" i="2"/>
  <c r="CA65" i="2"/>
  <c r="BZ66" i="2"/>
  <c r="CA66" i="2"/>
  <c r="BZ67" i="2"/>
  <c r="CA67" i="2"/>
  <c r="BZ68" i="2"/>
  <c r="CA68" i="2"/>
  <c r="BZ69" i="2"/>
  <c r="CA69" i="2"/>
  <c r="BZ70" i="2"/>
  <c r="CA70" i="2"/>
  <c r="BZ71" i="2"/>
  <c r="CA71" i="2"/>
  <c r="BZ73" i="2"/>
  <c r="CA73" i="2"/>
  <c r="BZ74" i="2"/>
  <c r="CA74" i="2"/>
  <c r="BZ75" i="2"/>
  <c r="CA75" i="2"/>
  <c r="BZ76" i="2"/>
  <c r="CA76" i="2"/>
  <c r="BZ77" i="2"/>
  <c r="CA77" i="2"/>
  <c r="BZ78" i="2"/>
  <c r="CA78" i="2"/>
  <c r="BZ79" i="2"/>
  <c r="CA79" i="2"/>
  <c r="BZ80" i="2"/>
  <c r="CA80" i="2"/>
  <c r="BZ81" i="2"/>
  <c r="CA81" i="2"/>
  <c r="BZ82" i="2"/>
  <c r="CA82" i="2"/>
  <c r="BZ83" i="2"/>
  <c r="CA83" i="2"/>
  <c r="BZ84" i="2"/>
  <c r="CA84" i="2"/>
  <c r="BZ85" i="2"/>
  <c r="CA85" i="2"/>
  <c r="BZ86" i="2"/>
  <c r="CA86" i="2"/>
  <c r="BZ87" i="2"/>
  <c r="CA87" i="2"/>
  <c r="BZ88" i="2"/>
  <c r="CA88" i="2"/>
  <c r="BZ89" i="2"/>
  <c r="CA89" i="2"/>
  <c r="BZ90" i="2"/>
  <c r="CA90" i="2"/>
  <c r="BZ91" i="2"/>
  <c r="CA91" i="2"/>
  <c r="BZ92" i="2"/>
  <c r="CA92" i="2"/>
  <c r="BZ15" i="2"/>
  <c r="CA15" i="2"/>
  <c r="BZ93" i="2"/>
  <c r="CA93" i="2"/>
  <c r="BZ94" i="2"/>
  <c r="CA94" i="2"/>
  <c r="BZ95" i="2"/>
  <c r="CA95" i="2"/>
  <c r="BZ96" i="2"/>
  <c r="CA96" i="2"/>
  <c r="BZ97" i="2"/>
  <c r="CA97" i="2"/>
  <c r="BZ98" i="2"/>
  <c r="CA98" i="2"/>
  <c r="BZ99" i="2"/>
  <c r="CA99" i="2"/>
  <c r="BZ100" i="2"/>
  <c r="CA100" i="2"/>
  <c r="BZ101" i="2"/>
  <c r="CA101" i="2"/>
  <c r="BZ102" i="2"/>
  <c r="CA102" i="2"/>
  <c r="BZ103" i="2"/>
  <c r="CA103" i="2"/>
  <c r="BZ104" i="2"/>
  <c r="CA104" i="2"/>
  <c r="BZ105" i="2"/>
  <c r="CA105" i="2"/>
  <c r="BZ106" i="2"/>
  <c r="CA106" i="2"/>
  <c r="BZ107" i="2"/>
  <c r="CA107" i="2"/>
  <c r="BZ108" i="2"/>
  <c r="CA108" i="2"/>
  <c r="BZ109" i="2"/>
  <c r="CA109" i="2"/>
  <c r="BZ110" i="2"/>
  <c r="CA110" i="2"/>
  <c r="BZ111" i="2"/>
  <c r="CA111" i="2"/>
  <c r="BZ112" i="2"/>
  <c r="CA112" i="2"/>
  <c r="BZ113" i="2"/>
  <c r="CA113" i="2"/>
  <c r="BZ114" i="2"/>
  <c r="CA114" i="2"/>
  <c r="BZ115" i="2"/>
  <c r="CA115" i="2"/>
  <c r="BZ116" i="2"/>
  <c r="CA116" i="2"/>
  <c r="BZ117" i="2"/>
  <c r="CA117" i="2"/>
  <c r="BZ118" i="2"/>
  <c r="CA118" i="2"/>
  <c r="BZ119" i="2"/>
  <c r="CA119" i="2"/>
  <c r="BZ120" i="2"/>
  <c r="CA120" i="2"/>
  <c r="BZ121" i="2"/>
  <c r="CA121" i="2"/>
  <c r="BZ122" i="2"/>
  <c r="CA122" i="2"/>
  <c r="BZ123" i="2"/>
  <c r="CA123" i="2"/>
  <c r="BZ124" i="2"/>
  <c r="CA124" i="2"/>
  <c r="BZ125" i="2"/>
  <c r="CA125" i="2"/>
  <c r="BZ126" i="2"/>
  <c r="CA126" i="2"/>
  <c r="BZ127" i="2"/>
  <c r="CA127" i="2"/>
  <c r="BZ128" i="2"/>
  <c r="CA128" i="2"/>
  <c r="BZ129" i="2"/>
  <c r="CA129" i="2"/>
  <c r="BZ130" i="2"/>
  <c r="CA130" i="2"/>
  <c r="BZ131" i="2"/>
  <c r="CA131" i="2"/>
  <c r="BZ132" i="2"/>
  <c r="CA132" i="2"/>
  <c r="BZ133" i="2"/>
  <c r="CA133" i="2"/>
  <c r="BZ134" i="2"/>
  <c r="CA134" i="2"/>
  <c r="BZ135" i="2"/>
  <c r="CA135" i="2"/>
  <c r="BZ136" i="2"/>
  <c r="CA136" i="2"/>
  <c r="CA2" i="2"/>
  <c r="BZ2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J24" i="2"/>
  <c r="CI24" i="2"/>
  <c r="CC24" i="2"/>
  <c r="CB24" i="2"/>
  <c r="CO24" i="2"/>
  <c r="CN24" i="2"/>
  <c r="CM24" i="2"/>
  <c r="CL24" i="2"/>
  <c r="CK24" i="2"/>
  <c r="CH24" i="2"/>
  <c r="CG24" i="2"/>
  <c r="CF24" i="2"/>
  <c r="CE24" i="2"/>
  <c r="CD24" i="2"/>
  <c r="BB16" i="2" l="1"/>
  <c r="BC16" i="2" s="1"/>
  <c r="BD16" i="2"/>
  <c r="BE16" i="2" s="1"/>
  <c r="BD132" i="2"/>
  <c r="BE132" i="2" s="1"/>
  <c r="BB132" i="2"/>
  <c r="BC132" i="2" s="1"/>
  <c r="BD134" i="2"/>
  <c r="BE134" i="2" s="1"/>
  <c r="BD130" i="2"/>
  <c r="BE130" i="2" s="1"/>
  <c r="BD122" i="2"/>
  <c r="BE122" i="2" s="1"/>
  <c r="BD106" i="2"/>
  <c r="BE106" i="2" s="1"/>
  <c r="BD98" i="2"/>
  <c r="BE98" i="2" s="1"/>
  <c r="BD75" i="2"/>
  <c r="BE75" i="2" s="1"/>
  <c r="BD133" i="2"/>
  <c r="BE133" i="2" s="1"/>
  <c r="BD129" i="2"/>
  <c r="BE129" i="2" s="1"/>
  <c r="BD121" i="2"/>
  <c r="BE121" i="2" s="1"/>
  <c r="BD113" i="2"/>
  <c r="BE113" i="2" s="1"/>
  <c r="BD105" i="2"/>
  <c r="BE105" i="2" s="1"/>
  <c r="BD97" i="2"/>
  <c r="BE97" i="2" s="1"/>
  <c r="BD90" i="2"/>
  <c r="BE90" i="2" s="1"/>
  <c r="BD82" i="2"/>
  <c r="BE82" i="2" s="1"/>
  <c r="BD74" i="2"/>
  <c r="BE74" i="2" s="1"/>
  <c r="BD65" i="2"/>
  <c r="BE65" i="2" s="1"/>
  <c r="BD57" i="2"/>
  <c r="BE57" i="2" s="1"/>
  <c r="BD29" i="2"/>
  <c r="BE29" i="2" s="1"/>
  <c r="BD50" i="2"/>
  <c r="BE50" i="2" s="1"/>
  <c r="BD40" i="2"/>
  <c r="BE40" i="2" s="1"/>
  <c r="BD34" i="2"/>
  <c r="BE34" i="2" s="1"/>
  <c r="BD13" i="2"/>
  <c r="BE13" i="2" s="1"/>
  <c r="BB127" i="2"/>
  <c r="BC127" i="2" s="1"/>
  <c r="BB119" i="2"/>
  <c r="BC119" i="2" s="1"/>
  <c r="BB111" i="2"/>
  <c r="BC111" i="2" s="1"/>
  <c r="BB103" i="2"/>
  <c r="BC103" i="2" s="1"/>
  <c r="BB95" i="2"/>
  <c r="BC95" i="2" s="1"/>
  <c r="BB88" i="2"/>
  <c r="BC88" i="2" s="1"/>
  <c r="BB80" i="2"/>
  <c r="BC80" i="2" s="1"/>
  <c r="BB71" i="2"/>
  <c r="BC71" i="2" s="1"/>
  <c r="BB63" i="2"/>
  <c r="BC63" i="2" s="1"/>
  <c r="BB55" i="2"/>
  <c r="BC55" i="2" s="1"/>
  <c r="BB22" i="2"/>
  <c r="BC22" i="2" s="1"/>
  <c r="BB47" i="2"/>
  <c r="BC47" i="2" s="1"/>
  <c r="BB11" i="2"/>
  <c r="BC11" i="2" s="1"/>
  <c r="BB30" i="2"/>
  <c r="BC30" i="2" s="1"/>
  <c r="BB23" i="2"/>
  <c r="BC23" i="2" s="1"/>
  <c r="BD128" i="2"/>
  <c r="BE128" i="2" s="1"/>
  <c r="BD120" i="2"/>
  <c r="BE120" i="2" s="1"/>
  <c r="BD112" i="2"/>
  <c r="BD104" i="2"/>
  <c r="BE104" i="2" s="1"/>
  <c r="BD96" i="2"/>
  <c r="BE96" i="2" s="1"/>
  <c r="BD89" i="2"/>
  <c r="BE89" i="2" s="1"/>
  <c r="BD81" i="2"/>
  <c r="BE81" i="2" s="1"/>
  <c r="BD73" i="2"/>
  <c r="BE73" i="2" s="1"/>
  <c r="BD64" i="2"/>
  <c r="BE64" i="2" s="1"/>
  <c r="BD56" i="2"/>
  <c r="BE56" i="2" s="1"/>
  <c r="BD28" i="2"/>
  <c r="BE28" i="2" s="1"/>
  <c r="BD49" i="2"/>
  <c r="BE49" i="2" s="1"/>
  <c r="BD39" i="2"/>
  <c r="BE39" i="2" s="1"/>
  <c r="BD33" i="2"/>
  <c r="BE33" i="2" s="1"/>
  <c r="BD12" i="2"/>
  <c r="BE12" i="2" s="1"/>
  <c r="BB126" i="2"/>
  <c r="BC126" i="2" s="1"/>
  <c r="BB118" i="2"/>
  <c r="BC118" i="2" s="1"/>
  <c r="BB110" i="2"/>
  <c r="BC110" i="2" s="1"/>
  <c r="BB102" i="2"/>
  <c r="BC102" i="2" s="1"/>
  <c r="BB94" i="2"/>
  <c r="BC94" i="2" s="1"/>
  <c r="BB87" i="2"/>
  <c r="BC87" i="2" s="1"/>
  <c r="BB79" i="2"/>
  <c r="BC79" i="2" s="1"/>
  <c r="BB70" i="2"/>
  <c r="BC70" i="2" s="1"/>
  <c r="BB62" i="2"/>
  <c r="BC62" i="2" s="1"/>
  <c r="BB54" i="2"/>
  <c r="BC54" i="2" s="1"/>
  <c r="BB21" i="2"/>
  <c r="BC21" i="2" s="1"/>
  <c r="BB46" i="2"/>
  <c r="BC46" i="2" s="1"/>
  <c r="BB38" i="2"/>
  <c r="BC38" i="2" s="1"/>
  <c r="BB25" i="2"/>
  <c r="BC25" i="2" s="1"/>
  <c r="BB20" i="2"/>
  <c r="BC20" i="2" s="1"/>
  <c r="BD131" i="2"/>
  <c r="BE131" i="2" s="1"/>
  <c r="BD127" i="2"/>
  <c r="BE127" i="2" s="1"/>
  <c r="BD119" i="2"/>
  <c r="BE119" i="2" s="1"/>
  <c r="BD111" i="2"/>
  <c r="BE111" i="2" s="1"/>
  <c r="BD103" i="2"/>
  <c r="BE103" i="2" s="1"/>
  <c r="BD95" i="2"/>
  <c r="BE95" i="2" s="1"/>
  <c r="BD88" i="2"/>
  <c r="BE88" i="2" s="1"/>
  <c r="BD80" i="2"/>
  <c r="BE80" i="2" s="1"/>
  <c r="BD71" i="2"/>
  <c r="BE71" i="2" s="1"/>
  <c r="BD63" i="2"/>
  <c r="BE63" i="2" s="1"/>
  <c r="BD55" i="2"/>
  <c r="BE55" i="2" s="1"/>
  <c r="BD22" i="2"/>
  <c r="BE22" i="2" s="1"/>
  <c r="BD48" i="2"/>
  <c r="BE48" i="2" s="1"/>
  <c r="BD8" i="2"/>
  <c r="BE8" i="2" s="1"/>
  <c r="BD31" i="2"/>
  <c r="BE31" i="2" s="1"/>
  <c r="BD24" i="2"/>
  <c r="BE24" i="2" s="1"/>
  <c r="BB125" i="2"/>
  <c r="BC125" i="2" s="1"/>
  <c r="BB117" i="2"/>
  <c r="BC117" i="2" s="1"/>
  <c r="BB109" i="2"/>
  <c r="BC109" i="2" s="1"/>
  <c r="BB101" i="2"/>
  <c r="BC101" i="2" s="1"/>
  <c r="BB93" i="2"/>
  <c r="BC93" i="2" s="1"/>
  <c r="BB86" i="2"/>
  <c r="BC86" i="2" s="1"/>
  <c r="BB78" i="2"/>
  <c r="BC78" i="2" s="1"/>
  <c r="BB69" i="2"/>
  <c r="BC69" i="2" s="1"/>
  <c r="BB61" i="2"/>
  <c r="BC61" i="2" s="1"/>
  <c r="BB53" i="2"/>
  <c r="BC53" i="2" s="1"/>
  <c r="BB18" i="2"/>
  <c r="BC18" i="2" s="1"/>
  <c r="BB45" i="2"/>
  <c r="BC45" i="2" s="1"/>
  <c r="BB37" i="2"/>
  <c r="BC37" i="2" s="1"/>
  <c r="BB9" i="2"/>
  <c r="BC9" i="2" s="1"/>
  <c r="BB27" i="2"/>
  <c r="BC27" i="2" s="1"/>
  <c r="BB52" i="2"/>
  <c r="BC52" i="2" s="1"/>
  <c r="BD19" i="2"/>
  <c r="BE19" i="2" s="1"/>
  <c r="BB134" i="2"/>
  <c r="BC134" i="2" s="1"/>
  <c r="BD126" i="2"/>
  <c r="BE126" i="2" s="1"/>
  <c r="BD110" i="2"/>
  <c r="BE110" i="2" s="1"/>
  <c r="BD102" i="2"/>
  <c r="BE102" i="2" s="1"/>
  <c r="BD94" i="2"/>
  <c r="BE94" i="2" s="1"/>
  <c r="BD87" i="2"/>
  <c r="BE87" i="2" s="1"/>
  <c r="BD79" i="2"/>
  <c r="BE79" i="2" s="1"/>
  <c r="BD70" i="2"/>
  <c r="BE70" i="2" s="1"/>
  <c r="BD62" i="2"/>
  <c r="BE62" i="2" s="1"/>
  <c r="BD54" i="2"/>
  <c r="BE54" i="2" s="1"/>
  <c r="BD21" i="2"/>
  <c r="BE21" i="2" s="1"/>
  <c r="BD47" i="2"/>
  <c r="BE47" i="2" s="1"/>
  <c r="BD11" i="2"/>
  <c r="BE11" i="2" s="1"/>
  <c r="BD30" i="2"/>
  <c r="BE30" i="2" s="1"/>
  <c r="BD23" i="2"/>
  <c r="BE23" i="2" s="1"/>
  <c r="BB124" i="2"/>
  <c r="BC124" i="2" s="1"/>
  <c r="BB116" i="2"/>
  <c r="BC116" i="2" s="1"/>
  <c r="BB108" i="2"/>
  <c r="BC108" i="2" s="1"/>
  <c r="BB100" i="2"/>
  <c r="BC100" i="2" s="1"/>
  <c r="BB15" i="2"/>
  <c r="BC15" i="2" s="1"/>
  <c r="BB85" i="2"/>
  <c r="BC85" i="2" s="1"/>
  <c r="BB77" i="2"/>
  <c r="BC77" i="2" s="1"/>
  <c r="BB68" i="2"/>
  <c r="BC68" i="2" s="1"/>
  <c r="BB60" i="2"/>
  <c r="BC60" i="2" s="1"/>
  <c r="BB44" i="2"/>
  <c r="BC44" i="2" s="1"/>
  <c r="BB17" i="2"/>
  <c r="BC17" i="2" s="1"/>
  <c r="BB32" i="2"/>
  <c r="BC32" i="2" s="1"/>
  <c r="BB36" i="2"/>
  <c r="BC36" i="2" s="1"/>
  <c r="BB2" i="2"/>
  <c r="BC2" i="2" s="1"/>
  <c r="BD27" i="2"/>
  <c r="BE27" i="2" s="1"/>
  <c r="BB19" i="2"/>
  <c r="BB135" i="2"/>
  <c r="BC135" i="2" s="1"/>
  <c r="BD118" i="2"/>
  <c r="BE118" i="2" s="1"/>
  <c r="BB133" i="2"/>
  <c r="BC133" i="2" s="1"/>
  <c r="BD135" i="2"/>
  <c r="BE135" i="2" s="1"/>
  <c r="BD125" i="2"/>
  <c r="BE125" i="2" s="1"/>
  <c r="BD117" i="2"/>
  <c r="BE117" i="2" s="1"/>
  <c r="BD109" i="2"/>
  <c r="BE109" i="2" s="1"/>
  <c r="BD101" i="2"/>
  <c r="BE101" i="2" s="1"/>
  <c r="BD93" i="2"/>
  <c r="BE93" i="2" s="1"/>
  <c r="BD86" i="2"/>
  <c r="BE86" i="2" s="1"/>
  <c r="BD78" i="2"/>
  <c r="BE78" i="2" s="1"/>
  <c r="BD69" i="2"/>
  <c r="BE69" i="2" s="1"/>
  <c r="BD61" i="2"/>
  <c r="BE61" i="2" s="1"/>
  <c r="BD53" i="2"/>
  <c r="BE53" i="2" s="1"/>
  <c r="BD18" i="2"/>
  <c r="BE18" i="2" s="1"/>
  <c r="BD46" i="2"/>
  <c r="BE46" i="2" s="1"/>
  <c r="BD38" i="2"/>
  <c r="BE38" i="2" s="1"/>
  <c r="BD25" i="2"/>
  <c r="BE25" i="2" s="1"/>
  <c r="BD20" i="2"/>
  <c r="BE20" i="2" s="1"/>
  <c r="BB123" i="2"/>
  <c r="BC123" i="2" s="1"/>
  <c r="BB115" i="2"/>
  <c r="BC115" i="2" s="1"/>
  <c r="BB107" i="2"/>
  <c r="BC107" i="2" s="1"/>
  <c r="BB99" i="2"/>
  <c r="BC99" i="2" s="1"/>
  <c r="BB92" i="2"/>
  <c r="BC92" i="2" s="1"/>
  <c r="BB84" i="2"/>
  <c r="BC84" i="2" s="1"/>
  <c r="BB76" i="2"/>
  <c r="BC76" i="2" s="1"/>
  <c r="BB67" i="2"/>
  <c r="BC67" i="2" s="1"/>
  <c r="BB59" i="2"/>
  <c r="BC59" i="2" s="1"/>
  <c r="BB43" i="2"/>
  <c r="BC43" i="2" s="1"/>
  <c r="BB51" i="2"/>
  <c r="BC51" i="2" s="1"/>
  <c r="BB41" i="2"/>
  <c r="BC41" i="2" s="1"/>
  <c r="BB35" i="2"/>
  <c r="BC35" i="2" s="1"/>
  <c r="BB14" i="2"/>
  <c r="BC14" i="2" s="1"/>
  <c r="BD124" i="2"/>
  <c r="BE124" i="2" s="1"/>
  <c r="BD116" i="2"/>
  <c r="BE116" i="2" s="1"/>
  <c r="BD108" i="2"/>
  <c r="BE108" i="2" s="1"/>
  <c r="BD100" i="2"/>
  <c r="BE100" i="2" s="1"/>
  <c r="BD15" i="2"/>
  <c r="BE15" i="2" s="1"/>
  <c r="BD85" i="2"/>
  <c r="BE85" i="2" s="1"/>
  <c r="BD77" i="2"/>
  <c r="BE77" i="2" s="1"/>
  <c r="BD68" i="2"/>
  <c r="BE68" i="2" s="1"/>
  <c r="BD60" i="2"/>
  <c r="BE60" i="2" s="1"/>
  <c r="BD44" i="2"/>
  <c r="BE44" i="2" s="1"/>
  <c r="BD17" i="2"/>
  <c r="BE17" i="2" s="1"/>
  <c r="BD45" i="2"/>
  <c r="BE45" i="2" s="1"/>
  <c r="BD37" i="2"/>
  <c r="BE37" i="2" s="1"/>
  <c r="BD9" i="2"/>
  <c r="BE9" i="2" s="1"/>
  <c r="BB130" i="2"/>
  <c r="BC130" i="2" s="1"/>
  <c r="BB122" i="2"/>
  <c r="BC122" i="2" s="1"/>
  <c r="BB114" i="2"/>
  <c r="BC114" i="2" s="1"/>
  <c r="BB106" i="2"/>
  <c r="BC106" i="2" s="1"/>
  <c r="BB98" i="2"/>
  <c r="BC98" i="2" s="1"/>
  <c r="BB91" i="2"/>
  <c r="BC91" i="2" s="1"/>
  <c r="BB83" i="2"/>
  <c r="BC83" i="2" s="1"/>
  <c r="BB75" i="2"/>
  <c r="BC75" i="2" s="1"/>
  <c r="BB66" i="2"/>
  <c r="BC66" i="2" s="1"/>
  <c r="BB58" i="2"/>
  <c r="BC58" i="2" s="1"/>
  <c r="BB42" i="2"/>
  <c r="BC42" i="2" s="1"/>
  <c r="BB50" i="2"/>
  <c r="BC50" i="2" s="1"/>
  <c r="BB40" i="2"/>
  <c r="BC40" i="2" s="1"/>
  <c r="BB34" i="2"/>
  <c r="BC34" i="2" s="1"/>
  <c r="BB13" i="2"/>
  <c r="BC13" i="2" s="1"/>
  <c r="BB131" i="2"/>
  <c r="BC131" i="2" s="1"/>
  <c r="BD123" i="2"/>
  <c r="BE123" i="2" s="1"/>
  <c r="BD115" i="2"/>
  <c r="BE115" i="2" s="1"/>
  <c r="BD107" i="2"/>
  <c r="BE107" i="2" s="1"/>
  <c r="BD99" i="2"/>
  <c r="BE99" i="2" s="1"/>
  <c r="BD92" i="2"/>
  <c r="BE92" i="2" s="1"/>
  <c r="BD84" i="2"/>
  <c r="BE84" i="2" s="1"/>
  <c r="BD76" i="2"/>
  <c r="BE76" i="2" s="1"/>
  <c r="BD67" i="2"/>
  <c r="BE67" i="2" s="1"/>
  <c r="BD59" i="2"/>
  <c r="BE59" i="2" s="1"/>
  <c r="BD43" i="2"/>
  <c r="BE43" i="2" s="1"/>
  <c r="BD52" i="2"/>
  <c r="BE52" i="2" s="1"/>
  <c r="BD32" i="2"/>
  <c r="BE32" i="2" s="1"/>
  <c r="BD36" i="2"/>
  <c r="BE36" i="2" s="1"/>
  <c r="BD2" i="2"/>
  <c r="BB129" i="2"/>
  <c r="BC129" i="2" s="1"/>
  <c r="BB121" i="2"/>
  <c r="BC121" i="2" s="1"/>
  <c r="BB113" i="2"/>
  <c r="BC113" i="2" s="1"/>
  <c r="BB105" i="2"/>
  <c r="BC105" i="2" s="1"/>
  <c r="BB97" i="2"/>
  <c r="BC97" i="2" s="1"/>
  <c r="BB90" i="2"/>
  <c r="BC90" i="2" s="1"/>
  <c r="BB82" i="2"/>
  <c r="BC82" i="2" s="1"/>
  <c r="BB74" i="2"/>
  <c r="BC74" i="2" s="1"/>
  <c r="BB65" i="2"/>
  <c r="BC65" i="2" s="1"/>
  <c r="BB57" i="2"/>
  <c r="BC57" i="2" s="1"/>
  <c r="BB29" i="2"/>
  <c r="BC29" i="2" s="1"/>
  <c r="BB49" i="2"/>
  <c r="BC49" i="2" s="1"/>
  <c r="BB39" i="2"/>
  <c r="BC39" i="2" s="1"/>
  <c r="BB33" i="2"/>
  <c r="BC33" i="2" s="1"/>
  <c r="BB12" i="2"/>
  <c r="BC12" i="2" s="1"/>
  <c r="BD136" i="2"/>
  <c r="BE136" i="2" s="1"/>
  <c r="BD114" i="2"/>
  <c r="BE114" i="2" s="1"/>
  <c r="BD91" i="2"/>
  <c r="BE91" i="2" s="1"/>
  <c r="BD83" i="2"/>
  <c r="BE83" i="2" s="1"/>
  <c r="BD66" i="2"/>
  <c r="BE66" i="2" s="1"/>
  <c r="BD58" i="2"/>
  <c r="BE58" i="2" s="1"/>
  <c r="BD42" i="2"/>
  <c r="BE42" i="2" s="1"/>
  <c r="BD51" i="2"/>
  <c r="BE51" i="2" s="1"/>
  <c r="BD41" i="2"/>
  <c r="BE41" i="2" s="1"/>
  <c r="BD35" i="2"/>
  <c r="BE35" i="2" s="1"/>
  <c r="BD14" i="2"/>
  <c r="BE14" i="2" s="1"/>
  <c r="BB128" i="2"/>
  <c r="BC128" i="2" s="1"/>
  <c r="BB120" i="2"/>
  <c r="BC120" i="2" s="1"/>
  <c r="BB112" i="2"/>
  <c r="BC112" i="2" s="1"/>
  <c r="BB104" i="2"/>
  <c r="BC104" i="2" s="1"/>
  <c r="BB96" i="2"/>
  <c r="BC96" i="2" s="1"/>
  <c r="BB89" i="2"/>
  <c r="BC89" i="2" s="1"/>
  <c r="BB81" i="2"/>
  <c r="BC81" i="2" s="1"/>
  <c r="BB73" i="2"/>
  <c r="BC73" i="2" s="1"/>
  <c r="BB64" i="2"/>
  <c r="BC64" i="2" s="1"/>
  <c r="BB56" i="2"/>
  <c r="BC56" i="2" s="1"/>
  <c r="BB28" i="2"/>
  <c r="BC28" i="2" s="1"/>
  <c r="BB48" i="2"/>
  <c r="BC48" i="2" s="1"/>
  <c r="BB8" i="2"/>
  <c r="BC8" i="2" s="1"/>
  <c r="BB31" i="2"/>
  <c r="BC31" i="2" s="1"/>
  <c r="BB24" i="2"/>
  <c r="BC24" i="2" s="1"/>
  <c r="BB136" i="2"/>
  <c r="BC136" i="2" s="1"/>
  <c r="BC19" i="2"/>
  <c r="BE112" i="2"/>
  <c r="Q2" i="3" l="1"/>
  <c r="BE2" i="2"/>
  <c r="R2" i="4"/>
</calcChain>
</file>

<file path=xl/sharedStrings.xml><?xml version="1.0" encoding="utf-8"?>
<sst xmlns="http://schemas.openxmlformats.org/spreadsheetml/2006/main" count="1161" uniqueCount="928">
  <si>
    <t>Alimentaire</t>
  </si>
  <si>
    <t>sucrerie</t>
  </si>
  <si>
    <t>03 86 53 48 00</t>
  </si>
  <si>
    <t>Fromagerie RENARD-GILLARD</t>
  </si>
  <si>
    <t xml:space="preserve"> </t>
  </si>
  <si>
    <t>alcool</t>
  </si>
  <si>
    <t>champagne</t>
  </si>
  <si>
    <t>Union Champagne</t>
  </si>
  <si>
    <t xml:space="preserve">Centre Technique - MILLBÄKER </t>
  </si>
  <si>
    <t>03 26 89 59 50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</si>
  <si>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</si>
  <si>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</si>
  <si>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137 rue gabriel Péri</t>
  </si>
  <si>
    <t>03 26 51 96 00</t>
  </si>
  <si>
    <t>20, avenue de Champagne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</si>
  <si>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</si>
  <si>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</si>
  <si>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</si>
  <si>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</si>
  <si>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</si>
  <si>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</si>
  <si>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29 rue du Champ de Mars</t>
  </si>
  <si>
    <t>03 26 49 59 69</t>
  </si>
  <si>
    <t>8 Avenue de la GARE</t>
  </si>
  <si>
    <t>03 26 03 21 14</t>
  </si>
  <si>
    <t>Distillerie GOYARD</t>
  </si>
  <si>
    <t>Cogesal MIKO</t>
  </si>
  <si>
    <t>Laboratoire Départemental d’Analyses des Ardennes</t>
  </si>
  <si>
    <t>REIMS</t>
  </si>
  <si>
    <t>Produit</t>
  </si>
  <si>
    <t>Domaine</t>
  </si>
  <si>
    <t>Directeur</t>
  </si>
  <si>
    <t>Tel entreprise</t>
  </si>
  <si>
    <t>03 25 40 89 89</t>
  </si>
  <si>
    <t>Google Maps</t>
  </si>
  <si>
    <t>salade</t>
  </si>
  <si>
    <t>sucre</t>
  </si>
  <si>
    <t>03 26 61 43 00</t>
  </si>
  <si>
    <t>03 26 03 31 81</t>
  </si>
  <si>
    <t>03 26 81 73 33</t>
  </si>
  <si>
    <t>lait</t>
  </si>
  <si>
    <t>03.23.97.57.57</t>
  </si>
  <si>
    <t>03 29 75 91 82</t>
  </si>
  <si>
    <t>03 23 96 69 66</t>
  </si>
  <si>
    <t>lait en poudre</t>
  </si>
  <si>
    <t>03 24 35 82 33</t>
  </si>
  <si>
    <t>03 26 61 21 21</t>
  </si>
  <si>
    <t>03 26 57 94 22</t>
  </si>
  <si>
    <t>farines</t>
  </si>
  <si>
    <t>03 26 86 75 75</t>
  </si>
  <si>
    <t>farine</t>
  </si>
  <si>
    <t>03 25 37 79 37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</si>
  <si>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</si>
  <si>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</si>
  <si>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</si>
  <si>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</si>
  <si>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</si>
  <si>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</si>
  <si>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</si>
  <si>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</si>
  <si>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</si>
  <si>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03 23 55 40 00</t>
  </si>
  <si>
    <t>03 26 72 11 52</t>
  </si>
  <si>
    <t>Pâtes Grand'Mère</t>
  </si>
  <si>
    <t>03 88 59 59 09</t>
  </si>
  <si>
    <t>Pâtes</t>
  </si>
  <si>
    <t>Chamtor, ADM</t>
  </si>
  <si>
    <t>03 23 72 97 00</t>
  </si>
  <si>
    <t>bébés (Aliments pour )</t>
  </si>
  <si>
    <t>glucose (Dérivés)</t>
  </si>
  <si>
    <t>Diététiques (produits)</t>
  </si>
  <si>
    <t xml:space="preserve">03 22 77 71 20 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</si>
  <si>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</si>
  <si>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</si>
  <si>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</si>
  <si>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</si>
  <si>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</si>
  <si>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</si>
  <si>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</si>
  <si>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</si>
  <si>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</si>
  <si>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</si>
  <si>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</si>
  <si>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</si>
  <si>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</si>
  <si>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</si>
  <si>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</si>
  <si>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</si>
  <si>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</si>
  <si>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</si>
  <si>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</si>
  <si>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</si>
  <si>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</si>
  <si>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</si>
  <si>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</si>
  <si>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</si>
  <si>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</si>
  <si>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</si>
  <si>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</si>
  <si>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</si>
  <si>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</si>
  <si>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</si>
  <si>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</si>
  <si>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</si>
  <si>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</si>
  <si>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</si>
  <si>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</si>
  <si>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</si>
  <si>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</si>
  <si>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</si>
  <si>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</si>
  <si>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</si>
  <si>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</si>
  <si>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</si>
  <si>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</si>
  <si>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</si>
  <si>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</si>
  <si>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</si>
  <si>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</si>
  <si>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</si>
  <si>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</si>
  <si>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</si>
  <si>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</si>
  <si>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REIMS CEDEX 2</t>
  </si>
  <si>
    <t>Mme HOCHE -GUINGUAMP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</si>
  <si>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</si>
  <si>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</si>
  <si>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</si>
  <si>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</si>
  <si>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</si>
  <si>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</si>
  <si>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</si>
  <si>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</si>
  <si>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</si>
  <si>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</si>
  <si>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</si>
  <si>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 xml:space="preserve"> REIMS</t>
  </si>
  <si>
    <t>MUMM</t>
  </si>
  <si>
    <t>NOGENT-L’ABESSE</t>
  </si>
  <si>
    <t>43 Rue des Carelles</t>
  </si>
  <si>
    <t>Mareuil-sur-Ay</t>
  </si>
  <si>
    <t>03 10 25 00 01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</si>
  <si>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</si>
  <si>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</si>
  <si>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</si>
  <si>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</si>
  <si>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</si>
  <si>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</si>
  <si>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</si>
  <si>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</si>
  <si>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115, rue de Pomacle</t>
  </si>
  <si>
    <t>79, avenue Alfred Anatol Thévenet</t>
  </si>
  <si>
    <t>Cosmétique</t>
  </si>
  <si>
    <t>actif cosmétique</t>
  </si>
  <si>
    <t xml:space="preserve"> Route de Bazancourt</t>
  </si>
  <si>
    <t>Pomacle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</si>
  <si>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</si>
  <si>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</si>
  <si>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</si>
  <si>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</si>
  <si>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</si>
  <si>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Laboratoire Départemental d’Analyses et de Recherche (LDAR) de l'Aisne.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</si>
  <si>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</si>
  <si>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</si>
  <si>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</si>
  <si>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</si>
  <si>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</si>
  <si>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</si>
  <si>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</si>
  <si>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</si>
  <si>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</si>
  <si>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</si>
  <si>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</si>
  <si>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</si>
  <si>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</si>
  <si>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</si>
  <si>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</si>
  <si>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</si>
  <si>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</si>
  <si>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</si>
  <si>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</si>
  <si>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Station Oenotechnique de l'Aube (Ex. SAS SOFRALAB)</t>
  </si>
  <si>
    <t>Bar-sur-Seine</t>
  </si>
  <si>
    <t>03 25 29 98 45</t>
  </si>
  <si>
    <t>495G+QX Bar-sur-Seine</t>
  </si>
  <si>
    <t>5, Place du Gal GOURAUD BP 1049</t>
  </si>
  <si>
    <t>Avenue du Professeur Paul Portier</t>
  </si>
  <si>
    <t>94W5+FM Montigny-Lengrain</t>
  </si>
  <si>
    <t>Année(s) de stage(s)</t>
  </si>
  <si>
    <t>02 38 58 75 00</t>
  </si>
  <si>
    <t>jus, boissons et sodas sans conservateurs </t>
  </si>
  <si>
    <t>Brasserie d’ORVAL</t>
  </si>
  <si>
    <t>bière</t>
  </si>
  <si>
    <t>03 26 49 58 70</t>
  </si>
  <si>
    <t>Microbiologie</t>
  </si>
  <si>
    <t>Environnement</t>
  </si>
  <si>
    <t xml:space="preserve">C.A.M.A (Chaine d'Analyses Marne Ardennes) </t>
  </si>
  <si>
    <t>laboratoire d'analyses agricoles et de biologie végétale Reims</t>
  </si>
  <si>
    <t>Station d’épuration</t>
  </si>
  <si>
    <t>Chemin du petit étang</t>
  </si>
  <si>
    <t>Génétique</t>
  </si>
  <si>
    <t>Route de Bazancourt</t>
  </si>
  <si>
    <t>03 26 50 56 56</t>
  </si>
  <si>
    <t>03 44 37 40 00</t>
  </si>
  <si>
    <t>03 24 52 68 90</t>
  </si>
  <si>
    <t>Médical</t>
  </si>
  <si>
    <t>Reims Cedex</t>
  </si>
  <si>
    <t>Institut de Biotechnologie Jacques BOY</t>
  </si>
  <si>
    <t>03 26 79 72 72</t>
  </si>
  <si>
    <t>Pharmaceutique</t>
  </si>
  <si>
    <t>03 44 38 44 38</t>
  </si>
  <si>
    <t>Toda pharma</t>
  </si>
  <si>
    <t>63P7+HF Reims</t>
  </si>
  <si>
    <t xml:space="preserve"> REIMS CEDEX 2</t>
  </si>
  <si>
    <t>4, Allée Albert Caquot, Pôle FARMAN</t>
  </si>
  <si>
    <t>Laboratoire Départemental d’Analyses (CD67)</t>
  </si>
  <si>
    <t>Charcuterie</t>
  </si>
  <si>
    <t>Aux saveur d'Ardennes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</si>
  <si>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</si>
  <si>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</si>
  <si>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</si>
  <si>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</si>
  <si>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</si>
  <si>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</si>
  <si>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</si>
  <si>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</si>
  <si>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</si>
  <si>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</si>
  <si>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</si>
  <si>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</si>
  <si>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</si>
  <si>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</si>
  <si>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</si>
  <si>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</si>
  <si>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</si>
  <si>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</si>
  <si>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</si>
  <si>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</si>
  <si>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</si>
  <si>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</si>
  <si>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</si>
  <si>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</si>
  <si>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</si>
  <si>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Delpharm Reims</t>
  </si>
  <si>
    <t>Médicaments</t>
  </si>
  <si>
    <t>10, rue colonel Charbonneaux</t>
  </si>
  <si>
    <t>72F3+26 Reims</t>
  </si>
  <si>
    <t>Union Invivo (Ex. Invivo Labs)</t>
  </si>
  <si>
    <t>Nutrition animale</t>
  </si>
  <si>
    <t>Chierry</t>
  </si>
  <si>
    <t>Rue de l'Église</t>
  </si>
  <si>
    <t>03 23 84 80 09</t>
  </si>
  <si>
    <t>Rue Pomacle</t>
  </si>
  <si>
    <t>85WC+2R Bazancourt</t>
  </si>
  <si>
    <t>MHCS  (Champagne Moët et Chandon)</t>
  </si>
  <si>
    <t>eau</t>
  </si>
  <si>
    <t>Aquanalyse Laboratoire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</si>
  <si>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</si>
  <si>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</si>
  <si>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</si>
  <si>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</si>
  <si>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</si>
  <si>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</si>
  <si>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</si>
  <si>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</si>
  <si>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Légumes déshydratés</t>
  </si>
  <si>
    <t>1, le mont de monceau</t>
  </si>
  <si>
    <t xml:space="preserve"> MARCHAIS</t>
  </si>
  <si>
    <t>03 23 22 35 70</t>
  </si>
  <si>
    <t>HRFH+92 Marchais</t>
  </si>
  <si>
    <t>Champagne Louis Roederer</t>
  </si>
  <si>
    <t>03 26 07 61 40</t>
  </si>
  <si>
    <t>727P+4R Reims</t>
  </si>
  <si>
    <t>G5GP+QX Torcy-le-Petit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</si>
  <si>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</si>
  <si>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</si>
  <si>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</si>
  <si>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</si>
  <si>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</si>
  <si>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</si>
  <si>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</si>
  <si>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moutardes</t>
  </si>
  <si>
    <t>Taittinger C.C.V.C.</t>
  </si>
  <si>
    <t>Mailly-Champagne</t>
  </si>
  <si>
    <t>Rue Thiers</t>
  </si>
  <si>
    <t>03 26 49 41 05</t>
  </si>
  <si>
    <t>Champagne Taittinger</t>
  </si>
  <si>
    <t>9, Place Saint-Nicaise</t>
  </si>
  <si>
    <t>03 26 85 45 35</t>
  </si>
  <si>
    <t>Coopérative du Syndicat Général des Vignerons (C.S.G.V.)</t>
  </si>
  <si>
    <t>44, Allées de Cumières</t>
  </si>
  <si>
    <t>03 26 59 86 00</t>
  </si>
  <si>
    <t>2 Impasse de la Vigne</t>
  </si>
  <si>
    <t>03 25 29 29 10</t>
  </si>
  <si>
    <t>Centre Vinicole Champagne Nicolas Feuillatte</t>
  </si>
  <si>
    <t>Chouilly</t>
  </si>
  <si>
    <t>Plumecoq, CD 40A</t>
  </si>
  <si>
    <t>03 26 59 55 50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</si>
  <si>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</si>
  <si>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</si>
  <si>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</si>
  <si>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</si>
  <si>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</si>
  <si>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</si>
  <si>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Yaourts, fromage blanc, crème fraîche</t>
  </si>
  <si>
    <t>Jouy</t>
  </si>
  <si>
    <t>30, Rue des Jacquins</t>
  </si>
  <si>
    <t>03 86 97 40 40</t>
  </si>
  <si>
    <t>5X9M+9W Jouy</t>
  </si>
  <si>
    <t>Eau De Paris</t>
  </si>
  <si>
    <t>Contrôle sanitaire</t>
  </si>
  <si>
    <t>Ivry-sur-Seine</t>
  </si>
  <si>
    <t>33, Avenue Jean Jaurès</t>
  </si>
  <si>
    <t>Resp. qualité</t>
  </si>
  <si>
    <t>Fertilisants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</si>
  <si>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</si>
  <si>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</si>
  <si>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</si>
  <si>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</si>
  <si>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</si>
  <si>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</si>
  <si>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</si>
  <si>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</si>
  <si>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</si>
  <si>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</si>
  <si>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</si>
  <si>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</si>
  <si>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Fromagerie Badoz</t>
  </si>
  <si>
    <t>Pontarlier</t>
  </si>
  <si>
    <t>4, Rue Gustave Eiffel</t>
  </si>
  <si>
    <t>03 81 39 80 20</t>
  </si>
  <si>
    <t>Fromagerie (AOP)</t>
  </si>
  <si>
    <t>Jandun</t>
  </si>
  <si>
    <t>3, Le Hameau de Vence</t>
  </si>
  <si>
    <t>03 24 56 57 20</t>
  </si>
  <si>
    <t>MH29+F4 Jandun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</si>
  <si>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</si>
  <si>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</si>
  <si>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</si>
  <si>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</si>
  <si>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</si>
  <si>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</si>
  <si>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</si>
  <si>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</si>
  <si>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</si>
  <si>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</si>
  <si>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</si>
  <si>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</si>
  <si>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</si>
  <si>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</si>
  <si>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</si>
  <si>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</si>
  <si>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</si>
  <si>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</si>
  <si>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</si>
  <si>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</si>
  <si>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</si>
  <si>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</si>
  <si>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</si>
  <si>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</si>
  <si>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</si>
  <si>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</si>
  <si>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</si>
  <si>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</si>
  <si>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</si>
  <si>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</si>
  <si>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</si>
  <si>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</si>
  <si>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</si>
  <si>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</si>
  <si>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</si>
  <si>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</si>
  <si>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</si>
  <si>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</si>
  <si>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</si>
  <si>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</si>
  <si>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</si>
  <si>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</si>
  <si>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</si>
  <si>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</si>
  <si>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SEZANNE</t>
  </si>
  <si>
    <t>STEP Communauté de communes des Coteaux Sezannais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</si>
  <si>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</si>
  <si>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</si>
  <si>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</si>
  <si>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</si>
  <si>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</si>
  <si>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</si>
  <si>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</si>
  <si>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</si>
  <si>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</si>
  <si>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</si>
  <si>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</si>
  <si>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</si>
  <si>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</si>
  <si>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</si>
  <si>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</si>
  <si>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</si>
  <si>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>Fermentations</t>
  </si>
  <si>
    <t>Enzymes</t>
  </si>
  <si>
    <t>Rue Bp 12, Quai Sarrail</t>
  </si>
  <si>
    <t>Nogent-sur-Seine</t>
  </si>
  <si>
    <t>FFRW+C5 Nogent-sur-Seine</t>
  </si>
  <si>
    <t>Chaire A.B.I.</t>
  </si>
  <si>
    <t>Agro-biotechnologies</t>
  </si>
  <si>
    <t>3, Rue des Rouges-Terres</t>
  </si>
  <si>
    <t>03 52 62 04 62</t>
  </si>
  <si>
    <t>85W4+98 Pomacle</t>
  </si>
  <si>
    <t>Nocibé</t>
  </si>
  <si>
    <t>Parfumerie</t>
  </si>
  <si>
    <t>3, Place d'Armes</t>
  </si>
  <si>
    <t>03 26 72 37 75</t>
  </si>
  <si>
    <t>PHGM+CQ Vitry-le-François</t>
  </si>
  <si>
    <t>  TORCY</t>
  </si>
  <si>
    <t>5, rue des Epinettes</t>
  </si>
  <si>
    <t>RMV5+88 Torcy</t>
  </si>
  <si>
    <t>01 60 06 20 20</t>
  </si>
  <si>
    <t>Production</t>
  </si>
  <si>
    <t>12, rue Hollande</t>
  </si>
  <si>
    <t>63JQ+3C Reims</t>
  </si>
  <si>
    <t>Jean-Louis DUMOULIN directeur d’usine - 03 26 50 56 56</t>
  </si>
  <si>
    <t>Beauté Recherche e tindustries - LOREAL</t>
  </si>
  <si>
    <t>Route Noyon, 60310 Lassigny</t>
  </si>
  <si>
    <t>Route Noyon</t>
  </si>
  <si>
    <t>Lassigny</t>
  </si>
  <si>
    <t>03 44 43 00 73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</si>
  <si>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</si>
  <si>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</si>
  <si>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</si>
  <si>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</si>
  <si>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</si>
  <si>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</si>
  <si>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</si>
  <si>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</si>
  <si>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Recherche, Cultures cellulaires</t>
  </si>
  <si>
    <t>M. MARTINY Laurent  - 03 26 91 31 68</t>
  </si>
  <si>
    <t>Recherche, Cancer</t>
  </si>
  <si>
    <t>Institut Jean Godinot</t>
  </si>
  <si>
    <t>1, Rue du Général Koenig</t>
  </si>
  <si>
    <t>03 26 50 44 44</t>
  </si>
  <si>
    <t>62GF+R5 Reims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</si>
  <si>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</si>
  <si>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</si>
  <si>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</si>
  <si>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</si>
  <si>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</si>
  <si>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Recherche et analyses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</si>
  <si>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</si>
  <si>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</si>
  <si>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</si>
  <si>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</si>
  <si>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</si>
  <si>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 xml:space="preserve">allergènes pour désenbilisation </t>
  </si>
  <si>
    <t xml:space="preserve">5, route du Breuil </t>
  </si>
  <si>
    <t>VANDEUIL</t>
  </si>
  <si>
    <t>03 26 02 42 95</t>
  </si>
  <si>
    <t>7RR4+46 Vandeuil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</si>
  <si>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</si>
  <si>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</si>
  <si>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</si>
  <si>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</si>
  <si>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</si>
  <si>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</si>
  <si>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</si>
  <si>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</si>
  <si>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</si>
  <si>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</si>
  <si>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</si>
  <si>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</si>
  <si>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</si>
  <si>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</si>
  <si>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</si>
  <si>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</si>
  <si>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</si>
  <si>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</si>
  <si>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</si>
  <si>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</si>
  <si>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Laboratoire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</si>
  <si>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</si>
  <si>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</si>
  <si>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</si>
  <si>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</si>
  <si>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</si>
  <si>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</si>
  <si>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</si>
  <si>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</si>
  <si>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</si>
  <si>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</si>
  <si>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</si>
  <si>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3, Chemin d'Armancourt</t>
  </si>
  <si>
    <t>03 44 86 82 28</t>
  </si>
  <si>
    <t>9QQW+QF Compiègne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</si>
  <si>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</si>
  <si>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</si>
  <si>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</si>
  <si>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</si>
  <si>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</si>
  <si>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</si>
  <si>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</si>
  <si>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</si>
  <si>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</si>
  <si>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</si>
  <si>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</si>
  <si>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</si>
  <si>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</si>
  <si>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</si>
  <si>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</si>
  <si>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</si>
  <si>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</si>
  <si>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</si>
  <si>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</si>
  <si>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</si>
  <si>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</si>
  <si>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</si>
  <si>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</si>
  <si>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</si>
  <si>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</si>
  <si>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</si>
  <si>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</si>
  <si>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</si>
  <si>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</si>
  <si>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</si>
  <si>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</si>
  <si>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</si>
  <si>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</si>
  <si>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</si>
  <si>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</si>
  <si>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</si>
  <si>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</si>
  <si>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</si>
  <si>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</si>
  <si>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</si>
  <si>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</si>
  <si>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</si>
  <si>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</si>
  <si>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</si>
  <si>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</si>
  <si>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</si>
  <si>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</si>
  <si>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</si>
  <si>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</si>
  <si>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</si>
  <si>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</si>
  <si>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</si>
  <si>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</si>
  <si>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</si>
  <si>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</si>
  <si>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</si>
  <si>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</si>
  <si>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</si>
  <si>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</si>
  <si>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</si>
  <si>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</si>
  <si>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</si>
  <si>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</si>
  <si>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Meilleures entreprises :          Apprentis et initiaux</t>
  </si>
  <si>
    <t>Route Arcis Sur Aube</t>
  </si>
  <si>
    <t>Villette-sur-Aube</t>
  </si>
  <si>
    <t>03 25 37 11 00</t>
  </si>
  <si>
    <t>G4P2+49 Villette-sur-Aube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</si>
  <si>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</si>
  <si>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</si>
  <si>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</si>
  <si>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</si>
  <si>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</si>
  <si>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</si>
  <si>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laboratoire départemental de l'aube</t>
  </si>
  <si>
    <t>Elodie Bojko-"Vérification de la mise en application des normes d’hygiène de 2017"/</t>
  </si>
  <si>
    <t xml:space="preserve">Mme BOITEL Séverine </t>
  </si>
  <si>
    <t>Chimie</t>
  </si>
  <si>
    <t>Usine chimique</t>
  </si>
  <si>
    <t>7, Rue du Commandant d'Estienne d'Orves</t>
  </si>
  <si>
    <t>Villeneuve-la-Garenne</t>
  </si>
  <si>
    <t>01 47 15 73 00</t>
  </si>
  <si>
    <t>W8R7+JH Villeneuve-la-Garenne</t>
  </si>
  <si>
    <t>Ferments</t>
  </si>
  <si>
    <t>36, route de Sully</t>
  </si>
  <si>
    <t>Saint Benoit sur Loire</t>
  </si>
  <si>
    <t>Chemin du halage</t>
  </si>
  <si>
    <t>oenologie</t>
  </si>
  <si>
    <t>03.26.91.80.64</t>
  </si>
  <si>
    <t>63V6+8X Reims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</si>
  <si>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</si>
  <si>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</si>
  <si>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</si>
  <si>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</si>
  <si>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</si>
  <si>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</si>
  <si>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</si>
  <si>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</si>
  <si>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</si>
  <si>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</si>
  <si>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</si>
  <si>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</si>
  <si>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</si>
  <si>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</si>
  <si>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</si>
  <si>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</si>
  <si>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</si>
  <si>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</si>
  <si>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</si>
  <si>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</si>
  <si>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</si>
  <si>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</si>
  <si>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</si>
  <si>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</si>
  <si>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</si>
  <si>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</si>
  <si>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</si>
  <si>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</si>
  <si>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</si>
  <si>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</si>
  <si>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</si>
  <si>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</si>
  <si>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</si>
  <si>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</si>
  <si>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</si>
  <si>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</si>
  <si>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</si>
  <si>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</si>
  <si>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</si>
  <si>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</si>
  <si>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</si>
  <si>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</si>
  <si>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</si>
  <si>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</si>
  <si>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</si>
  <si>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</si>
  <si>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</si>
  <si>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</si>
  <si>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</si>
  <si>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</si>
  <si>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</si>
  <si>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</si>
  <si>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</si>
  <si>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</si>
  <si>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</si>
  <si>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</si>
  <si>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</si>
  <si>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</si>
  <si>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</si>
  <si>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</si>
  <si>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</si>
  <si>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</si>
  <si>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</si>
  <si>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</si>
  <si>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</si>
  <si>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</si>
  <si>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</si>
  <si>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</si>
  <si>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</si>
  <si>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</si>
  <si>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</si>
  <si>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</si>
  <si>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</si>
  <si>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</si>
  <si>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</si>
  <si>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</si>
  <si>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</si>
  <si>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</si>
  <si>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</si>
  <si>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</si>
  <si>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</si>
  <si>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</si>
  <si>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</si>
  <si>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</si>
  <si>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</si>
  <si>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</si>
  <si>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</si>
  <si>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</si>
  <si>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</si>
  <si>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</si>
  <si>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</si>
  <si>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</si>
  <si>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</si>
  <si>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</si>
  <si>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</si>
  <si>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</si>
  <si>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</si>
  <si>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</si>
  <si>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</si>
  <si>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</si>
  <si>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</si>
  <si>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</si>
  <si>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</si>
  <si>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</si>
  <si>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</si>
  <si>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</si>
  <si>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</si>
  <si>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</si>
  <si>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</si>
  <si>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</si>
  <si>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</si>
  <si>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</si>
  <si>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</si>
  <si>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</si>
  <si>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</si>
  <si>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</si>
  <si>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</si>
  <si>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</si>
  <si>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</si>
  <si>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</si>
  <si>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</si>
  <si>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</si>
  <si>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</si>
  <si>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</si>
  <si>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</si>
  <si>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</si>
  <si>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</si>
  <si>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</si>
  <si>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</si>
  <si>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</si>
  <si>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</si>
  <si>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</si>
  <si>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</si>
  <si>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</si>
  <si>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</si>
  <si>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</si>
  <si>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</si>
  <si>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</si>
  <si>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</si>
  <si>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</si>
  <si>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</si>
  <si>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</si>
  <si>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</si>
  <si>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</si>
  <si>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</si>
  <si>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</si>
  <si>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</si>
  <si>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</si>
  <si>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</si>
  <si>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</si>
  <si>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</si>
  <si>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</si>
  <si>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</si>
  <si>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</si>
  <si>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</si>
  <si>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</si>
  <si>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</si>
  <si>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</si>
  <si>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</si>
  <si>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</si>
  <si>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</si>
  <si>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</si>
  <si>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</si>
  <si>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</si>
  <si>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</si>
  <si>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</si>
  <si>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</si>
  <si>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</si>
  <si>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</si>
  <si>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</si>
  <si>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</si>
  <si>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</si>
  <si>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</si>
  <si>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</si>
  <si>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</si>
  <si>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</si>
  <si>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</si>
  <si>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</si>
  <si>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</si>
  <si>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</si>
  <si>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</si>
  <si>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</si>
  <si>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</si>
  <si>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</si>
  <si>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</si>
  <si>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</si>
  <si>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</si>
  <si>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</si>
  <si>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</si>
  <si>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</si>
  <si>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</si>
  <si>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</si>
  <si>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</si>
  <si>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</si>
  <si>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</si>
  <si>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</si>
  <si>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</si>
  <si>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</si>
  <si>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</si>
  <si>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</si>
  <si>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</si>
  <si>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</si>
  <si>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</si>
  <si>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</si>
  <si>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</si>
  <si>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</si>
  <si>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</si>
  <si>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</si>
  <si>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</si>
  <si>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</si>
  <si>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</si>
  <si>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</si>
  <si>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</si>
  <si>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</si>
  <si>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</si>
  <si>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</si>
  <si>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</si>
  <si>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</si>
  <si>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</si>
  <si>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</si>
  <si>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</si>
  <si>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</si>
  <si>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</si>
  <si>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</si>
  <si>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</si>
  <si>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</si>
  <si>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</si>
  <si>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</si>
  <si>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</si>
  <si>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</si>
  <si>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</si>
  <si>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</si>
  <si>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</si>
  <si>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</si>
  <si>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</si>
  <si>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</si>
  <si>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</si>
  <si>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</si>
  <si>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</si>
  <si>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</si>
  <si>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</si>
  <si>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</si>
  <si>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</si>
  <si>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</si>
  <si>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</si>
  <si>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</si>
  <si>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</si>
  <si>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</si>
  <si>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</si>
  <si>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</si>
  <si>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</si>
  <si>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</si>
  <si>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</si>
  <si>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</si>
  <si>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</si>
  <si>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</si>
  <si>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DeuxMillevingtEtUn Nb D apprentis</t>
  </si>
  <si>
    <t>DeuxMillevingtEtUn  Nb D initiaux</t>
  </si>
  <si>
    <t>DeuxMillevingtDeux Nb D apprentis</t>
  </si>
  <si>
    <t>DeuxMillevingtDeux  Nb D initiaux</t>
  </si>
  <si>
    <t>Laboratoire Nutriscience</t>
  </si>
  <si>
    <t>Silliker</t>
  </si>
  <si>
    <t>Givaudan (Ex. Soliance)</t>
  </si>
  <si>
    <t>Sofralab</t>
  </si>
  <si>
    <t xml:space="preserve">Vivescia </t>
  </si>
  <si>
    <t>Euria - Laiterie de Jouy</t>
  </si>
  <si>
    <t xml:space="preserve">Synbiovie SAS </t>
  </si>
  <si>
    <t>Sogea EST BTP Station épuration</t>
  </si>
  <si>
    <t>Bonduelle Traiteur</t>
  </si>
  <si>
    <t>Cristal Union, Villette-sur-Aube</t>
  </si>
  <si>
    <t>Cristanol</t>
  </si>
  <si>
    <t>Tereos, Connantre</t>
  </si>
  <si>
    <t>Antartic</t>
  </si>
  <si>
    <t>Lactinov (Ex. UNILEP)</t>
  </si>
  <si>
    <t>Uriane</t>
  </si>
  <si>
    <t>Roquette Frères</t>
  </si>
  <si>
    <t xml:space="preserve">Babynov  </t>
  </si>
  <si>
    <t>Bister France</t>
  </si>
  <si>
    <t>Kalizea</t>
  </si>
  <si>
    <t xml:space="preserve">Fossier </t>
  </si>
  <si>
    <t>Malteurop</t>
  </si>
  <si>
    <t>Coopérative Vinicole</t>
  </si>
  <si>
    <t>Cristal-Union, Sillery</t>
  </si>
  <si>
    <t>Vranken-Pommery</t>
  </si>
  <si>
    <t>Clair De Lorraine</t>
  </si>
  <si>
    <t xml:space="preserve">Lesaffre International </t>
  </si>
  <si>
    <t>Eureau Sources</t>
  </si>
  <si>
    <t>Nutribio</t>
  </si>
  <si>
    <t>Yoplait France</t>
  </si>
  <si>
    <t>Fertemis</t>
  </si>
  <si>
    <t>HuguierFrères</t>
  </si>
  <si>
    <t>Téréos, distillerie de la région de Chalon</t>
  </si>
  <si>
    <t>Ets J. SOUFFLET</t>
  </si>
  <si>
    <t>Europ Cosmetics</t>
  </si>
  <si>
    <t>Parchimy Sa</t>
  </si>
  <si>
    <t>Thor Personal Care Sa</t>
  </si>
  <si>
    <t>Confarma France SAS</t>
  </si>
  <si>
    <t xml:space="preserve">Alk Abello Sa </t>
  </si>
  <si>
    <t>Lu Biscuit</t>
  </si>
  <si>
    <t>Colgate Palmolive Industriel</t>
  </si>
  <si>
    <t>Labosphère</t>
  </si>
  <si>
    <t>Brenntag S. A. - Ardennes</t>
  </si>
  <si>
    <t>Biocodex Laboratoire</t>
  </si>
  <si>
    <t>Biocodex SA</t>
  </si>
  <si>
    <t>Coventya</t>
  </si>
  <si>
    <t>Cristal union, Bazancourt</t>
  </si>
  <si>
    <t>Evonik Rexim</t>
  </si>
  <si>
    <t>33, rue de Verdun</t>
  </si>
  <si>
    <t>Ham</t>
  </si>
  <si>
    <t>03 23 81 37 80</t>
  </si>
  <si>
    <t>49.74414303546022, 3.0816525153445946</t>
  </si>
  <si>
    <t>Eurofins Biopharma Product Testing</t>
  </si>
  <si>
    <t>DeuxMillevingtTrois Nb D apprentis</t>
  </si>
  <si>
    <t>DeuxMillevingtTrois  Nb D initiaux</t>
  </si>
  <si>
    <t>Agrolab's - Site d'Aurillac</t>
  </si>
  <si>
    <t>Produits laitiers</t>
  </si>
  <si>
    <t>38 Rue de Salers</t>
  </si>
  <si>
    <t>Aurillac</t>
  </si>
  <si>
    <t>44.936372719277585, 2.4447270000000003</t>
  </si>
  <si>
    <t>Bongrain</t>
  </si>
  <si>
    <t>Grande Rue</t>
  </si>
  <si>
    <t>Illoud</t>
  </si>
  <si>
    <t>03 25 30 74 00</t>
  </si>
  <si>
    <t>48.20801998217863, 5.571718817272307</t>
  </si>
  <si>
    <t>Novacarb -Sequens</t>
  </si>
  <si>
    <t>Carbonates et Bicarbonates de sodium</t>
  </si>
  <si>
    <t>Laneuveville-devant-Nancy</t>
  </si>
  <si>
    <t xml:space="preserve">34 Rue Gilbert Bize </t>
  </si>
  <si>
    <t>48.639843161636925, 6.2650445</t>
  </si>
  <si>
    <t>Compagnie Champenoise PH-CH</t>
  </si>
  <si>
    <t>12, Allée du vignoble, CS 90024</t>
  </si>
  <si>
    <t>49.215652393033025, 4.011029050374565</t>
  </si>
  <si>
    <t>03 26 84 43 00</t>
  </si>
  <si>
    <t>biofluides</t>
  </si>
  <si>
    <t>UFR Pharmacie</t>
  </si>
  <si>
    <t>51, Rue Cognacq Jay</t>
  </si>
  <si>
    <t>03 26 91 81 28</t>
  </si>
  <si>
    <t>49.227891635350936, 4.018852304810808</t>
  </si>
  <si>
    <t>136, Rue Vermouillet</t>
  </si>
  <si>
    <t>Grands Moulins De Paris (Euromill Nord Reims)</t>
  </si>
  <si>
    <t xml:space="preserve">viande </t>
  </si>
  <si>
    <t>ELIVIA</t>
  </si>
  <si>
    <t>11, Rue du Bois Guillaume</t>
  </si>
  <si>
    <t>03 26 73 65 00</t>
  </si>
  <si>
    <t>https://fr.linkedin.com/company/elivia?trk=public_profile_topcard-current-company</t>
  </si>
  <si>
    <t>48.72278545149311, 4.614611060337838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</si>
</sst>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62626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3" fillId="0" borderId="3" xfId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7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5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6" fillId="0" borderId="1" xfId="1" quotePrefix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8" fillId="6" borderId="12" xfId="0" applyFont="1" applyFill="1" applyBorder="1" applyAlignment="1">
      <alignment horizontal="right"/>
    </xf>
    <xf numFmtId="0" fontId="18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/>
    </xf>
    <xf numFmtId="0" fontId="18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Entreprises_Complet2!$BC$8</c:f>
              <c:strCache>
                <c:ptCount val="1"/>
                <c:pt idx="0">
                  <c:v>N° 4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Entreprises_Complet2!$CB$8:$CH$8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Entreprises_Complet2!$BC$8</c:f>
              <c:strCache>
                <c:ptCount val="1"/>
                <c:pt idx="0">
                  <c:v>N° 4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Entreprises_Complet2!$CI$8:$CO$8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Entreprises_Complet2!$BC$18</c:f>
              <c:strCache>
                <c:ptCount val="1"/>
                <c:pt idx="0">
                  <c:v>N° 12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Entreprises_Complet2!$BC$18</c:f>
              <c:strCache>
                <c:ptCount val="1"/>
                <c:pt idx="0">
                  <c:v>N° 12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Entreprises_Complet2!$BC$19</c:f>
              <c:strCache>
                <c:ptCount val="1"/>
                <c:pt idx="0">
                  <c:v>N° 14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Entreprises_Complet2!$BC$19</c:f>
              <c:strCache>
                <c:ptCount val="1"/>
                <c:pt idx="0">
                  <c:v>N° 14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Entreprises_Complet2!$BC$20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Entreprises_Complet2!$BC$20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Entreprises_Complet2!$BC$21</c:f>
              <c:strCache>
                <c:ptCount val="1"/>
                <c:pt idx="0">
                  <c:v>N° 16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Entreprises_Complet2!$BC$21</c:f>
              <c:strCache>
                <c:ptCount val="1"/>
                <c:pt idx="0">
                  <c:v>N° 16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Entreprises_Complet2!$BC$22</c:f>
              <c:strCache>
                <c:ptCount val="1"/>
                <c:pt idx="0">
                  <c:v>N° 16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Entreprises_Complet2!$BC$22</c:f>
              <c:strCache>
                <c:ptCount val="1"/>
                <c:pt idx="0">
                  <c:v>N° 16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Entreprises_Complet2!$BC$23</c:f>
              <c:strCache>
                <c:ptCount val="1"/>
                <c:pt idx="0">
                  <c:v>N° 18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Entreprises_Complet2!$BC$23</c:f>
              <c:strCache>
                <c:ptCount val="1"/>
                <c:pt idx="0">
                  <c:v>N° 18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Entreprises_Complet2!$BC$24</c:f>
              <c:strCache>
                <c:ptCount val="1"/>
                <c:pt idx="0">
                  <c:v>N° 20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Entreprises_Complet2!$CB$24:$CH$24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Entreprises_Complet2!$BC$24</c:f>
              <c:strCache>
                <c:ptCount val="1"/>
                <c:pt idx="0">
                  <c:v>N° 20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Entreprises_Complet2!$CI$24:$CO$24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Entreprises_Complet2!$BE$8</c:f>
              <c:strCache>
                <c:ptCount val="1"/>
                <c:pt idx="0">
                  <c:v>N° 24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Entreprises_Complet2!$CB$8:$CH$8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Entreprises_Complet2!$BE$8</c:f>
              <c:strCache>
                <c:ptCount val="1"/>
                <c:pt idx="0">
                  <c:v>N° 24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Entreprises_Complet2!$CI$8:$CO$8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Entreprises_Complet2!$BE$9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Entreprises_Complet2!$CB$9:$CH$9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Entreprises_Complet2!$BE$9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Entreprises_Complet2!$CI$9:$CO$9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Entreprises_Complet2!$BE$11</c:f>
              <c:strCache>
                <c:ptCount val="1"/>
                <c:pt idx="0">
                  <c:v>N° 13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Entreprises_Complet2!$CB$11:$CH$11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Entreprises_Complet2!$BE$11</c:f>
              <c:strCache>
                <c:ptCount val="1"/>
                <c:pt idx="0">
                  <c:v>N° 13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Entreprises_Complet2!$CI$11:$CO$11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Entreprises_Complet2!$BC$9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Entreprises_Complet2!$CB$9:$CH$9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Entreprises_Complet2!$BC$9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Entreprises_Complet2!$CI$9:$CO$9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Entreprises_Complet2!$BE$12</c:f>
              <c:strCache>
                <c:ptCount val="1"/>
                <c:pt idx="0">
                  <c:v>N° 7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Entreprises_Complet2!$CB$12:$CH$12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Entreprises_Complet2!$BE$12</c:f>
              <c:strCache>
                <c:ptCount val="1"/>
                <c:pt idx="0">
                  <c:v>N° 7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Entreprises_Complet2!$CI$12:$CO$12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Entreprises_Complet2!$BE$13</c:f>
              <c:strCache>
                <c:ptCount val="1"/>
                <c:pt idx="0">
                  <c:v>N° 1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Entreprises_Complet2!$BE$13</c:f>
              <c:strCache>
                <c:ptCount val="1"/>
                <c:pt idx="0">
                  <c:v>N° 1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Entreprises_Complet2!$BE$14</c:f>
              <c:strCache>
                <c:ptCount val="1"/>
                <c:pt idx="0">
                  <c:v>N° 14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Entreprises_Complet2!$BE$14</c:f>
              <c:strCache>
                <c:ptCount val="1"/>
                <c:pt idx="0">
                  <c:v>N° 14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Entreprises_Complet2!$BE$15</c:f>
              <c:strCache>
                <c:ptCount val="1"/>
                <c:pt idx="0">
                  <c:v>N° 35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Entreprises_Complet2!$BE$15</c:f>
              <c:strCache>
                <c:ptCount val="1"/>
                <c:pt idx="0">
                  <c:v>N° 35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Entreprises_Complet2!$BE$16</c:f>
              <c:strCache>
                <c:ptCount val="1"/>
                <c:pt idx="0">
                  <c:v>N° 36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Entreprises_Complet2!$BE$16</c:f>
              <c:strCache>
                <c:ptCount val="1"/>
                <c:pt idx="0">
                  <c:v>N° 36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Entreprises_Complet2!$BE$17</c:f>
              <c:strCache>
                <c:ptCount val="1"/>
                <c:pt idx="0">
                  <c:v>N° 37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Entreprises_Complet2!$BE$17</c:f>
              <c:strCache>
                <c:ptCount val="1"/>
                <c:pt idx="0">
                  <c:v>N° 37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Entreprises_Complet2!$BE$18</c:f>
              <c:strCache>
                <c:ptCount val="1"/>
                <c:pt idx="0">
                  <c:v>N° 38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Entreprises_Complet2!$BE$18</c:f>
              <c:strCache>
                <c:ptCount val="1"/>
                <c:pt idx="0">
                  <c:v>N° 38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Entreprises_Complet2!$BE$19</c:f>
              <c:strCache>
                <c:ptCount val="1"/>
                <c:pt idx="0">
                  <c:v>N° 38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Entreprises_Complet2!$BE$19</c:f>
              <c:strCache>
                <c:ptCount val="1"/>
                <c:pt idx="0">
                  <c:v>N° 38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Entreprises_Complet2!$BE$20</c:f>
              <c:strCache>
                <c:ptCount val="1"/>
                <c:pt idx="0">
                  <c:v>N° 3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Entreprises_Complet2!$BE$20</c:f>
              <c:strCache>
                <c:ptCount val="1"/>
                <c:pt idx="0">
                  <c:v>N° 3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Entreprises_Complet2!$BE$21</c:f>
              <c:strCache>
                <c:ptCount val="1"/>
                <c:pt idx="0">
                  <c:v>N° 40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Entreprises_Complet2!$BE$21</c:f>
              <c:strCache>
                <c:ptCount val="1"/>
                <c:pt idx="0">
                  <c:v>N° 40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Entreprises_Complet2!$BC$11</c:f>
              <c:strCache>
                <c:ptCount val="1"/>
                <c:pt idx="0">
                  <c:v>N° 5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Entreprises_Complet2!$CB$11:$CH$11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Entreprises_Complet2!$BC$11</c:f>
              <c:strCache>
                <c:ptCount val="1"/>
                <c:pt idx="0">
                  <c:v>N° 5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Entreprises_Complet2!$CI$11:$CO$11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Entreprises_Complet2!$BE$22</c:f>
              <c:strCache>
                <c:ptCount val="1"/>
                <c:pt idx="0">
                  <c:v>N° 40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Entreprises_Complet2!$BE$22</c:f>
              <c:strCache>
                <c:ptCount val="1"/>
                <c:pt idx="0">
                  <c:v>N° 40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Entreprises_Complet2!$BE$23</c:f>
              <c:strCache>
                <c:ptCount val="1"/>
                <c:pt idx="0">
                  <c:v>N° 6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Entreprises_Complet2!$BE$23</c:f>
              <c:strCache>
                <c:ptCount val="1"/>
                <c:pt idx="0">
                  <c:v>N° 6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Entreprises_Complet2!$BE$24</c:f>
              <c:strCache>
                <c:ptCount val="1"/>
                <c:pt idx="0">
                  <c:v>N° 9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Entreprises_Complet2!$CB$24:$CH$24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Entreprises_Complet2!$BE$24</c:f>
              <c:strCache>
                <c:ptCount val="1"/>
                <c:pt idx="0">
                  <c:v>N° 9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Entreprises_Complet2!$CI$24:$CO$24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Entreprises_Complet2!$BC$12</c:f>
              <c:strCache>
                <c:ptCount val="1"/>
                <c:pt idx="0">
                  <c:v>N° 6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Entreprises_Complet2!$CB$12:$CH$12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Entreprises_Complet2!$BC$12</c:f>
              <c:strCache>
                <c:ptCount val="1"/>
                <c:pt idx="0">
                  <c:v>N° 6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Entreprises_Complet2!$CI$12:$CO$12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Entreprises_Complet2!$BC$13</c:f>
              <c:strCache>
                <c:ptCount val="1"/>
                <c:pt idx="0">
                  <c:v>N° 3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Entreprises_Complet2!$BC$13</c:f>
              <c:strCache>
                <c:ptCount val="1"/>
                <c:pt idx="0">
                  <c:v>N° 3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Entreprises_Complet2!$BC$14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Entreprises_Complet2!$BC$14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Entreprises_Complet2!$BC$15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Entreprises_Complet2!$BC$15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Entreprises_Complet2!$BC$16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Entreprises_Complet2!$BC$16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Entreprises_Complet2!$BC$17</c:f>
              <c:strCache>
                <c:ptCount val="1"/>
                <c:pt idx="0">
                  <c:v>N° 12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Entreprises_Complet2!$BC$17</c:f>
              <c:strCache>
                <c:ptCount val="1"/>
                <c:pt idx="0">
                  <c:v>N° 12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18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26" Type="http://schemas.openxmlformats.org/officeDocument/2006/relationships/hyperlink" Target="https://www.linkedin.com/company/cristal-union/?originalSubdomain=fr" TargetMode="External"/><Relationship Id="rId21" Type="http://schemas.openxmlformats.org/officeDocument/2006/relationships/hyperlink" Target="https://www.linkedin.com/company/delpharmreims/?originalSubdomain=fr" TargetMode="External"/><Relationship Id="rId34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12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17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5" Type="http://schemas.openxmlformats.org/officeDocument/2006/relationships/hyperlink" Target="https://www.linkedin.com/company/groupe-invivo/" TargetMode="External"/><Relationship Id="rId33" Type="http://schemas.openxmlformats.org/officeDocument/2006/relationships/hyperlink" Target="https://www.linkedin.com/company/oenologie-conseil-champagne/people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http://03.26.51.19.30/" TargetMode="External"/><Relationship Id="rId20" Type="http://schemas.openxmlformats.org/officeDocument/2006/relationships/hyperlink" Target="https://www.linkedin.com/company/lycee-libergier/" TargetMode="External"/><Relationship Id="rId29" Type="http://schemas.openxmlformats.org/officeDocument/2006/relationships/hyperlink" Target="https://www.linkedin.com/company/millb%C3%A4ker-sas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1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24" Type="http://schemas.openxmlformats.org/officeDocument/2006/relationships/hyperlink" Target="https://www.linkedin.com/company/sofralab/about/" TargetMode="External"/><Relationship Id="rId32" Type="http://schemas.openxmlformats.org/officeDocument/2006/relationships/hyperlink" Target="https://www.linkedin.com/school/universite-de-reims-champagne-ardenne/?originalSubdomain=fr" TargetMode="External"/><Relationship Id="rId37" Type="http://schemas.openxmlformats.org/officeDocument/2006/relationships/hyperlink" Target="https://fr.linkedin.com/company/elivia?trk=public_profile_topcard-current-company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5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23" Type="http://schemas.openxmlformats.org/officeDocument/2006/relationships/hyperlink" Target="https://www.linkedin.com/company/moet-&amp;-chandon/?originalSubdomain=fr" TargetMode="External"/><Relationship Id="rId28" Type="http://schemas.openxmlformats.org/officeDocument/2006/relationships/hyperlink" Target="https://www.linkedin.com/company/vivescia/" TargetMode="External"/><Relationship Id="rId36" Type="http://schemas.openxmlformats.org/officeDocument/2006/relationships/hyperlink" Target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TargetMode="External"/><Relationship Id="rId10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19" Type="http://schemas.openxmlformats.org/officeDocument/2006/relationships/hyperlink" Target="https://www.linkedin.com/company/givaudan/" TargetMode="External"/><Relationship Id="rId31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https://www.google.fr/search?q=KALIZEA+reims&amp;sa=X&amp;ved=0ahUKEwjJ9dug6tXaAhWqD8AKHZiSDzYQuzEICigA&amp;biw=1467&amp;bih=703" TargetMode="External"/><Relationship Id="rId14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2" Type="http://schemas.openxmlformats.org/officeDocument/2006/relationships/hyperlink" Target="https://www.linkedin.com/company/ldar02/?originalSubdomain=fr" TargetMode="External"/><Relationship Id="rId27" Type="http://schemas.openxmlformats.org/officeDocument/2006/relationships/hyperlink" Target="https://www.linkedin.com/company/elle-&amp;-vire-groupe-savencia/?originalSubdomain=fr" TargetMode="External"/><Relationship Id="rId30" Type="http://schemas.openxmlformats.org/officeDocument/2006/relationships/hyperlink" Target="https://www.linkedin.com/school/universite-de-reims-champagne-ardenne/?originalSubdomain=fr" TargetMode="External"/><Relationship Id="rId35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81"/>
  <sheetViews>
    <sheetView tabSelected="1" topLeftCell="BG1" zoomScale="90" zoomScaleNormal="90" workbookViewId="0">
      <pane ySplit="1" topLeftCell="A70" activePane="bottomLeft" state="frozen"/>
      <selection activeCell="AD1" sqref="AD1"/>
      <selection pane="bottomLeft" activeCell="BK73" sqref="BK73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37.710937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5" width="24.7109375" style="2" customWidth="1"/>
    <col min="66" max="66" width="19" style="2" customWidth="1"/>
    <col min="67" max="67" width="18.5703125" style="2" customWidth="1"/>
    <col min="68" max="77" width="15.7109375" style="64" customWidth="1"/>
    <col min="78" max="16384" width="11.42578125" style="2"/>
  </cols>
  <sheetData>
    <row r="1" spans="1:94" s="155" customFormat="1" ht="58.5" customHeight="1" x14ac:dyDescent="0.3">
      <c r="A1" s="140" t="s">
        <v>30</v>
      </c>
      <c r="B1" s="141" t="s">
        <v>29</v>
      </c>
      <c r="C1" s="142" t="s">
        <v>73</v>
      </c>
      <c r="D1" s="143" t="s">
        <v>188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5"/>
      <c r="V1" s="142"/>
      <c r="W1" s="142"/>
      <c r="X1" s="142"/>
      <c r="Y1" s="142"/>
      <c r="Z1" s="146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 t="s">
        <v>74</v>
      </c>
      <c r="AP1" s="142" t="s">
        <v>75</v>
      </c>
      <c r="AQ1" s="147" t="s">
        <v>76</v>
      </c>
      <c r="AR1" s="142" t="s">
        <v>32</v>
      </c>
      <c r="AS1" s="142" t="s">
        <v>34</v>
      </c>
      <c r="AT1" s="142" t="s">
        <v>582</v>
      </c>
      <c r="AU1" s="142" t="s">
        <v>162</v>
      </c>
      <c r="AV1" s="142" t="s">
        <v>31</v>
      </c>
      <c r="AW1" s="148"/>
      <c r="AX1" s="148"/>
      <c r="AY1" s="148"/>
      <c r="AZ1" s="148"/>
      <c r="BA1" s="148"/>
      <c r="BB1" s="149" t="s">
        <v>525</v>
      </c>
      <c r="BC1" s="150" t="s">
        <v>528</v>
      </c>
      <c r="BD1" s="149" t="s">
        <v>523</v>
      </c>
      <c r="BE1" s="150" t="s">
        <v>526</v>
      </c>
      <c r="BF1" s="151" t="s">
        <v>894</v>
      </c>
      <c r="BG1" s="151" t="s">
        <v>895</v>
      </c>
      <c r="BH1" s="151" t="s">
        <v>840</v>
      </c>
      <c r="BI1" s="151" t="s">
        <v>841</v>
      </c>
      <c r="BJ1" s="151" t="s">
        <v>838</v>
      </c>
      <c r="BK1" s="151" t="s">
        <v>839</v>
      </c>
      <c r="BL1" s="151" t="s">
        <v>553</v>
      </c>
      <c r="BM1" s="151" t="s">
        <v>554</v>
      </c>
      <c r="BN1" s="151" t="s">
        <v>551</v>
      </c>
      <c r="BO1" s="151" t="s">
        <v>552</v>
      </c>
      <c r="BP1" s="151" t="s">
        <v>529</v>
      </c>
      <c r="BQ1" s="151" t="s">
        <v>530</v>
      </c>
      <c r="BR1" s="151" t="s">
        <v>531</v>
      </c>
      <c r="BS1" s="151" t="s">
        <v>532</v>
      </c>
      <c r="BT1" s="151" t="s">
        <v>533</v>
      </c>
      <c r="BU1" s="151" t="s">
        <v>534</v>
      </c>
      <c r="BV1" s="151" t="s">
        <v>535</v>
      </c>
      <c r="BW1" s="151" t="s">
        <v>536</v>
      </c>
      <c r="BX1" s="151" t="s">
        <v>537</v>
      </c>
      <c r="BY1" s="151" t="s">
        <v>538</v>
      </c>
      <c r="BZ1" s="152" t="s">
        <v>527</v>
      </c>
      <c r="CA1" s="152" t="s">
        <v>522</v>
      </c>
      <c r="CB1" s="152"/>
      <c r="CC1" s="152"/>
      <c r="CD1" s="153" t="s">
        <v>539</v>
      </c>
      <c r="CE1" s="153" t="s">
        <v>540</v>
      </c>
      <c r="CF1" s="153" t="s">
        <v>541</v>
      </c>
      <c r="CG1" s="153" t="s">
        <v>542</v>
      </c>
      <c r="CH1" s="153" t="s">
        <v>543</v>
      </c>
      <c r="CI1" s="153"/>
      <c r="CJ1" s="153"/>
      <c r="CK1" s="153" t="s">
        <v>544</v>
      </c>
      <c r="CL1" s="153" t="s">
        <v>545</v>
      </c>
      <c r="CM1" s="153" t="s">
        <v>546</v>
      </c>
      <c r="CN1" s="153" t="s">
        <v>547</v>
      </c>
      <c r="CO1" s="153" t="s">
        <v>548</v>
      </c>
      <c r="CP1" s="154"/>
    </row>
    <row r="2" spans="1:94" s="18" customFormat="1" ht="117" customHeight="1" x14ac:dyDescent="0.25">
      <c r="A2" s="14" t="s">
        <v>209</v>
      </c>
      <c r="B2" s="14" t="s">
        <v>244</v>
      </c>
      <c r="C2" s="61" t="s">
        <v>243</v>
      </c>
      <c r="D2" s="97" t="str">
        <f>IF(BF2&lt;&gt;0,";2023_A="&amp;BF2," ")&amp;IF(BG2&lt;&gt;0," ; 2023_i="&amp;BG2," ")&amp;IF(BH2&lt;&gt;0,";2022_A="&amp;BH2," ")&amp;IF(BI2&lt;&gt;0," ; 2022_i="&amp;BI2," ")&amp;IF(BJ2&lt;&gt;0,";2021_A="&amp;BJ2," ")&amp;IF(BK2&lt;&gt;0," ; 2021_i="&amp;BK2," ")&amp;IF(BL2&lt;&gt;0,";2020_A="&amp;BL2," ")&amp;IF(BM2&lt;&gt;0," ; 2020_i="&amp;BM2," ")&amp;IF(BN2&lt;&gt;0,";2019_A="&amp;BN2," ")&amp;IF(BO2&lt;&gt;0," ; 2019_i="&amp;BO2," ")&amp;IF(BP2&lt;&gt;0,";2018_A="&amp;BP2," ")&amp;IF(BQ2&lt;&gt;0," ; 2018_i="&amp;BQ2," ")&amp;IF(BR2&lt;&gt;0," ; 2017_A="&amp;BR2," ")&amp;IF(BS2&lt;&gt;0," ; 2017_i="&amp;BS2," ")&amp;IF(BT2&lt;&gt;0," ; 2016_A="&amp;BT2," ")&amp;IF(BU2&lt;&gt;0," ; 2016_i="&amp;BU2," ")&amp;IF(BV2&lt;&gt;0," ; 2015_A="&amp;BV2," ")&amp;IF(BW2&lt;&gt;0," ; 2015_i="&amp;BW2," ")&amp;IF(BX2&lt;&gt;0," ; 2014_A="&amp;BX2," ")&amp;IF(BY2&lt;&gt;0," ; 2014_i="&amp;BY2," ")</f>
        <v xml:space="preserve">  ;2022_A=1 ;2021_A=1 ;2020_A=3 ;2019_A=4 ;2018_A=7  ; 2017_A=5 ; 2017_i=1 ; 2016_A=6 ; 2016_i=1 ; 2015_A=3  ; 2014_A=3 </v>
      </c>
      <c r="E2" s="156"/>
      <c r="F2" s="156"/>
      <c r="G2" s="159"/>
      <c r="H2" s="159"/>
      <c r="I2" s="156"/>
      <c r="J2" s="156"/>
      <c r="K2" s="159"/>
      <c r="L2" s="159"/>
      <c r="M2" s="156"/>
      <c r="N2" s="156"/>
      <c r="O2" s="156"/>
      <c r="P2" s="156"/>
      <c r="Q2" s="73"/>
      <c r="R2" s="61"/>
      <c r="S2" s="61"/>
      <c r="T2" s="156"/>
      <c r="U2" s="73"/>
      <c r="V2" s="61"/>
      <c r="W2" s="61"/>
      <c r="X2" s="132"/>
      <c r="Y2" s="61"/>
      <c r="Z2" s="132"/>
      <c r="AA2" s="132"/>
      <c r="AB2" s="132"/>
      <c r="AC2" s="61"/>
      <c r="AD2" s="61"/>
      <c r="AE2" s="61"/>
      <c r="AF2" s="132"/>
      <c r="AG2" s="132"/>
      <c r="AH2" s="61"/>
      <c r="AI2" s="61"/>
      <c r="AJ2" s="132"/>
      <c r="AK2" s="61"/>
      <c r="AL2" s="61"/>
      <c r="AM2" s="61"/>
      <c r="AN2" s="132"/>
      <c r="AO2" s="61" t="s">
        <v>245</v>
      </c>
      <c r="AP2" s="61" t="s">
        <v>101</v>
      </c>
      <c r="AQ2" s="133">
        <v>51100</v>
      </c>
      <c r="AR2" s="134">
        <v>326888110</v>
      </c>
      <c r="AS2" s="66" t="s">
        <v>601</v>
      </c>
      <c r="AT2" s="137" t="s">
        <v>589</v>
      </c>
      <c r="AU2" s="66" t="s">
        <v>246</v>
      </c>
      <c r="AV2" s="163"/>
      <c r="AW2" s="135"/>
      <c r="AX2" s="132"/>
      <c r="AY2" s="135"/>
      <c r="AZ2" s="135"/>
      <c r="BA2" s="135"/>
      <c r="BB2" s="18">
        <f>RANK(BZ2,$BZ$2:$BZ$136)+COUNTIF(BZ$2:BZ8,BZ2)-1</f>
        <v>1</v>
      </c>
      <c r="BC2" s="157" t="str">
        <f t="shared" ref="BC2:BC40" si="0">"N° "&amp;BB2&amp;" "&amp;C2</f>
        <v>N° 1 Delpharm Reims</v>
      </c>
      <c r="BD2" s="18">
        <f>RANK(CA2,$CA$2:$CA$136)+COUNTIF(CA$2:CA8,CA2)-1</f>
        <v>12</v>
      </c>
      <c r="BE2" s="157" t="str">
        <f t="shared" ref="BE2:BE40" si="1">"N° "&amp;BD2&amp;" "&amp;C2</f>
        <v>N° 12 Delpharm Reims</v>
      </c>
      <c r="BF2" s="157"/>
      <c r="BG2" s="157"/>
      <c r="BH2" s="157">
        <v>1</v>
      </c>
      <c r="BI2" s="157"/>
      <c r="BJ2" s="157">
        <v>1</v>
      </c>
      <c r="BK2" s="157"/>
      <c r="BL2" s="157">
        <v>3</v>
      </c>
      <c r="BM2" s="157"/>
      <c r="BN2" s="157">
        <v>4</v>
      </c>
      <c r="BO2" s="157"/>
      <c r="BP2" s="158">
        <v>7</v>
      </c>
      <c r="BQ2" s="158"/>
      <c r="BR2" s="158">
        <v>5</v>
      </c>
      <c r="BS2" s="158">
        <v>1</v>
      </c>
      <c r="BT2" s="158">
        <v>6</v>
      </c>
      <c r="BU2" s="158">
        <v>1</v>
      </c>
      <c r="BV2" s="158">
        <v>3</v>
      </c>
      <c r="BW2" s="158"/>
      <c r="BX2" s="158">
        <v>3</v>
      </c>
      <c r="BY2" s="158"/>
      <c r="BZ2" s="18">
        <f t="shared" ref="BZ2:BZ40" si="2">((BH2+BI2)*9)+((BJ2+BK2)*8)+((BL2+BM2)*7)+((BN2+BO2)*6)+((BP2+BQ2)*5)+((BR2+BS2)*4)+((BT2+BU2)*3)+((BV2+BW2)*2)+((BX2+BY2)*1)</f>
        <v>151</v>
      </c>
      <c r="CA2" s="18">
        <f t="shared" ref="CA2:CA40" si="3">((BI2)*9)+((BK2)*8)+((BM2)*7)+((BO2)*6)+((BQ2)*5)+((BS2)*4)+((BU2)*3)+((BW2)*2)+((BY2)*1)</f>
        <v>7</v>
      </c>
      <c r="CB2" s="18">
        <f t="shared" ref="CB2:CB40" si="4">BL2</f>
        <v>3</v>
      </c>
      <c r="CC2" s="18">
        <f t="shared" ref="CC2:CC40" si="5">BN2</f>
        <v>4</v>
      </c>
      <c r="CD2" s="18">
        <f t="shared" ref="CD2:CD40" si="6">BP2</f>
        <v>7</v>
      </c>
      <c r="CE2" s="18">
        <f t="shared" ref="CE2:CE40" si="7">BR2</f>
        <v>5</v>
      </c>
      <c r="CF2" s="18">
        <f t="shared" ref="CF2:CF40" si="8">BT2</f>
        <v>6</v>
      </c>
      <c r="CG2" s="18">
        <f t="shared" ref="CG2:CG40" si="9">BV2</f>
        <v>3</v>
      </c>
      <c r="CH2" s="18">
        <f t="shared" ref="CH2:CH40" si="10">BX2</f>
        <v>3</v>
      </c>
      <c r="CI2" s="18">
        <f t="shared" ref="CI2:CI40" si="11">BM2</f>
        <v>0</v>
      </c>
      <c r="CJ2" s="18">
        <f t="shared" ref="CJ2:CJ40" si="12">BO2</f>
        <v>0</v>
      </c>
      <c r="CK2" s="18">
        <f t="shared" ref="CK2:CK40" si="13">BQ2</f>
        <v>0</v>
      </c>
      <c r="CL2" s="18">
        <f t="shared" ref="CL2:CL40" si="14">BS2</f>
        <v>1</v>
      </c>
      <c r="CM2" s="18">
        <f t="shared" ref="CM2:CM40" si="15">BU2</f>
        <v>1</v>
      </c>
      <c r="CN2" s="18">
        <f t="shared" ref="CN2:CN40" si="16">BW2</f>
        <v>0</v>
      </c>
      <c r="CO2" s="18">
        <f t="shared" ref="CO2:CO40" si="17">BY2</f>
        <v>0</v>
      </c>
      <c r="CP2" s="62"/>
    </row>
    <row r="3" spans="1:94" s="18" customFormat="1" ht="117" customHeight="1" x14ac:dyDescent="0.25">
      <c r="A3" s="14" t="s">
        <v>0</v>
      </c>
      <c r="B3" s="14" t="s">
        <v>897</v>
      </c>
      <c r="C3" s="61" t="s">
        <v>896</v>
      </c>
      <c r="D3" s="97" t="str">
        <f>IF(BF3&lt;&gt;0,";2023_A="&amp;BF3," ")&amp;IF(BG3&lt;&gt;0," ; 2023_i="&amp;BG3," ")&amp;IF(BH3&lt;&gt;0,";2022_A="&amp;BH3," ")&amp;IF(BI3&lt;&gt;0," ; 2022_i="&amp;BI3," ")&amp;IF(BJ3&lt;&gt;0,";2021_A="&amp;BJ3," ")&amp;IF(BK3&lt;&gt;0," ; 2021_i="&amp;BK3," ")&amp;IF(BL3&lt;&gt;0,";2020_A="&amp;BL3," ")&amp;IF(BM3&lt;&gt;0," ; 2020_i="&amp;BM3," ")&amp;IF(BN3&lt;&gt;0,";2019_A="&amp;BN3," ")&amp;IF(BO3&lt;&gt;0," ; 2019_i="&amp;BO3," ")&amp;IF(BP3&lt;&gt;0,";2018_A="&amp;BP3," ")&amp;IF(BQ3&lt;&gt;0," ; 2018_i="&amp;BQ3," ")&amp;IF(BR3&lt;&gt;0," ; 2017_A="&amp;BR3," ")&amp;IF(BS3&lt;&gt;0," ; 2017_i="&amp;BS3," ")&amp;IF(BT3&lt;&gt;0," ; 2016_A="&amp;BT3," ")&amp;IF(BU3&lt;&gt;0," ; 2016_i="&amp;BU3," ")&amp;IF(BV3&lt;&gt;0," ; 2015_A="&amp;BV3," ")&amp;IF(BW3&lt;&gt;0," ; 2015_i="&amp;BW3," ")&amp;IF(BX3&lt;&gt;0," ; 2014_A="&amp;BX3," ")&amp;IF(BY3&lt;&gt;0," ; 2014_i="&amp;BY3," ")</f>
        <v xml:space="preserve">;2023_A=1 ;2022_A=1 ;2021_A=1               </v>
      </c>
      <c r="E3" s="159"/>
      <c r="F3" s="159"/>
      <c r="G3" s="159"/>
      <c r="H3" s="159"/>
      <c r="I3" s="159"/>
      <c r="J3" s="159"/>
      <c r="K3" s="159"/>
      <c r="L3" s="159"/>
      <c r="M3" s="156"/>
      <c r="N3" s="156"/>
      <c r="O3" s="156"/>
      <c r="P3" s="156"/>
      <c r="Q3" s="73"/>
      <c r="R3" s="61"/>
      <c r="S3" s="61"/>
      <c r="T3" s="156"/>
      <c r="U3" s="73"/>
      <c r="V3" s="61"/>
      <c r="W3" s="61"/>
      <c r="X3" s="132"/>
      <c r="Y3" s="61"/>
      <c r="Z3" s="132"/>
      <c r="AA3" s="132"/>
      <c r="AB3" s="132"/>
      <c r="AC3" s="61"/>
      <c r="AD3" s="61"/>
      <c r="AE3" s="61"/>
      <c r="AF3" s="132"/>
      <c r="AG3" s="132"/>
      <c r="AH3" s="61"/>
      <c r="AI3" s="61"/>
      <c r="AJ3" s="132"/>
      <c r="AK3" s="61"/>
      <c r="AL3" s="61"/>
      <c r="AM3" s="61"/>
      <c r="AN3" s="132"/>
      <c r="AO3" s="61" t="s">
        <v>898</v>
      </c>
      <c r="AP3" s="61" t="s">
        <v>899</v>
      </c>
      <c r="AQ3" s="133">
        <v>15000</v>
      </c>
      <c r="AR3" s="134">
        <v>471468200</v>
      </c>
      <c r="AS3" s="66"/>
      <c r="AT3" s="137" t="s">
        <v>900</v>
      </c>
      <c r="AU3" s="66"/>
      <c r="AV3" s="177"/>
      <c r="AW3" s="135"/>
      <c r="AX3" s="132"/>
      <c r="AY3" s="135"/>
      <c r="AZ3" s="135"/>
      <c r="BA3" s="135"/>
      <c r="BC3" s="157"/>
      <c r="BE3" s="157"/>
      <c r="BF3" s="157">
        <v>1</v>
      </c>
      <c r="BG3" s="157"/>
      <c r="BH3" s="157">
        <v>1</v>
      </c>
      <c r="BI3" s="157"/>
      <c r="BJ3" s="157">
        <v>1</v>
      </c>
      <c r="BK3" s="157"/>
      <c r="BL3" s="157"/>
      <c r="BM3" s="157"/>
      <c r="BN3" s="157"/>
      <c r="BO3" s="157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CP3" s="62"/>
    </row>
    <row r="4" spans="1:94" s="18" customFormat="1" ht="117" customHeight="1" x14ac:dyDescent="0.25">
      <c r="A4" s="14" t="s">
        <v>569</v>
      </c>
      <c r="B4" s="14" t="s">
        <v>907</v>
      </c>
      <c r="C4" s="61" t="s">
        <v>906</v>
      </c>
      <c r="D4" s="97" t="str">
        <f>IF(BF4&lt;&gt;0,";2023_A="&amp;BF4," ")&amp;IF(BG4&lt;&gt;0," ; 2023_i="&amp;BG4," ")&amp;IF(BH4&lt;&gt;0,";2022_A="&amp;BH4," ")&amp;IF(BI4&lt;&gt;0," ; 2022_i="&amp;BI4," ")&amp;IF(BJ4&lt;&gt;0,";2021_A="&amp;BJ4," ")&amp;IF(BK4&lt;&gt;0," ; 2021_i="&amp;BK4," ")&amp;IF(BL4&lt;&gt;0,";2020_A="&amp;BL4," ")&amp;IF(BM4&lt;&gt;0," ; 2020_i="&amp;BM4," ")&amp;IF(BN4&lt;&gt;0,";2019_A="&amp;BN4," ")&amp;IF(BO4&lt;&gt;0," ; 2019_i="&amp;BO4," ")&amp;IF(BP4&lt;&gt;0,";2018_A="&amp;BP4," ")&amp;IF(BQ4&lt;&gt;0," ; 2018_i="&amp;BQ4," ")&amp;IF(BR4&lt;&gt;0," ; 2017_A="&amp;BR4," ")&amp;IF(BS4&lt;&gt;0," ; 2017_i="&amp;BS4," ")&amp;IF(BT4&lt;&gt;0," ; 2016_A="&amp;BT4," ")&amp;IF(BU4&lt;&gt;0," ; 2016_i="&amp;BU4," ")&amp;IF(BV4&lt;&gt;0," ; 2015_A="&amp;BV4," ")&amp;IF(BW4&lt;&gt;0," ; 2015_i="&amp;BW4," ")&amp;IF(BX4&lt;&gt;0," ; 2014_A="&amp;BX4," ")&amp;IF(BY4&lt;&gt;0," ; 2014_i="&amp;BY4," ")</f>
        <v xml:space="preserve">;2023_A=1 ;2022_A=1 ;2021_A=1               </v>
      </c>
      <c r="E4" s="159"/>
      <c r="F4" s="159"/>
      <c r="G4" s="159"/>
      <c r="H4" s="159"/>
      <c r="I4" s="159"/>
      <c r="J4" s="159"/>
      <c r="K4" s="159"/>
      <c r="L4" s="159"/>
      <c r="M4" s="156"/>
      <c r="N4" s="156"/>
      <c r="O4" s="156"/>
      <c r="P4" s="156"/>
      <c r="Q4" s="73"/>
      <c r="R4" s="61"/>
      <c r="S4" s="61"/>
      <c r="T4" s="156"/>
      <c r="U4" s="73"/>
      <c r="V4" s="61"/>
      <c r="W4" s="61"/>
      <c r="X4" s="132"/>
      <c r="Y4" s="61"/>
      <c r="Z4" s="132"/>
      <c r="AA4" s="132"/>
      <c r="AB4" s="132"/>
      <c r="AC4" s="61"/>
      <c r="AD4" s="61"/>
      <c r="AE4" s="61"/>
      <c r="AF4" s="132"/>
      <c r="AG4" s="132"/>
      <c r="AH4" s="61"/>
      <c r="AI4" s="61"/>
      <c r="AJ4" s="132"/>
      <c r="AK4" s="61"/>
      <c r="AL4" s="61"/>
      <c r="AM4" s="61"/>
      <c r="AN4" s="132"/>
      <c r="AO4" s="61" t="s">
        <v>909</v>
      </c>
      <c r="AP4" s="61" t="s">
        <v>908</v>
      </c>
      <c r="AQ4" s="133">
        <v>54410</v>
      </c>
      <c r="AR4" s="134">
        <v>383184444</v>
      </c>
      <c r="AS4" s="66"/>
      <c r="AT4" s="137" t="s">
        <v>910</v>
      </c>
      <c r="AU4" s="66"/>
      <c r="AV4" s="177"/>
      <c r="AW4" s="135"/>
      <c r="AX4" s="132"/>
      <c r="AY4" s="135"/>
      <c r="AZ4" s="135"/>
      <c r="BA4" s="135"/>
      <c r="BC4" s="157"/>
      <c r="BE4" s="157"/>
      <c r="BF4" s="157">
        <v>1</v>
      </c>
      <c r="BG4" s="157"/>
      <c r="BH4" s="157">
        <v>1</v>
      </c>
      <c r="BI4" s="157"/>
      <c r="BJ4" s="157">
        <v>1</v>
      </c>
      <c r="BK4" s="157"/>
      <c r="BL4" s="157"/>
      <c r="BM4" s="157"/>
      <c r="BN4" s="157"/>
      <c r="BO4" s="157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CP4" s="62"/>
    </row>
    <row r="5" spans="1:94" s="18" customFormat="1" ht="117" customHeight="1" x14ac:dyDescent="0.25">
      <c r="A5" s="14" t="s">
        <v>0</v>
      </c>
      <c r="B5" s="14" t="s">
        <v>897</v>
      </c>
      <c r="C5" s="61" t="s">
        <v>901</v>
      </c>
      <c r="D5" s="97" t="str">
        <f>IF(BF5&lt;&gt;0,";2023_A="&amp;BF5," ")&amp;IF(BG5&lt;&gt;0," ; 2023_i="&amp;BG5," ")&amp;IF(BH5&lt;&gt;0,";2022_A="&amp;BH5," ")&amp;IF(BI5&lt;&gt;0," ; 2022_i="&amp;BI5," ")&amp;IF(BJ5&lt;&gt;0,";2021_A="&amp;BJ5," ")&amp;IF(BK5&lt;&gt;0," ; 2021_i="&amp;BK5," ")&amp;IF(BL5&lt;&gt;0,";2020_A="&amp;BL5," ")&amp;IF(BM5&lt;&gt;0," ; 2020_i="&amp;BM5," ")&amp;IF(BN5&lt;&gt;0,";2019_A="&amp;BN5," ")&amp;IF(BO5&lt;&gt;0," ; 2019_i="&amp;BO5," ")&amp;IF(BP5&lt;&gt;0,";2018_A="&amp;BP5," ")&amp;IF(BQ5&lt;&gt;0," ; 2018_i="&amp;BQ5," ")&amp;IF(BR5&lt;&gt;0," ; 2017_A="&amp;BR5," ")&amp;IF(BS5&lt;&gt;0," ; 2017_i="&amp;BS5," ")&amp;IF(BT5&lt;&gt;0," ; 2016_A="&amp;BT5," ")&amp;IF(BU5&lt;&gt;0," ; 2016_i="&amp;BU5," ")&amp;IF(BV5&lt;&gt;0," ; 2015_A="&amp;BV5," ")&amp;IF(BW5&lt;&gt;0," ; 2015_i="&amp;BW5," ")&amp;IF(BX5&lt;&gt;0," ; 2014_A="&amp;BX5," ")&amp;IF(BY5&lt;&gt;0," ; 2014_i="&amp;BY5," ")</f>
        <v xml:space="preserve">;2023_A=1 ;2022_A=1 ;2021_A=1               </v>
      </c>
      <c r="E5" s="159"/>
      <c r="F5" s="159"/>
      <c r="G5" s="159"/>
      <c r="H5" s="159"/>
      <c r="I5" s="159"/>
      <c r="J5" s="159"/>
      <c r="K5" s="159"/>
      <c r="L5" s="159"/>
      <c r="M5" s="156"/>
      <c r="N5" s="156"/>
      <c r="O5" s="156"/>
      <c r="P5" s="156"/>
      <c r="Q5" s="73"/>
      <c r="R5" s="61"/>
      <c r="S5" s="61"/>
      <c r="T5" s="156"/>
      <c r="U5" s="73"/>
      <c r="V5" s="61"/>
      <c r="W5" s="61"/>
      <c r="X5" s="132"/>
      <c r="Y5" s="61"/>
      <c r="Z5" s="132"/>
      <c r="AA5" s="132"/>
      <c r="AB5" s="132"/>
      <c r="AC5" s="61"/>
      <c r="AD5" s="61"/>
      <c r="AE5" s="61"/>
      <c r="AF5" s="132"/>
      <c r="AG5" s="132"/>
      <c r="AH5" s="61"/>
      <c r="AI5" s="61"/>
      <c r="AJ5" s="132"/>
      <c r="AK5" s="61"/>
      <c r="AL5" s="61"/>
      <c r="AM5" s="61"/>
      <c r="AN5" s="132"/>
      <c r="AO5" s="61" t="s">
        <v>902</v>
      </c>
      <c r="AP5" s="61" t="s">
        <v>903</v>
      </c>
      <c r="AQ5" s="133">
        <v>52150</v>
      </c>
      <c r="AR5" s="134" t="s">
        <v>904</v>
      </c>
      <c r="AS5" s="66"/>
      <c r="AT5" s="137" t="s">
        <v>905</v>
      </c>
      <c r="AU5" s="66"/>
      <c r="AV5" s="177"/>
      <c r="AW5" s="135"/>
      <c r="AX5" s="132"/>
      <c r="AY5" s="135"/>
      <c r="AZ5" s="135"/>
      <c r="BA5" s="135"/>
      <c r="BC5" s="157"/>
      <c r="BE5" s="157"/>
      <c r="BF5" s="157">
        <v>1</v>
      </c>
      <c r="BG5" s="157"/>
      <c r="BH5" s="157">
        <v>1</v>
      </c>
      <c r="BI5" s="157"/>
      <c r="BJ5" s="157">
        <v>1</v>
      </c>
      <c r="BK5" s="157"/>
      <c r="BL5" s="157"/>
      <c r="BM5" s="157"/>
      <c r="BN5" s="157"/>
      <c r="BO5" s="157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CP5" s="62"/>
    </row>
    <row r="6" spans="1:94" s="18" customFormat="1" ht="117" customHeight="1" x14ac:dyDescent="0.25">
      <c r="A6" s="14" t="s">
        <v>209</v>
      </c>
      <c r="B6" s="14" t="s">
        <v>244</v>
      </c>
      <c r="C6" s="61" t="s">
        <v>893</v>
      </c>
      <c r="D6" s="97" t="str">
        <f t="shared" ref="D6:D72" si="18">IF(BF6&lt;&gt;0,";2023_A="&amp;BF6," ")&amp;IF(BG6&lt;&gt;0," ; 2023_i="&amp;BG6," ")&amp;IF(BH6&lt;&gt;0,";2022_A="&amp;BH6," ")&amp;IF(BI6&lt;&gt;0," ; 2022_i="&amp;BI6," ")&amp;IF(BJ6&lt;&gt;0,";2021_A="&amp;BJ6," ")&amp;IF(BK6&lt;&gt;0," ; 2021_i="&amp;BK6," ")&amp;IF(BL6&lt;&gt;0,";2020_A="&amp;BL6," ")&amp;IF(BM6&lt;&gt;0," ; 2020_i="&amp;BM6," ")&amp;IF(BN6&lt;&gt;0,";2019_A="&amp;BN6," ")&amp;IF(BO6&lt;&gt;0," ; 2019_i="&amp;BO6," ")&amp;IF(BP6&lt;&gt;0,";2018_A="&amp;BP6," ")&amp;IF(BQ6&lt;&gt;0," ; 2018_i="&amp;BQ6," ")&amp;IF(BR6&lt;&gt;0," ; 2017_A="&amp;BR6," ")&amp;IF(BS6&lt;&gt;0," ; 2017_i="&amp;BS6," ")&amp;IF(BT6&lt;&gt;0," ; 2016_A="&amp;BT6," ")&amp;IF(BU6&lt;&gt;0," ; 2016_i="&amp;BU6," ")&amp;IF(BV6&lt;&gt;0," ; 2015_A="&amp;BV6," ")&amp;IF(BW6&lt;&gt;0," ; 2015_i="&amp;BW6," ")&amp;IF(BX6&lt;&gt;0," ; 2014_A="&amp;BX6," ")&amp;IF(BY6&lt;&gt;0," ; 2014_i="&amp;BY6," ")</f>
        <v xml:space="preserve">;2023_A=1 ;2022_A=1 ;2021_A=1               </v>
      </c>
      <c r="E6" s="159"/>
      <c r="F6" s="159"/>
      <c r="G6" s="159"/>
      <c r="H6" s="159"/>
      <c r="I6" s="159"/>
      <c r="J6" s="159"/>
      <c r="K6" s="159"/>
      <c r="L6" s="159"/>
      <c r="M6" s="156"/>
      <c r="N6" s="156"/>
      <c r="O6" s="156"/>
      <c r="P6" s="156"/>
      <c r="Q6" s="73"/>
      <c r="R6" s="61"/>
      <c r="S6" s="61"/>
      <c r="T6" s="156"/>
      <c r="U6" s="73"/>
      <c r="V6" s="61"/>
      <c r="W6" s="61"/>
      <c r="X6" s="132"/>
      <c r="Y6" s="61"/>
      <c r="Z6" s="132"/>
      <c r="AA6" s="132"/>
      <c r="AB6" s="132"/>
      <c r="AC6" s="61"/>
      <c r="AD6" s="61"/>
      <c r="AE6" s="61"/>
      <c r="AF6" s="132"/>
      <c r="AG6" s="132"/>
      <c r="AH6" s="61"/>
      <c r="AI6" s="61"/>
      <c r="AJ6" s="132"/>
      <c r="AK6" s="61"/>
      <c r="AL6" s="61"/>
      <c r="AM6" s="61"/>
      <c r="AN6" s="132"/>
      <c r="AO6" s="61"/>
      <c r="AP6" s="61"/>
      <c r="AQ6" s="133"/>
      <c r="AR6" s="134"/>
      <c r="AS6" s="66"/>
      <c r="AT6" s="137"/>
      <c r="AU6" s="66"/>
      <c r="AV6" s="177"/>
      <c r="AW6" s="135"/>
      <c r="AX6" s="132"/>
      <c r="AY6" s="135"/>
      <c r="AZ6" s="135"/>
      <c r="BA6" s="135"/>
      <c r="BC6" s="157"/>
      <c r="BE6" s="157"/>
      <c r="BF6" s="157">
        <v>1</v>
      </c>
      <c r="BG6" s="157"/>
      <c r="BH6" s="157">
        <v>1</v>
      </c>
      <c r="BI6" s="157"/>
      <c r="BJ6" s="157">
        <v>1</v>
      </c>
      <c r="BK6" s="157"/>
      <c r="BL6" s="157"/>
      <c r="BM6" s="157"/>
      <c r="BN6" s="157"/>
      <c r="BO6" s="157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CP6" s="62"/>
    </row>
    <row r="7" spans="1:94" s="18" customFormat="1" ht="117" customHeight="1" x14ac:dyDescent="0.25">
      <c r="A7" s="14" t="s">
        <v>209</v>
      </c>
      <c r="B7" s="14" t="s">
        <v>244</v>
      </c>
      <c r="C7" s="61" t="s">
        <v>888</v>
      </c>
      <c r="D7" s="97" t="str">
        <f t="shared" si="18"/>
        <v xml:space="preserve">    ;2021_A=1 ;2020_A=1 ;2019_A=1           </v>
      </c>
      <c r="E7" s="159"/>
      <c r="F7" s="159"/>
      <c r="G7" s="159"/>
      <c r="H7" s="159"/>
      <c r="I7" s="159"/>
      <c r="J7" s="159"/>
      <c r="K7" s="159"/>
      <c r="L7" s="159"/>
      <c r="M7" s="156"/>
      <c r="N7" s="156"/>
      <c r="O7" s="156"/>
      <c r="P7" s="156"/>
      <c r="Q7" s="73"/>
      <c r="R7" s="61"/>
      <c r="S7" s="61"/>
      <c r="T7" s="156"/>
      <c r="U7" s="73"/>
      <c r="V7" s="61"/>
      <c r="W7" s="61"/>
      <c r="X7" s="132"/>
      <c r="Y7" s="61"/>
      <c r="Z7" s="132"/>
      <c r="AA7" s="132"/>
      <c r="AB7" s="132"/>
      <c r="AC7" s="61"/>
      <c r="AD7" s="61"/>
      <c r="AE7" s="61"/>
      <c r="AF7" s="132"/>
      <c r="AG7" s="132"/>
      <c r="AH7" s="61"/>
      <c r="AI7" s="61"/>
      <c r="AJ7" s="132"/>
      <c r="AK7" s="61"/>
      <c r="AL7" s="61"/>
      <c r="AM7" s="61"/>
      <c r="AN7" s="132"/>
      <c r="AO7" s="61" t="s">
        <v>889</v>
      </c>
      <c r="AP7" s="61" t="s">
        <v>890</v>
      </c>
      <c r="AQ7" s="133">
        <v>80400</v>
      </c>
      <c r="AR7" s="134" t="s">
        <v>891</v>
      </c>
      <c r="AS7" s="66"/>
      <c r="AT7" s="137" t="s">
        <v>892</v>
      </c>
      <c r="AU7" s="66"/>
      <c r="AV7" s="177"/>
      <c r="AW7" s="135"/>
      <c r="AX7" s="132"/>
      <c r="AY7" s="135"/>
      <c r="AZ7" s="135"/>
      <c r="BA7" s="135"/>
      <c r="BC7" s="157"/>
      <c r="BE7" s="157"/>
      <c r="BF7" s="157"/>
      <c r="BG7" s="157"/>
      <c r="BH7" s="157"/>
      <c r="BI7" s="157"/>
      <c r="BJ7" s="157">
        <v>1</v>
      </c>
      <c r="BK7" s="157"/>
      <c r="BL7" s="157">
        <v>1</v>
      </c>
      <c r="BM7" s="157"/>
      <c r="BN7" s="157">
        <v>1</v>
      </c>
      <c r="BO7" s="157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CP7" s="62"/>
    </row>
    <row r="8" spans="1:94" s="18" customFormat="1" ht="117" customHeight="1" x14ac:dyDescent="0.25">
      <c r="A8" s="14" t="s">
        <v>0</v>
      </c>
      <c r="B8" s="14" t="s">
        <v>1</v>
      </c>
      <c r="C8" s="61" t="s">
        <v>887</v>
      </c>
      <c r="D8" s="97" t="str">
        <f t="shared" si="18"/>
        <v xml:space="preserve">  ;2022_A=1 ;2021_A=1 ;2020_A=1   ;2018_A=1  ; 2017_A=1  ; 2016_A=1 ; 2016_i=1 ; 2015_A=2  ; 2014_A=1 </v>
      </c>
      <c r="E8" s="167"/>
      <c r="F8" s="167"/>
      <c r="G8" s="159"/>
      <c r="H8" s="159"/>
      <c r="I8" s="167"/>
      <c r="J8" s="167"/>
      <c r="K8" s="159"/>
      <c r="L8" s="159"/>
      <c r="M8" s="61"/>
      <c r="N8" s="61"/>
      <c r="O8" s="61"/>
      <c r="P8" s="156"/>
      <c r="Q8" s="73"/>
      <c r="R8" s="61"/>
      <c r="S8" s="61"/>
      <c r="T8" s="156"/>
      <c r="U8" s="73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156" t="s">
        <v>150</v>
      </c>
      <c r="AP8" s="156" t="s">
        <v>81</v>
      </c>
      <c r="AQ8" s="160">
        <v>51110</v>
      </c>
      <c r="AR8" s="173" t="s">
        <v>38</v>
      </c>
      <c r="AS8" s="66" t="s">
        <v>606</v>
      </c>
      <c r="AT8" s="66" t="s">
        <v>590</v>
      </c>
      <c r="AU8" s="66"/>
      <c r="AW8" s="61"/>
      <c r="AX8" s="61"/>
      <c r="AY8" s="163"/>
      <c r="AZ8" s="175"/>
      <c r="BA8" s="163"/>
      <c r="BB8" s="18">
        <f>RANK(BZ8,$BZ$2:$BZ$136)+COUNTIF(BZ$2:BZ9,BZ8)-1</f>
        <v>4</v>
      </c>
      <c r="BC8" s="157" t="str">
        <f t="shared" si="0"/>
        <v>N° 4 Cristal union, Bazancourt</v>
      </c>
      <c r="BD8" s="18">
        <f>RANK(CA8,$CA$2:$CA$136)+COUNTIF(CA$2:CA9,CA8)-1</f>
        <v>24</v>
      </c>
      <c r="BE8" s="157" t="str">
        <f t="shared" si="1"/>
        <v>N° 24 Cristal union, Bazancourt</v>
      </c>
      <c r="BF8" s="157"/>
      <c r="BG8" s="157"/>
      <c r="BH8" s="157">
        <v>1</v>
      </c>
      <c r="BI8" s="157"/>
      <c r="BJ8" s="157">
        <v>1</v>
      </c>
      <c r="BK8" s="157"/>
      <c r="BL8" s="157">
        <v>1</v>
      </c>
      <c r="BM8" s="157"/>
      <c r="BN8" s="157"/>
      <c r="BO8" s="157"/>
      <c r="BP8" s="158">
        <v>1</v>
      </c>
      <c r="BQ8" s="158"/>
      <c r="BR8" s="158">
        <v>1</v>
      </c>
      <c r="BS8" s="158"/>
      <c r="BT8" s="158">
        <v>1</v>
      </c>
      <c r="BU8" s="158">
        <v>1</v>
      </c>
      <c r="BV8" s="158">
        <v>2</v>
      </c>
      <c r="BW8" s="158"/>
      <c r="BX8" s="158">
        <v>1</v>
      </c>
      <c r="BY8" s="158"/>
      <c r="BZ8" s="18">
        <f t="shared" si="2"/>
        <v>44</v>
      </c>
      <c r="CA8" s="18">
        <f t="shared" si="3"/>
        <v>3</v>
      </c>
      <c r="CB8" s="18">
        <f t="shared" si="4"/>
        <v>1</v>
      </c>
      <c r="CC8" s="18">
        <f t="shared" si="5"/>
        <v>0</v>
      </c>
      <c r="CD8" s="18">
        <f t="shared" si="6"/>
        <v>1</v>
      </c>
      <c r="CE8" s="18">
        <f t="shared" si="7"/>
        <v>1</v>
      </c>
      <c r="CF8" s="18">
        <f t="shared" si="8"/>
        <v>1</v>
      </c>
      <c r="CG8" s="18">
        <f t="shared" si="9"/>
        <v>2</v>
      </c>
      <c r="CH8" s="18">
        <f t="shared" si="10"/>
        <v>1</v>
      </c>
      <c r="CI8" s="18">
        <f t="shared" si="11"/>
        <v>0</v>
      </c>
      <c r="CJ8" s="18">
        <f t="shared" si="12"/>
        <v>0</v>
      </c>
      <c r="CK8" s="18">
        <f t="shared" si="13"/>
        <v>0</v>
      </c>
      <c r="CL8" s="18">
        <f t="shared" si="14"/>
        <v>0</v>
      </c>
      <c r="CM8" s="18">
        <f t="shared" si="15"/>
        <v>1</v>
      </c>
      <c r="CN8" s="18">
        <f t="shared" si="16"/>
        <v>0</v>
      </c>
      <c r="CO8" s="18">
        <f t="shared" si="17"/>
        <v>0</v>
      </c>
      <c r="CP8" s="62"/>
    </row>
    <row r="9" spans="1:94" s="1" customFormat="1" ht="80.25" customHeight="1" x14ac:dyDescent="0.25">
      <c r="A9" s="12" t="s">
        <v>152</v>
      </c>
      <c r="B9" s="12" t="s">
        <v>153</v>
      </c>
      <c r="C9" s="17" t="s">
        <v>844</v>
      </c>
      <c r="D9" s="97" t="str">
        <f t="shared" si="18"/>
        <v xml:space="preserve">      ; 2021_i=2;2020_A=1 ;2019_A=1 ;2018_A=2 ; 2018_i=1 ; 2017_A=1  ; 2016_A=2  ; 2015_A=1  ; 2014_A=2 ; 2014_i=1</v>
      </c>
      <c r="E9" s="159"/>
      <c r="F9" s="159"/>
      <c r="G9" s="159"/>
      <c r="H9" s="159"/>
      <c r="I9" s="159"/>
      <c r="J9" s="159"/>
      <c r="K9" s="159"/>
      <c r="L9" s="159"/>
      <c r="M9" s="11"/>
      <c r="N9" s="11"/>
      <c r="O9" s="11"/>
      <c r="P9" s="11"/>
      <c r="Q9" s="11"/>
      <c r="R9" s="11"/>
      <c r="S9" s="11"/>
      <c r="T9" s="11"/>
      <c r="U9" s="74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1" t="s">
        <v>154</v>
      </c>
      <c r="AP9" s="11" t="s">
        <v>155</v>
      </c>
      <c r="AQ9" s="41">
        <v>51110</v>
      </c>
      <c r="AR9" s="46">
        <v>326888410</v>
      </c>
      <c r="AS9" s="23" t="s">
        <v>583</v>
      </c>
      <c r="AT9" s="174" t="s">
        <v>584</v>
      </c>
      <c r="AU9" s="49"/>
      <c r="AW9" s="17"/>
      <c r="AX9" s="17"/>
      <c r="AY9" s="11"/>
      <c r="AZ9" s="23"/>
      <c r="BA9" s="25"/>
      <c r="BB9" s="18">
        <f>RANK(BZ9,$BZ$2:$BZ$136)+COUNTIF(BZ$2:BZ11,BZ9)-1</f>
        <v>2</v>
      </c>
      <c r="BC9" s="63" t="str">
        <f t="shared" si="0"/>
        <v>N° 2 Givaudan (Ex. Soliance)</v>
      </c>
      <c r="BD9" s="18">
        <f>RANK(CA9,$CA$2:$CA$136)+COUNTIF(CA$2:CA11,CA9)-1</f>
        <v>2</v>
      </c>
      <c r="BE9" s="63" t="str">
        <f t="shared" si="1"/>
        <v>N° 2 Givaudan (Ex. Soliance)</v>
      </c>
      <c r="BF9" s="63"/>
      <c r="BG9" s="63"/>
      <c r="BH9" s="63"/>
      <c r="BI9" s="63"/>
      <c r="BJ9" s="63"/>
      <c r="BK9" s="63">
        <v>2</v>
      </c>
      <c r="BL9" s="63">
        <v>1</v>
      </c>
      <c r="BM9" s="63"/>
      <c r="BN9" s="63">
        <v>1</v>
      </c>
      <c r="BO9" s="63"/>
      <c r="BP9" s="64">
        <v>2</v>
      </c>
      <c r="BQ9" s="64">
        <v>1</v>
      </c>
      <c r="BR9" s="64">
        <v>1</v>
      </c>
      <c r="BS9" s="64"/>
      <c r="BT9" s="64">
        <v>2</v>
      </c>
      <c r="BU9" s="64"/>
      <c r="BV9" s="64">
        <v>1</v>
      </c>
      <c r="BW9" s="64"/>
      <c r="BX9" s="64">
        <v>2</v>
      </c>
      <c r="BY9" s="64">
        <v>1</v>
      </c>
      <c r="BZ9" s="18">
        <f t="shared" si="2"/>
        <v>59</v>
      </c>
      <c r="CA9" s="18">
        <f t="shared" si="3"/>
        <v>22</v>
      </c>
      <c r="CB9" s="1">
        <f t="shared" si="4"/>
        <v>1</v>
      </c>
      <c r="CC9" s="1">
        <f t="shared" si="5"/>
        <v>1</v>
      </c>
      <c r="CD9" s="1">
        <f t="shared" si="6"/>
        <v>2</v>
      </c>
      <c r="CE9" s="1">
        <f t="shared" si="7"/>
        <v>1</v>
      </c>
      <c r="CF9" s="1">
        <f t="shared" si="8"/>
        <v>2</v>
      </c>
      <c r="CG9" s="1">
        <f t="shared" si="9"/>
        <v>1</v>
      </c>
      <c r="CH9" s="1">
        <f t="shared" si="10"/>
        <v>2</v>
      </c>
      <c r="CI9" s="1">
        <f t="shared" si="11"/>
        <v>0</v>
      </c>
      <c r="CJ9" s="1">
        <f t="shared" si="12"/>
        <v>0</v>
      </c>
      <c r="CK9" s="1">
        <f t="shared" si="13"/>
        <v>1</v>
      </c>
      <c r="CL9" s="1">
        <f t="shared" si="14"/>
        <v>0</v>
      </c>
      <c r="CM9" s="1">
        <f t="shared" si="15"/>
        <v>0</v>
      </c>
      <c r="CN9" s="1">
        <f t="shared" si="16"/>
        <v>0</v>
      </c>
      <c r="CO9" s="1">
        <f t="shared" si="17"/>
        <v>1</v>
      </c>
      <c r="CP9" s="35"/>
    </row>
    <row r="10" spans="1:94" s="1" customFormat="1" ht="80.25" customHeight="1" x14ac:dyDescent="0.25">
      <c r="A10" s="12" t="s">
        <v>0</v>
      </c>
      <c r="B10" s="12" t="s">
        <v>6</v>
      </c>
      <c r="C10" s="17" t="s">
        <v>911</v>
      </c>
      <c r="D10" s="97" t="str">
        <f t="shared" si="18"/>
        <v xml:space="preserve">      ; 2021_i=1              </v>
      </c>
      <c r="E10" s="159"/>
      <c r="F10" s="159"/>
      <c r="G10" s="159"/>
      <c r="H10" s="159"/>
      <c r="I10" s="159"/>
      <c r="J10" s="159"/>
      <c r="K10" s="159"/>
      <c r="L10" s="159"/>
      <c r="M10" s="11"/>
      <c r="N10" s="11"/>
      <c r="O10" s="11"/>
      <c r="P10" s="11"/>
      <c r="Q10" s="11"/>
      <c r="R10" s="11"/>
      <c r="S10" s="11"/>
      <c r="T10" s="11"/>
      <c r="U10" s="74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1" t="s">
        <v>912</v>
      </c>
      <c r="AP10" s="11" t="s">
        <v>101</v>
      </c>
      <c r="AQ10" s="41">
        <v>51726</v>
      </c>
      <c r="AR10" s="46" t="s">
        <v>914</v>
      </c>
      <c r="AS10" s="23"/>
      <c r="AT10" s="174" t="s">
        <v>913</v>
      </c>
      <c r="AU10" s="49"/>
      <c r="AW10" s="17"/>
      <c r="AX10" s="17"/>
      <c r="AY10" s="11"/>
      <c r="AZ10" s="23"/>
      <c r="BA10" s="25"/>
      <c r="BB10" s="18"/>
      <c r="BC10" s="63"/>
      <c r="BD10" s="18"/>
      <c r="BE10" s="63"/>
      <c r="BF10" s="63"/>
      <c r="BG10" s="63"/>
      <c r="BH10" s="63"/>
      <c r="BI10" s="63"/>
      <c r="BJ10" s="63"/>
      <c r="BK10" s="63">
        <v>1</v>
      </c>
      <c r="BL10" s="63"/>
      <c r="BM10" s="63"/>
      <c r="BN10" s="63"/>
      <c r="BO10" s="63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18"/>
      <c r="CA10" s="18"/>
      <c r="CP10" s="35"/>
    </row>
    <row r="11" spans="1:94" s="1" customFormat="1" ht="54.75" customHeight="1" x14ac:dyDescent="0.25">
      <c r="A11" s="12" t="s">
        <v>0</v>
      </c>
      <c r="B11" s="12" t="s">
        <v>157</v>
      </c>
      <c r="C11" s="17" t="s">
        <v>161</v>
      </c>
      <c r="D11" s="97" t="str">
        <f t="shared" si="18"/>
        <v xml:space="preserve">          ;2018_A=1  ; 2017_A=2 ; 2017_i=1 ; 2016_A=2 ; 2016_i=1 ; 2015_A=3  ; 2014_A=2 </v>
      </c>
      <c r="E11" s="159"/>
      <c r="F11" s="159"/>
      <c r="G11" s="159"/>
      <c r="H11" s="159"/>
      <c r="I11" s="159"/>
      <c r="J11" s="159"/>
      <c r="K11" s="159"/>
      <c r="L11" s="159"/>
      <c r="M11" s="11"/>
      <c r="N11" s="11"/>
      <c r="O11" s="11"/>
      <c r="P11" s="11"/>
      <c r="Q11" s="11"/>
      <c r="R11" s="11"/>
      <c r="S11" s="11"/>
      <c r="T11" s="11"/>
      <c r="U11" s="74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 t="s">
        <v>158</v>
      </c>
      <c r="AP11" s="17" t="s">
        <v>159</v>
      </c>
      <c r="AQ11" s="41">
        <v>2007</v>
      </c>
      <c r="AR11" s="28" t="s">
        <v>160</v>
      </c>
      <c r="AS11" s="23" t="s">
        <v>602</v>
      </c>
      <c r="AT11" s="138" t="s">
        <v>585</v>
      </c>
      <c r="AU11" s="65"/>
      <c r="AW11" s="130"/>
      <c r="AX11" s="131"/>
      <c r="AY11" s="130"/>
      <c r="AZ11" s="130"/>
      <c r="BA11" s="130"/>
      <c r="BB11" s="18">
        <f>RANK(BZ11,$BZ$2:$BZ$136)+COUNTIF(BZ$2:BZ12,BZ11)-1</f>
        <v>5</v>
      </c>
      <c r="BC11" s="63" t="str">
        <f t="shared" si="0"/>
        <v>N° 5 Laboratoire Départemental d’Analyses et de Recherche (LDAR) de l'Aisne.</v>
      </c>
      <c r="BD11" s="18">
        <f>RANK(CA11,$CA$2:$CA$136)+COUNTIF(CA$2:CA12,CA11)-1</f>
        <v>13</v>
      </c>
      <c r="BE11" s="63" t="str">
        <f t="shared" si="1"/>
        <v>N° 13 Laboratoire Départemental d’Analyses et de Recherche (LDAR) de l'Aisne.</v>
      </c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4">
        <v>1</v>
      </c>
      <c r="BQ11" s="64"/>
      <c r="BR11" s="64">
        <v>2</v>
      </c>
      <c r="BS11" s="64">
        <v>1</v>
      </c>
      <c r="BT11" s="64">
        <v>2</v>
      </c>
      <c r="BU11" s="64">
        <v>1</v>
      </c>
      <c r="BV11" s="64">
        <v>3</v>
      </c>
      <c r="BW11" s="64"/>
      <c r="BX11" s="64">
        <v>2</v>
      </c>
      <c r="BY11" s="64"/>
      <c r="BZ11" s="18">
        <f t="shared" si="2"/>
        <v>34</v>
      </c>
      <c r="CA11" s="18">
        <f t="shared" si="3"/>
        <v>7</v>
      </c>
      <c r="CB11" s="1">
        <f t="shared" si="4"/>
        <v>0</v>
      </c>
      <c r="CC11" s="1">
        <f t="shared" si="5"/>
        <v>0</v>
      </c>
      <c r="CD11" s="1">
        <f t="shared" si="6"/>
        <v>1</v>
      </c>
      <c r="CE11" s="1">
        <f t="shared" si="7"/>
        <v>2</v>
      </c>
      <c r="CF11" s="1">
        <f t="shared" si="8"/>
        <v>2</v>
      </c>
      <c r="CG11" s="1">
        <f t="shared" si="9"/>
        <v>3</v>
      </c>
      <c r="CH11" s="1">
        <f t="shared" si="10"/>
        <v>2</v>
      </c>
      <c r="CI11" s="1">
        <f t="shared" si="11"/>
        <v>0</v>
      </c>
      <c r="CJ11" s="1">
        <f t="shared" si="12"/>
        <v>0</v>
      </c>
      <c r="CK11" s="1">
        <f t="shared" si="13"/>
        <v>0</v>
      </c>
      <c r="CL11" s="1">
        <f t="shared" si="14"/>
        <v>1</v>
      </c>
      <c r="CM11" s="1">
        <f t="shared" si="15"/>
        <v>1</v>
      </c>
      <c r="CN11" s="1">
        <f t="shared" si="16"/>
        <v>0</v>
      </c>
      <c r="CO11" s="1">
        <f t="shared" si="17"/>
        <v>0</v>
      </c>
      <c r="CP11" s="35"/>
    </row>
    <row r="12" spans="1:94" s="1" customFormat="1" ht="57.75" customHeight="1" x14ac:dyDescent="0.25">
      <c r="A12" s="50" t="s">
        <v>0</v>
      </c>
      <c r="B12" s="12" t="s">
        <v>6</v>
      </c>
      <c r="C12" s="17" t="s">
        <v>254</v>
      </c>
      <c r="D12" s="97" t="str">
        <f t="shared" si="18"/>
        <v xml:space="preserve">        ;2019_A=1 ;2018_A=1 ; 2018_i=1 ; 2017_A=2 ; 2017_i=1 ; 2016_A=1  ; 2015_A=1  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7"/>
      <c r="T12" s="11"/>
      <c r="U12" s="74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1" t="s">
        <v>14</v>
      </c>
      <c r="AP12" s="11" t="s">
        <v>125</v>
      </c>
      <c r="AQ12" s="11">
        <v>51200</v>
      </c>
      <c r="AR12" s="28">
        <v>33326512020</v>
      </c>
      <c r="AS12" s="23" t="s">
        <v>603</v>
      </c>
      <c r="AT12" s="139" t="s">
        <v>586</v>
      </c>
      <c r="AU12" s="25" t="s">
        <v>124</v>
      </c>
      <c r="AW12" s="17"/>
      <c r="AX12" s="17"/>
      <c r="AY12" s="44"/>
      <c r="AZ12" s="23"/>
      <c r="BA12" s="25"/>
      <c r="BB12" s="18">
        <f>RANK(BZ12,$BZ$2:$BZ$136)+COUNTIF(BZ$2:BZ13,BZ12)-1</f>
        <v>6</v>
      </c>
      <c r="BC12" s="63" t="str">
        <f t="shared" si="0"/>
        <v>N° 6 MHCS  (Champagne Moët et Chandon)</v>
      </c>
      <c r="BD12" s="18">
        <f>RANK(CA12,$CA$2:$CA$136)+COUNTIF(CA$2:CA13,CA12)-1</f>
        <v>7</v>
      </c>
      <c r="BE12" s="63" t="str">
        <f t="shared" si="1"/>
        <v>N° 7 MHCS  (Champagne Moët et Chandon)</v>
      </c>
      <c r="BF12" s="63"/>
      <c r="BG12" s="63"/>
      <c r="BH12" s="63"/>
      <c r="BI12" s="63"/>
      <c r="BJ12" s="63"/>
      <c r="BK12" s="63"/>
      <c r="BL12" s="63"/>
      <c r="BM12" s="63"/>
      <c r="BN12" s="63">
        <v>1</v>
      </c>
      <c r="BO12" s="63"/>
      <c r="BP12" s="64">
        <v>1</v>
      </c>
      <c r="BQ12" s="64">
        <v>1</v>
      </c>
      <c r="BR12" s="64">
        <v>2</v>
      </c>
      <c r="BS12" s="64">
        <v>1</v>
      </c>
      <c r="BT12" s="64">
        <v>1</v>
      </c>
      <c r="BU12" s="64"/>
      <c r="BV12" s="64">
        <v>1</v>
      </c>
      <c r="BW12" s="64"/>
      <c r="BX12" s="64"/>
      <c r="BY12" s="64"/>
      <c r="BZ12" s="18">
        <f t="shared" si="2"/>
        <v>33</v>
      </c>
      <c r="CA12" s="18">
        <f t="shared" si="3"/>
        <v>9</v>
      </c>
      <c r="CB12" s="1">
        <f t="shared" si="4"/>
        <v>0</v>
      </c>
      <c r="CC12" s="1">
        <f t="shared" si="5"/>
        <v>1</v>
      </c>
      <c r="CD12" s="1">
        <f t="shared" si="6"/>
        <v>1</v>
      </c>
      <c r="CE12" s="1">
        <f t="shared" si="7"/>
        <v>2</v>
      </c>
      <c r="CF12" s="1">
        <f t="shared" si="8"/>
        <v>1</v>
      </c>
      <c r="CG12" s="1">
        <f t="shared" si="9"/>
        <v>1</v>
      </c>
      <c r="CH12" s="1">
        <f t="shared" si="10"/>
        <v>0</v>
      </c>
      <c r="CI12" s="1">
        <f t="shared" si="11"/>
        <v>0</v>
      </c>
      <c r="CJ12" s="1">
        <f t="shared" si="12"/>
        <v>0</v>
      </c>
      <c r="CK12" s="1">
        <f t="shared" si="13"/>
        <v>1</v>
      </c>
      <c r="CL12" s="1">
        <f t="shared" si="14"/>
        <v>1</v>
      </c>
      <c r="CM12" s="1">
        <f t="shared" si="15"/>
        <v>0</v>
      </c>
      <c r="CN12" s="1">
        <f t="shared" si="16"/>
        <v>0</v>
      </c>
      <c r="CO12" s="1">
        <f t="shared" si="17"/>
        <v>0</v>
      </c>
      <c r="CP12" s="35"/>
    </row>
    <row r="13" spans="1:94" s="1" customFormat="1" ht="60.75" customHeight="1" x14ac:dyDescent="0.2">
      <c r="A13" s="12" t="s">
        <v>0</v>
      </c>
      <c r="B13" s="12" t="s">
        <v>58</v>
      </c>
      <c r="C13" s="17" t="s">
        <v>845</v>
      </c>
      <c r="D13" s="97" t="str">
        <f t="shared" si="18"/>
        <v xml:space="preserve">      ; 2021_i=3  ; 2020_i=1  ;2018_A=1 ; 2018_i=1 ; 2017_A=1  ; 2016_A=2 ; 2016_i=1 ; 2015_A=1  ; 2014_A=2 </v>
      </c>
      <c r="E13" s="159"/>
      <c r="F13" s="159"/>
      <c r="G13" s="159"/>
      <c r="H13" s="159"/>
      <c r="I13" s="159"/>
      <c r="J13" s="159"/>
      <c r="K13" s="159"/>
      <c r="L13" s="159"/>
      <c r="M13" s="11"/>
      <c r="N13" s="11"/>
      <c r="O13" s="11"/>
      <c r="P13" s="11"/>
      <c r="Q13" s="11"/>
      <c r="R13" s="11"/>
      <c r="S13" s="11"/>
      <c r="T13" s="11"/>
      <c r="U13" s="7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1" t="s">
        <v>151</v>
      </c>
      <c r="AP13" s="11" t="s">
        <v>104</v>
      </c>
      <c r="AQ13" s="41">
        <v>51530</v>
      </c>
      <c r="AR13" s="28" t="s">
        <v>59</v>
      </c>
      <c r="AS13" s="23" t="s">
        <v>604</v>
      </c>
      <c r="AT13" s="139" t="s">
        <v>587</v>
      </c>
      <c r="AU13" s="23"/>
      <c r="AW13" s="17"/>
      <c r="AX13" s="17"/>
      <c r="AY13" s="11"/>
      <c r="AZ13" s="49"/>
      <c r="BA13" s="25"/>
      <c r="BB13" s="18">
        <f>RANK(BZ13,$BZ$2:$BZ$136)+COUNTIF(BZ$2:BZ14,BZ13)-1</f>
        <v>3</v>
      </c>
      <c r="BC13" s="63" t="str">
        <f t="shared" si="0"/>
        <v>N° 3 Sofralab</v>
      </c>
      <c r="BD13" s="18">
        <f>RANK(CA13,$CA$2:$CA$136)+COUNTIF(CA$2:CA14,CA13)-1</f>
        <v>1</v>
      </c>
      <c r="BE13" s="63" t="str">
        <f t="shared" si="1"/>
        <v>N° 1 Sofralab</v>
      </c>
      <c r="BF13" s="63"/>
      <c r="BG13" s="63"/>
      <c r="BH13" s="63"/>
      <c r="BI13" s="63"/>
      <c r="BJ13" s="63"/>
      <c r="BK13" s="63">
        <v>3</v>
      </c>
      <c r="BL13" s="63"/>
      <c r="BM13" s="63">
        <v>1</v>
      </c>
      <c r="BN13" s="63"/>
      <c r="BO13" s="63"/>
      <c r="BP13" s="64">
        <v>1</v>
      </c>
      <c r="BQ13" s="64">
        <v>1</v>
      </c>
      <c r="BR13" s="64">
        <v>1</v>
      </c>
      <c r="BS13" s="64"/>
      <c r="BT13" s="64">
        <v>2</v>
      </c>
      <c r="BU13" s="64">
        <v>1</v>
      </c>
      <c r="BV13" s="64">
        <v>1</v>
      </c>
      <c r="BW13" s="64"/>
      <c r="BX13" s="64">
        <v>2</v>
      </c>
      <c r="BY13" s="64"/>
      <c r="BZ13" s="18">
        <f t="shared" si="2"/>
        <v>58</v>
      </c>
      <c r="CA13" s="18">
        <f t="shared" si="3"/>
        <v>39</v>
      </c>
      <c r="CB13" s="1">
        <f t="shared" si="4"/>
        <v>0</v>
      </c>
      <c r="CC13" s="1">
        <f t="shared" si="5"/>
        <v>0</v>
      </c>
      <c r="CD13" s="1">
        <f t="shared" si="6"/>
        <v>1</v>
      </c>
      <c r="CE13" s="1">
        <f t="shared" si="7"/>
        <v>1</v>
      </c>
      <c r="CF13" s="1">
        <f t="shared" si="8"/>
        <v>2</v>
      </c>
      <c r="CG13" s="1">
        <f t="shared" si="9"/>
        <v>1</v>
      </c>
      <c r="CH13" s="1">
        <f t="shared" si="10"/>
        <v>2</v>
      </c>
      <c r="CI13" s="1">
        <f t="shared" si="11"/>
        <v>1</v>
      </c>
      <c r="CJ13" s="1">
        <f t="shared" si="12"/>
        <v>0</v>
      </c>
      <c r="CK13" s="1">
        <f t="shared" si="13"/>
        <v>1</v>
      </c>
      <c r="CL13" s="1">
        <f t="shared" si="14"/>
        <v>0</v>
      </c>
      <c r="CM13" s="1">
        <f t="shared" si="15"/>
        <v>1</v>
      </c>
      <c r="CN13" s="1">
        <f t="shared" si="16"/>
        <v>0</v>
      </c>
      <c r="CO13" s="1">
        <f t="shared" si="17"/>
        <v>0</v>
      </c>
      <c r="CP13" s="37"/>
    </row>
    <row r="14" spans="1:94" s="1" customFormat="1" ht="42" customHeight="1" x14ac:dyDescent="0.2">
      <c r="A14" s="12" t="s">
        <v>0</v>
      </c>
      <c r="B14" s="12" t="s">
        <v>248</v>
      </c>
      <c r="C14" s="17" t="s">
        <v>247</v>
      </c>
      <c r="D14" s="97" t="str">
        <f t="shared" si="18"/>
        <v xml:space="preserve">          ;2018_A=1  ; 2017_A=1 ; 2017_i=1 ; 2016_A=2 ; 2016_i=1 ; 2015_A=1  ; 2014_A=1 </v>
      </c>
      <c r="E14" s="168"/>
      <c r="F14" s="11"/>
      <c r="G14" s="159"/>
      <c r="H14" s="159"/>
      <c r="I14" s="168"/>
      <c r="J14" s="11"/>
      <c r="K14" s="159"/>
      <c r="L14" s="159"/>
      <c r="M14" s="168"/>
      <c r="N14" s="11"/>
      <c r="O14" s="11"/>
      <c r="P14" s="11"/>
      <c r="Q14" s="168"/>
      <c r="R14" s="11"/>
      <c r="S14" s="11"/>
      <c r="T14" s="11"/>
      <c r="U14" s="74"/>
      <c r="V14" s="17"/>
      <c r="W14" s="17"/>
      <c r="X14" s="15"/>
      <c r="Y14" s="17"/>
      <c r="Z14" s="17"/>
      <c r="AA14" s="17"/>
      <c r="AB14" s="15"/>
      <c r="AC14" s="17"/>
      <c r="AD14" s="17"/>
      <c r="AE14" s="17"/>
      <c r="AF14" s="15"/>
      <c r="AG14" s="15"/>
      <c r="AH14" s="17"/>
      <c r="AI14" s="17"/>
      <c r="AJ14" s="15"/>
      <c r="AK14" s="17"/>
      <c r="AL14" s="17"/>
      <c r="AM14" s="17"/>
      <c r="AN14" s="15"/>
      <c r="AO14" s="17" t="s">
        <v>250</v>
      </c>
      <c r="AP14" s="17" t="s">
        <v>249</v>
      </c>
      <c r="AQ14" s="21">
        <v>2400</v>
      </c>
      <c r="AR14" s="46" t="s">
        <v>251</v>
      </c>
      <c r="AS14" s="23" t="s">
        <v>605</v>
      </c>
      <c r="AT14" s="23" t="s">
        <v>588</v>
      </c>
      <c r="AU14" s="23"/>
      <c r="AW14" s="17"/>
      <c r="AX14" s="17"/>
      <c r="AY14" s="47"/>
      <c r="AZ14" s="42"/>
      <c r="BA14" s="26"/>
      <c r="BB14" s="18">
        <f>RANK(BZ14,$BZ$2:$BZ$136)+COUNTIF(BZ$2:BZ15,BZ14)-1</f>
        <v>7</v>
      </c>
      <c r="BC14" s="63" t="str">
        <f t="shared" si="0"/>
        <v>N° 7 Union Invivo (Ex. Invivo Labs)</v>
      </c>
      <c r="BD14" s="18">
        <f>RANK(CA14,$CA$2:$CA$136)+COUNTIF(CA$2:CA15,CA14)-1</f>
        <v>14</v>
      </c>
      <c r="BE14" s="63" t="str">
        <f t="shared" si="1"/>
        <v>N° 14 Union Invivo (Ex. Invivo Labs)</v>
      </c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4">
        <v>1</v>
      </c>
      <c r="BQ14" s="64"/>
      <c r="BR14" s="64">
        <v>1</v>
      </c>
      <c r="BS14" s="64">
        <v>1</v>
      </c>
      <c r="BT14" s="64">
        <v>2</v>
      </c>
      <c r="BU14" s="64">
        <v>1</v>
      </c>
      <c r="BV14" s="64">
        <v>1</v>
      </c>
      <c r="BW14" s="64"/>
      <c r="BX14" s="64">
        <v>1</v>
      </c>
      <c r="BY14" s="64"/>
      <c r="BZ14" s="18">
        <f t="shared" si="2"/>
        <v>25</v>
      </c>
      <c r="CA14" s="18">
        <f t="shared" si="3"/>
        <v>7</v>
      </c>
      <c r="CB14" s="1">
        <f t="shared" si="4"/>
        <v>0</v>
      </c>
      <c r="CC14" s="1">
        <f t="shared" si="5"/>
        <v>0</v>
      </c>
      <c r="CD14" s="1">
        <f t="shared" si="6"/>
        <v>1</v>
      </c>
      <c r="CE14" s="1">
        <f t="shared" si="7"/>
        <v>1</v>
      </c>
      <c r="CF14" s="1">
        <f t="shared" si="8"/>
        <v>2</v>
      </c>
      <c r="CG14" s="1">
        <f t="shared" si="9"/>
        <v>1</v>
      </c>
      <c r="CH14" s="1">
        <f t="shared" si="10"/>
        <v>1</v>
      </c>
      <c r="CI14" s="1">
        <f t="shared" si="11"/>
        <v>0</v>
      </c>
      <c r="CJ14" s="1">
        <f t="shared" si="12"/>
        <v>0</v>
      </c>
      <c r="CK14" s="1">
        <f t="shared" si="13"/>
        <v>0</v>
      </c>
      <c r="CL14" s="1">
        <f t="shared" si="14"/>
        <v>1</v>
      </c>
      <c r="CM14" s="1">
        <f t="shared" si="15"/>
        <v>1</v>
      </c>
      <c r="CN14" s="1">
        <f t="shared" si="16"/>
        <v>0</v>
      </c>
      <c r="CO14" s="1">
        <f t="shared" si="17"/>
        <v>0</v>
      </c>
      <c r="CP14" s="35"/>
    </row>
    <row r="15" spans="1:94" s="1" customFormat="1" ht="63.75" customHeight="1" x14ac:dyDescent="0.25">
      <c r="A15" s="12" t="s">
        <v>0</v>
      </c>
      <c r="B15" s="12" t="s">
        <v>322</v>
      </c>
      <c r="C15" s="17" t="s">
        <v>323</v>
      </c>
      <c r="D15" s="97" t="str">
        <f t="shared" si="18"/>
        <v xml:space="preserve">  ;2022_A=1 ;2021_A=1 ;2020_A=1             </v>
      </c>
      <c r="E15" s="169"/>
      <c r="F15" s="170"/>
      <c r="G15" s="159"/>
      <c r="H15" s="159"/>
      <c r="I15" s="169"/>
      <c r="J15" s="170"/>
      <c r="K15" s="159"/>
      <c r="L15" s="159"/>
      <c r="M15" s="171"/>
      <c r="N15" s="123"/>
      <c r="O15" s="123"/>
      <c r="P15" s="123"/>
      <c r="Q15" s="171"/>
      <c r="R15" s="123"/>
      <c r="S15" s="123"/>
      <c r="T15" s="123"/>
      <c r="U15" s="75"/>
      <c r="V15" s="17"/>
      <c r="W15" s="17"/>
      <c r="X15" s="15"/>
      <c r="Y15" s="17"/>
      <c r="Z15" s="15"/>
      <c r="AA15" s="15"/>
      <c r="AB15" s="15"/>
      <c r="AC15" s="17"/>
      <c r="AD15" s="17"/>
      <c r="AE15" s="17"/>
      <c r="AF15" s="15"/>
      <c r="AG15" s="15"/>
      <c r="AH15" s="15"/>
      <c r="AI15" s="15"/>
      <c r="AJ15" s="15"/>
      <c r="AK15" s="17"/>
      <c r="AL15" s="17"/>
      <c r="AM15" s="17"/>
      <c r="AN15" s="15"/>
      <c r="AO15" s="11" t="s">
        <v>325</v>
      </c>
      <c r="AP15" s="17" t="s">
        <v>324</v>
      </c>
      <c r="AQ15" s="21">
        <v>2450</v>
      </c>
      <c r="AR15" s="28" t="s">
        <v>326</v>
      </c>
      <c r="AS15" s="55" t="s">
        <v>748</v>
      </c>
      <c r="AT15" s="55" t="s">
        <v>747</v>
      </c>
      <c r="AU15" s="123"/>
      <c r="AV15" s="121"/>
      <c r="AW15" s="17"/>
      <c r="AX15" s="17"/>
      <c r="AY15" s="17"/>
      <c r="AZ15" s="23"/>
      <c r="BA15" s="25"/>
      <c r="BB15" s="18">
        <f>RANK(BZ15,$BZ$2:$BZ$136)+COUNTIF(BZ$2:BZ16,BZ15)-1</f>
        <v>9</v>
      </c>
      <c r="BC15" s="63" t="str">
        <f t="shared" si="0"/>
        <v>N° 9 Nestlé France</v>
      </c>
      <c r="BD15" s="18">
        <f>RANK(CA15,$CA$2:$CA$136)+COUNTIF(CA$2:CA16,CA15)-1</f>
        <v>35</v>
      </c>
      <c r="BE15" s="63" t="str">
        <f t="shared" si="1"/>
        <v>N° 35 Nestlé France</v>
      </c>
      <c r="BF15" s="63"/>
      <c r="BG15" s="63"/>
      <c r="BH15" s="63">
        <v>1</v>
      </c>
      <c r="BI15" s="63"/>
      <c r="BJ15" s="63">
        <v>1</v>
      </c>
      <c r="BK15" s="63"/>
      <c r="BL15" s="63">
        <v>1</v>
      </c>
      <c r="BM15" s="63"/>
      <c r="BN15" s="63"/>
      <c r="BO15" s="63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18">
        <f t="shared" si="2"/>
        <v>24</v>
      </c>
      <c r="CA15" s="18">
        <f t="shared" si="3"/>
        <v>0</v>
      </c>
      <c r="CB15" s="1">
        <f t="shared" si="4"/>
        <v>1</v>
      </c>
      <c r="CC15" s="1">
        <f t="shared" si="5"/>
        <v>0</v>
      </c>
      <c r="CD15" s="1">
        <f t="shared" si="6"/>
        <v>0</v>
      </c>
      <c r="CE15" s="1">
        <f t="shared" si="7"/>
        <v>0</v>
      </c>
      <c r="CF15" s="1">
        <f t="shared" si="8"/>
        <v>0</v>
      </c>
      <c r="CG15" s="1">
        <f t="shared" si="9"/>
        <v>0</v>
      </c>
      <c r="CH15" s="1">
        <f t="shared" si="10"/>
        <v>0</v>
      </c>
      <c r="CI15" s="1">
        <f t="shared" si="11"/>
        <v>0</v>
      </c>
      <c r="CJ15" s="1">
        <f t="shared" si="12"/>
        <v>0</v>
      </c>
      <c r="CK15" s="1">
        <f t="shared" si="13"/>
        <v>0</v>
      </c>
      <c r="CL15" s="1">
        <f t="shared" si="14"/>
        <v>0</v>
      </c>
      <c r="CM15" s="1">
        <f t="shared" si="15"/>
        <v>0</v>
      </c>
      <c r="CN15" s="1">
        <f t="shared" si="16"/>
        <v>0</v>
      </c>
      <c r="CO15" s="1">
        <f t="shared" si="17"/>
        <v>0</v>
      </c>
      <c r="CP15" s="16"/>
    </row>
    <row r="16" spans="1:94" s="1" customFormat="1" ht="61.5" customHeight="1" x14ac:dyDescent="0.25">
      <c r="A16" s="165" t="s">
        <v>0</v>
      </c>
      <c r="B16" s="166" t="s">
        <v>842</v>
      </c>
      <c r="C16" s="53" t="s">
        <v>843</v>
      </c>
      <c r="D16" s="97" t="str">
        <f t="shared" si="18"/>
        <v xml:space="preserve">  ;2022_A=1 ;2021_A=1 ;2020_A=1             </v>
      </c>
      <c r="E16" s="169"/>
      <c r="F16" s="170"/>
      <c r="G16" s="159"/>
      <c r="H16" s="159"/>
      <c r="I16" s="169"/>
      <c r="J16" s="170"/>
      <c r="K16" s="159"/>
      <c r="L16" s="159"/>
      <c r="M16" s="123"/>
      <c r="N16" s="123"/>
      <c r="O16" s="169"/>
      <c r="P16" s="123"/>
      <c r="Q16" s="123"/>
      <c r="R16" s="123"/>
      <c r="S16" s="169"/>
      <c r="T16" s="123"/>
      <c r="U16" s="95"/>
      <c r="V16" s="20"/>
      <c r="W16" s="172"/>
      <c r="X16" s="119"/>
      <c r="Y16" s="53"/>
      <c r="Z16" s="119"/>
      <c r="AA16" s="119"/>
      <c r="AB16" s="119"/>
      <c r="AC16" s="119"/>
      <c r="AD16" s="53"/>
      <c r="AE16" s="53"/>
      <c r="AF16" s="119"/>
      <c r="AG16" s="119"/>
      <c r="AH16" s="119"/>
      <c r="AI16" s="119"/>
      <c r="AJ16" s="119"/>
      <c r="AK16" s="53"/>
      <c r="AL16" s="53"/>
      <c r="AM16" s="53"/>
      <c r="AN16" s="119"/>
      <c r="AO16" s="20"/>
      <c r="AP16" s="53"/>
      <c r="AQ16" s="125"/>
      <c r="AR16" s="28"/>
      <c r="AS16" s="22"/>
      <c r="AT16" s="22"/>
      <c r="AU16" s="23"/>
      <c r="AV16" s="164"/>
      <c r="AW16" s="119"/>
      <c r="AX16" s="127"/>
      <c r="AY16" s="119"/>
      <c r="AZ16" s="119"/>
      <c r="BA16" s="119"/>
      <c r="BB16" s="18">
        <f>RANK(BZ16,$BZ$2:$BZ$136)+COUNTIF(BZ$2:BZ17,BZ16)-1</f>
        <v>9</v>
      </c>
      <c r="BC16" s="63" t="str">
        <f t="shared" si="0"/>
        <v>N° 9 Silliker</v>
      </c>
      <c r="BD16" s="18">
        <f>RANK(CA16,$CA$2:$CA$136)+COUNTIF(CA$2:CA17,CA16)-1</f>
        <v>36</v>
      </c>
      <c r="BE16" s="63" t="str">
        <f t="shared" si="1"/>
        <v>N° 36 Silliker</v>
      </c>
      <c r="BF16" s="63"/>
      <c r="BG16" s="63"/>
      <c r="BH16" s="63">
        <v>1</v>
      </c>
      <c r="BI16" s="63"/>
      <c r="BJ16" s="63">
        <v>1</v>
      </c>
      <c r="BK16" s="63"/>
      <c r="BL16" s="121">
        <v>1</v>
      </c>
      <c r="BM16" s="121"/>
      <c r="BN16" s="121"/>
      <c r="BO16" s="121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18">
        <f t="shared" si="2"/>
        <v>24</v>
      </c>
      <c r="CA16" s="18">
        <f t="shared" si="3"/>
        <v>0</v>
      </c>
      <c r="CB16" s="1">
        <f t="shared" si="4"/>
        <v>1</v>
      </c>
      <c r="CC16" s="1">
        <f t="shared" si="5"/>
        <v>0</v>
      </c>
      <c r="CD16" s="1">
        <f t="shared" si="6"/>
        <v>0</v>
      </c>
      <c r="CE16" s="1">
        <f t="shared" si="7"/>
        <v>0</v>
      </c>
      <c r="CF16" s="1">
        <f t="shared" si="8"/>
        <v>0</v>
      </c>
      <c r="CG16" s="1">
        <f t="shared" si="9"/>
        <v>0</v>
      </c>
      <c r="CH16" s="1">
        <f t="shared" si="10"/>
        <v>0</v>
      </c>
      <c r="CI16" s="1">
        <f t="shared" si="11"/>
        <v>0</v>
      </c>
      <c r="CJ16" s="1">
        <f t="shared" si="12"/>
        <v>0</v>
      </c>
      <c r="CK16" s="1">
        <f t="shared" si="13"/>
        <v>0</v>
      </c>
      <c r="CL16" s="1">
        <f t="shared" si="14"/>
        <v>0</v>
      </c>
      <c r="CM16" s="1">
        <f t="shared" si="15"/>
        <v>0</v>
      </c>
      <c r="CN16" s="1">
        <f t="shared" si="16"/>
        <v>0</v>
      </c>
      <c r="CO16" s="1">
        <f t="shared" si="17"/>
        <v>0</v>
      </c>
      <c r="CP16" s="92"/>
    </row>
    <row r="17" spans="1:94" s="1" customFormat="1" ht="78.75" customHeight="1" x14ac:dyDescent="0.25">
      <c r="A17" s="122" t="s">
        <v>0</v>
      </c>
      <c r="B17" s="136" t="s">
        <v>550</v>
      </c>
      <c r="C17" s="53" t="s">
        <v>607</v>
      </c>
      <c r="D17" s="97" t="str">
        <f t="shared" si="18"/>
        <v xml:space="preserve">      ;2020_A=1 ;2019_A=1 ;2018_A=1         </v>
      </c>
      <c r="E17" s="159"/>
      <c r="F17" s="159"/>
      <c r="G17" s="159"/>
      <c r="H17" s="159"/>
      <c r="I17" s="159"/>
      <c r="J17" s="159"/>
      <c r="K17" s="159"/>
      <c r="L17" s="159"/>
      <c r="M17" s="53"/>
      <c r="N17" s="53"/>
      <c r="O17" s="20"/>
      <c r="P17" s="123"/>
      <c r="Q17" s="53"/>
      <c r="R17" s="20"/>
      <c r="S17" s="20"/>
      <c r="T17" s="123"/>
      <c r="U17" s="95"/>
      <c r="V17" s="53"/>
      <c r="W17" s="20"/>
      <c r="X17" s="119"/>
      <c r="Y17" s="53"/>
      <c r="Z17" s="119"/>
      <c r="AA17" s="119"/>
      <c r="AB17" s="119"/>
      <c r="AC17" s="119"/>
      <c r="AD17" s="53"/>
      <c r="AE17" s="53"/>
      <c r="AF17" s="119"/>
      <c r="AG17" s="119"/>
      <c r="AH17" s="119"/>
      <c r="AI17" s="119"/>
      <c r="AJ17" s="119"/>
      <c r="AK17" s="53"/>
      <c r="AL17" s="53"/>
      <c r="AM17" s="53"/>
      <c r="AN17" s="119"/>
      <c r="AO17" s="53" t="s">
        <v>598</v>
      </c>
      <c r="AP17" s="53" t="s">
        <v>599</v>
      </c>
      <c r="AQ17" s="125">
        <v>50890</v>
      </c>
      <c r="AR17" s="28">
        <v>33233066500</v>
      </c>
      <c r="AS17" s="22" t="s">
        <v>608</v>
      </c>
      <c r="AT17" s="23" t="s">
        <v>600</v>
      </c>
      <c r="AU17" s="53"/>
      <c r="AW17" s="119"/>
      <c r="AX17" s="127"/>
      <c r="AY17" s="119"/>
      <c r="AZ17" s="119"/>
      <c r="BA17" s="119"/>
      <c r="BB17" s="18">
        <f>RANK(BZ17,$BZ$2:$BZ$136)+COUNTIF(BZ$2:BZ18,BZ17)-1</f>
        <v>12</v>
      </c>
      <c r="BC17" s="63" t="str">
        <f t="shared" si="0"/>
        <v>N° 12 Elle et Vire</v>
      </c>
      <c r="BD17" s="18">
        <f>RANK(CA17,$CA$2:$CA$136)+COUNTIF(CA$2:CA18,CA17)-1</f>
        <v>37</v>
      </c>
      <c r="BE17" s="63" t="str">
        <f t="shared" si="1"/>
        <v>N° 37 Elle et Vire</v>
      </c>
      <c r="BF17" s="63"/>
      <c r="BG17" s="63"/>
      <c r="BH17" s="63"/>
      <c r="BI17" s="63"/>
      <c r="BJ17" s="63"/>
      <c r="BK17" s="63"/>
      <c r="BL17" s="64">
        <v>1</v>
      </c>
      <c r="BM17" s="121"/>
      <c r="BN17" s="64">
        <v>1</v>
      </c>
      <c r="BO17" s="121"/>
      <c r="BP17" s="64">
        <v>1</v>
      </c>
      <c r="BQ17" s="64"/>
      <c r="BR17" s="64"/>
      <c r="BS17" s="64"/>
      <c r="BT17" s="64"/>
      <c r="BU17" s="64"/>
      <c r="BV17" s="64"/>
      <c r="BW17" s="64"/>
      <c r="BX17" s="64"/>
      <c r="BY17" s="64"/>
      <c r="BZ17" s="18">
        <f t="shared" si="2"/>
        <v>18</v>
      </c>
      <c r="CA17" s="18">
        <f t="shared" si="3"/>
        <v>0</v>
      </c>
      <c r="CB17" s="1">
        <f t="shared" si="4"/>
        <v>1</v>
      </c>
      <c r="CC17" s="1">
        <f t="shared" si="5"/>
        <v>1</v>
      </c>
      <c r="CD17" s="1">
        <f t="shared" si="6"/>
        <v>1</v>
      </c>
      <c r="CE17" s="1">
        <f t="shared" si="7"/>
        <v>0</v>
      </c>
      <c r="CF17" s="1">
        <f t="shared" si="8"/>
        <v>0</v>
      </c>
      <c r="CG17" s="1">
        <f t="shared" si="9"/>
        <v>0</v>
      </c>
      <c r="CH17" s="1">
        <f t="shared" si="10"/>
        <v>0</v>
      </c>
      <c r="CI17" s="1">
        <f t="shared" si="11"/>
        <v>0</v>
      </c>
      <c r="CJ17" s="1">
        <f t="shared" si="12"/>
        <v>0</v>
      </c>
      <c r="CK17" s="1">
        <f t="shared" si="13"/>
        <v>0</v>
      </c>
      <c r="CL17" s="1">
        <f t="shared" si="14"/>
        <v>0</v>
      </c>
      <c r="CM17" s="1">
        <f t="shared" si="15"/>
        <v>0</v>
      </c>
      <c r="CN17" s="1">
        <f t="shared" si="16"/>
        <v>0</v>
      </c>
      <c r="CO17" s="1">
        <f t="shared" si="17"/>
        <v>0</v>
      </c>
      <c r="CP17" s="128"/>
    </row>
    <row r="18" spans="1:94" s="1" customFormat="1" ht="60" customHeight="1" x14ac:dyDescent="0.2">
      <c r="A18" s="12" t="s">
        <v>0</v>
      </c>
      <c r="B18" s="12" t="s">
        <v>265</v>
      </c>
      <c r="C18" s="17" t="s">
        <v>630</v>
      </c>
      <c r="D18" s="97" t="str">
        <f t="shared" si="18"/>
        <v xml:space="preserve">          ;2018_A=1  ; 2017_A=1  ; 2016_A=2  ; 2015_A=1  ; 2014_A=1 </v>
      </c>
      <c r="E18" s="159"/>
      <c r="F18" s="159"/>
      <c r="G18" s="159"/>
      <c r="H18" s="159"/>
      <c r="I18" s="159"/>
      <c r="J18" s="159"/>
      <c r="K18" s="159"/>
      <c r="L18" s="159"/>
      <c r="M18" s="11"/>
      <c r="N18" s="11"/>
      <c r="O18" s="11"/>
      <c r="P18" s="11"/>
      <c r="Q18" s="11"/>
      <c r="R18" s="11"/>
      <c r="S18" s="11"/>
      <c r="T18" s="11"/>
      <c r="U18" s="74"/>
      <c r="V18" s="17"/>
      <c r="W18" s="45"/>
      <c r="X18" s="15"/>
      <c r="Y18" s="17"/>
      <c r="Z18" s="24"/>
      <c r="AA18" s="45"/>
      <c r="AB18" s="15"/>
      <c r="AC18" s="15"/>
      <c r="AD18" s="17"/>
      <c r="AE18" s="45"/>
      <c r="AF18" s="15"/>
      <c r="AG18" s="17"/>
      <c r="AH18" s="17"/>
      <c r="AI18" s="45"/>
      <c r="AJ18" s="15"/>
      <c r="AK18" s="17"/>
      <c r="AL18" s="17"/>
      <c r="AM18" s="45"/>
      <c r="AN18" s="26"/>
      <c r="AO18" s="17" t="s">
        <v>266</v>
      </c>
      <c r="AP18" s="17" t="s">
        <v>267</v>
      </c>
      <c r="AQ18" s="21">
        <v>2350</v>
      </c>
      <c r="AR18" s="46" t="s">
        <v>268</v>
      </c>
      <c r="AS18" s="23" t="s">
        <v>610</v>
      </c>
      <c r="AT18" s="23" t="s">
        <v>609</v>
      </c>
      <c r="AU18" s="23" t="s">
        <v>269</v>
      </c>
      <c r="AW18" s="26"/>
      <c r="AX18" s="24"/>
      <c r="AY18" s="26"/>
      <c r="AZ18" s="26"/>
      <c r="BA18" s="26"/>
      <c r="BB18" s="18">
        <f>RANK(BZ18,$BZ$2:$BZ$136)+COUNTIF(BZ$2:BZ19,BZ18)-1</f>
        <v>12</v>
      </c>
      <c r="BC18" s="63" t="str">
        <f t="shared" si="0"/>
        <v>N° 12 Elchais (Ex. Sensient Dehydrated Flavors )</v>
      </c>
      <c r="BD18" s="18">
        <f>RANK(CA18,$CA$2:$CA$136)+COUNTIF(CA$2:CA19,CA18)-1</f>
        <v>38</v>
      </c>
      <c r="BE18" s="63" t="str">
        <f t="shared" si="1"/>
        <v>N° 38 Elchais (Ex. Sensient Dehydrated Flavors )</v>
      </c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4">
        <v>1</v>
      </c>
      <c r="BQ18" s="64"/>
      <c r="BR18" s="64">
        <v>1</v>
      </c>
      <c r="BS18" s="64"/>
      <c r="BT18" s="64">
        <v>2</v>
      </c>
      <c r="BU18" s="64"/>
      <c r="BV18" s="64">
        <v>1</v>
      </c>
      <c r="BW18" s="64"/>
      <c r="BX18" s="64">
        <v>1</v>
      </c>
      <c r="BY18" s="64"/>
      <c r="BZ18" s="18">
        <f t="shared" si="2"/>
        <v>18</v>
      </c>
      <c r="CA18" s="18">
        <f t="shared" si="3"/>
        <v>0</v>
      </c>
      <c r="CB18" s="1">
        <f t="shared" si="4"/>
        <v>0</v>
      </c>
      <c r="CC18" s="1">
        <f t="shared" si="5"/>
        <v>0</v>
      </c>
      <c r="CD18" s="1">
        <f t="shared" si="6"/>
        <v>1</v>
      </c>
      <c r="CE18" s="1">
        <f t="shared" si="7"/>
        <v>1</v>
      </c>
      <c r="CF18" s="1">
        <f t="shared" si="8"/>
        <v>2</v>
      </c>
      <c r="CG18" s="1">
        <f t="shared" si="9"/>
        <v>1</v>
      </c>
      <c r="CH18" s="1">
        <f t="shared" si="10"/>
        <v>1</v>
      </c>
      <c r="CI18" s="1">
        <f t="shared" si="11"/>
        <v>0</v>
      </c>
      <c r="CJ18" s="1">
        <f t="shared" si="12"/>
        <v>0</v>
      </c>
      <c r="CK18" s="1">
        <f t="shared" si="13"/>
        <v>0</v>
      </c>
      <c r="CL18" s="1">
        <f t="shared" si="14"/>
        <v>0</v>
      </c>
      <c r="CM18" s="1">
        <f t="shared" si="15"/>
        <v>0</v>
      </c>
      <c r="CN18" s="1">
        <f t="shared" si="16"/>
        <v>0</v>
      </c>
      <c r="CO18" s="1">
        <f t="shared" si="17"/>
        <v>0</v>
      </c>
      <c r="CP18" s="35"/>
    </row>
    <row r="19" spans="1:94" s="1" customFormat="1" ht="42" customHeight="1" x14ac:dyDescent="0.25">
      <c r="A19" s="122" t="s">
        <v>209</v>
      </c>
      <c r="B19" s="136" t="s">
        <v>477</v>
      </c>
      <c r="C19" s="53" t="s">
        <v>832</v>
      </c>
      <c r="D19" s="97" t="str">
        <f t="shared" si="18"/>
        <v xml:space="preserve">      ;2020_A=1 ;2019_A=1           </v>
      </c>
      <c r="E19" s="159"/>
      <c r="F19" s="159"/>
      <c r="G19" s="159"/>
      <c r="H19" s="159"/>
      <c r="I19" s="159"/>
      <c r="J19" s="159"/>
      <c r="K19" s="159"/>
      <c r="L19" s="159"/>
      <c r="M19" s="123"/>
      <c r="N19" s="123"/>
      <c r="O19" s="123"/>
      <c r="P19" s="123"/>
      <c r="Q19" s="123"/>
      <c r="R19" s="123"/>
      <c r="S19" s="123"/>
      <c r="T19" s="123"/>
      <c r="U19" s="124"/>
      <c r="V19" s="53"/>
      <c r="W19" s="53"/>
      <c r="X19" s="119"/>
      <c r="Y19" s="53"/>
      <c r="Z19" s="119"/>
      <c r="AA19" s="119"/>
      <c r="AB19" s="119"/>
      <c r="AC19" s="119"/>
      <c r="AD19" s="53"/>
      <c r="AE19" s="53"/>
      <c r="AF19" s="119"/>
      <c r="AG19" s="119"/>
      <c r="AH19" s="119"/>
      <c r="AI19" s="119"/>
      <c r="AJ19" s="119"/>
      <c r="AK19" s="53"/>
      <c r="AL19" s="53"/>
      <c r="AM19" s="53"/>
      <c r="AN19" s="119"/>
      <c r="AO19" s="53" t="s">
        <v>834</v>
      </c>
      <c r="AP19" s="53" t="s">
        <v>833</v>
      </c>
      <c r="AQ19" s="125">
        <v>50200</v>
      </c>
      <c r="AR19" s="28" t="s">
        <v>835</v>
      </c>
      <c r="AS19" s="22" t="s">
        <v>837</v>
      </c>
      <c r="AT19" s="22" t="s">
        <v>836</v>
      </c>
      <c r="AU19" s="53"/>
      <c r="AV19" s="164"/>
      <c r="AW19" s="119"/>
      <c r="AX19" s="127"/>
      <c r="AY19" s="119"/>
      <c r="AZ19" s="119"/>
      <c r="BA19" s="119"/>
      <c r="BB19" s="18">
        <f>RANK(BZ19,$BZ$2:$BZ$136)+COUNTIF(BZ$2:BZ20,BZ19)-1</f>
        <v>14</v>
      </c>
      <c r="BC19" s="63" t="str">
        <f t="shared" si="0"/>
        <v>N° 14 Laboratoire Unither</v>
      </c>
      <c r="BD19" s="18">
        <f>RANK(CA19,$CA$2:$CA$136)+COUNTIF(CA$2:CA20,CA19)-1</f>
        <v>38</v>
      </c>
      <c r="BE19" s="63" t="str">
        <f t="shared" si="1"/>
        <v>N° 38 Laboratoire Unither</v>
      </c>
      <c r="BF19" s="63"/>
      <c r="BG19" s="63"/>
      <c r="BH19" s="63"/>
      <c r="BI19" s="63"/>
      <c r="BJ19" s="63"/>
      <c r="BK19" s="63"/>
      <c r="BL19" s="121">
        <v>1</v>
      </c>
      <c r="BM19" s="121"/>
      <c r="BN19" s="121">
        <v>1</v>
      </c>
      <c r="BO19" s="121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18">
        <f t="shared" si="2"/>
        <v>13</v>
      </c>
      <c r="CA19" s="18">
        <f t="shared" si="3"/>
        <v>0</v>
      </c>
      <c r="CB19" s="1">
        <f t="shared" si="4"/>
        <v>1</v>
      </c>
      <c r="CC19" s="1">
        <f t="shared" si="5"/>
        <v>1</v>
      </c>
      <c r="CD19" s="1">
        <f t="shared" si="6"/>
        <v>0</v>
      </c>
      <c r="CE19" s="1">
        <f t="shared" si="7"/>
        <v>0</v>
      </c>
      <c r="CF19" s="1">
        <f t="shared" si="8"/>
        <v>0</v>
      </c>
      <c r="CG19" s="1">
        <f t="shared" si="9"/>
        <v>0</v>
      </c>
      <c r="CH19" s="1">
        <f t="shared" si="10"/>
        <v>0</v>
      </c>
      <c r="CI19" s="1">
        <f t="shared" si="11"/>
        <v>0</v>
      </c>
      <c r="CJ19" s="1">
        <f t="shared" si="12"/>
        <v>0</v>
      </c>
      <c r="CK19" s="1">
        <f t="shared" si="13"/>
        <v>0</v>
      </c>
      <c r="CL19" s="1">
        <f t="shared" si="14"/>
        <v>0</v>
      </c>
      <c r="CM19" s="1">
        <f t="shared" si="15"/>
        <v>0</v>
      </c>
      <c r="CN19" s="1">
        <f t="shared" si="16"/>
        <v>0</v>
      </c>
      <c r="CO19" s="1">
        <f t="shared" si="17"/>
        <v>0</v>
      </c>
      <c r="CP19" s="128"/>
    </row>
    <row r="20" spans="1:94" s="1" customFormat="1" ht="69" customHeight="1" x14ac:dyDescent="0.25">
      <c r="A20" s="12" t="s">
        <v>0</v>
      </c>
      <c r="B20" s="12" t="s">
        <v>52</v>
      </c>
      <c r="C20" s="17" t="s">
        <v>846</v>
      </c>
      <c r="D20" s="97" t="str">
        <f t="shared" si="18"/>
        <v xml:space="preserve">      ; 2021_i=1      ; 2018_i=1  ; 2017_i=1  ; 2016_i=1    </v>
      </c>
      <c r="E20" s="159"/>
      <c r="F20" s="159"/>
      <c r="G20" s="159"/>
      <c r="H20" s="159"/>
      <c r="I20" s="159"/>
      <c r="J20" s="159"/>
      <c r="K20" s="159"/>
      <c r="L20" s="159"/>
      <c r="M20" s="11"/>
      <c r="N20" s="11"/>
      <c r="O20" s="11"/>
      <c r="P20" s="11"/>
      <c r="Q20" s="11"/>
      <c r="R20" s="11"/>
      <c r="S20" s="11"/>
      <c r="T20" s="11"/>
      <c r="U20" s="74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1" t="s">
        <v>100</v>
      </c>
      <c r="AP20" s="11" t="s">
        <v>101</v>
      </c>
      <c r="AQ20" s="41">
        <v>51100</v>
      </c>
      <c r="AR20" s="28" t="s">
        <v>53</v>
      </c>
      <c r="AS20" s="23" t="s">
        <v>611</v>
      </c>
      <c r="AT20" s="23" t="s">
        <v>612</v>
      </c>
      <c r="AU20" s="23"/>
      <c r="AW20" s="17"/>
      <c r="AX20" s="17"/>
      <c r="AY20" s="25"/>
      <c r="AZ20" s="42"/>
      <c r="BA20" s="25"/>
      <c r="BB20" s="18">
        <f>RANK(BZ20,$BZ$2:$BZ$136)+COUNTIF(BZ$2:BZ21,BZ20)-1</f>
        <v>10</v>
      </c>
      <c r="BC20" s="63" t="str">
        <f t="shared" si="0"/>
        <v xml:space="preserve">N° 10 Vivescia </v>
      </c>
      <c r="BD20" s="18">
        <f>RANK(CA20,$CA$2:$CA$136)+COUNTIF(CA$2:CA21,CA20)-1</f>
        <v>3</v>
      </c>
      <c r="BE20" s="63" t="str">
        <f t="shared" si="1"/>
        <v xml:space="preserve">N° 3 Vivescia </v>
      </c>
      <c r="BF20" s="63"/>
      <c r="BG20" s="63"/>
      <c r="BH20" s="63"/>
      <c r="BI20" s="63"/>
      <c r="BJ20" s="63"/>
      <c r="BK20" s="63">
        <v>1</v>
      </c>
      <c r="BL20" s="63"/>
      <c r="BM20" s="63"/>
      <c r="BN20" s="63"/>
      <c r="BO20" s="63"/>
      <c r="BP20" s="64"/>
      <c r="BQ20" s="64">
        <v>1</v>
      </c>
      <c r="BR20" s="64"/>
      <c r="BS20" s="64">
        <v>1</v>
      </c>
      <c r="BT20" s="64"/>
      <c r="BU20" s="64">
        <v>1</v>
      </c>
      <c r="BV20" s="64"/>
      <c r="BW20" s="64"/>
      <c r="BX20" s="64"/>
      <c r="BY20" s="64"/>
      <c r="BZ20" s="18">
        <f t="shared" si="2"/>
        <v>20</v>
      </c>
      <c r="CA20" s="18">
        <f t="shared" si="3"/>
        <v>20</v>
      </c>
      <c r="CB20" s="1">
        <f t="shared" si="4"/>
        <v>0</v>
      </c>
      <c r="CC20" s="1">
        <f t="shared" si="5"/>
        <v>0</v>
      </c>
      <c r="CD20" s="1">
        <f t="shared" si="6"/>
        <v>0</v>
      </c>
      <c r="CE20" s="1">
        <f t="shared" si="7"/>
        <v>0</v>
      </c>
      <c r="CF20" s="1">
        <f t="shared" si="8"/>
        <v>0</v>
      </c>
      <c r="CG20" s="1">
        <f t="shared" si="9"/>
        <v>0</v>
      </c>
      <c r="CH20" s="1">
        <f t="shared" si="10"/>
        <v>0</v>
      </c>
      <c r="CI20" s="1">
        <f t="shared" si="11"/>
        <v>0</v>
      </c>
      <c r="CJ20" s="1">
        <f t="shared" si="12"/>
        <v>0</v>
      </c>
      <c r="CK20" s="1">
        <f t="shared" si="13"/>
        <v>1</v>
      </c>
      <c r="CL20" s="1">
        <f t="shared" si="14"/>
        <v>1</v>
      </c>
      <c r="CM20" s="1">
        <f t="shared" si="15"/>
        <v>1</v>
      </c>
      <c r="CN20" s="1">
        <f t="shared" si="16"/>
        <v>0</v>
      </c>
      <c r="CO20" s="1">
        <f t="shared" si="17"/>
        <v>0</v>
      </c>
      <c r="CP20" s="35"/>
    </row>
    <row r="21" spans="1:94" s="1" customFormat="1" ht="42" customHeight="1" x14ac:dyDescent="0.2">
      <c r="A21" s="12" t="s">
        <v>0</v>
      </c>
      <c r="B21" s="12" t="s">
        <v>50</v>
      </c>
      <c r="C21" s="17" t="s">
        <v>8</v>
      </c>
      <c r="D21" s="97" t="str">
        <f t="shared" si="18"/>
        <v xml:space="preserve">          ;2018_A=1  ; 2017_A=1  ; 2016_A=1     </v>
      </c>
      <c r="E21" s="159"/>
      <c r="F21" s="159"/>
      <c r="G21" s="159"/>
      <c r="H21" s="159"/>
      <c r="I21" s="159"/>
      <c r="J21" s="159"/>
      <c r="K21" s="159"/>
      <c r="L21" s="159"/>
      <c r="M21" s="11"/>
      <c r="N21" s="11"/>
      <c r="O21" s="11"/>
      <c r="P21" s="11"/>
      <c r="Q21" s="11"/>
      <c r="R21" s="11"/>
      <c r="S21" s="11"/>
      <c r="T21" s="11"/>
      <c r="U21" s="74"/>
      <c r="V21" s="17"/>
      <c r="W21" s="17"/>
      <c r="X21" s="17"/>
      <c r="Y21" s="17"/>
      <c r="Z21" s="1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1" t="s">
        <v>98</v>
      </c>
      <c r="AP21" s="11" t="s">
        <v>99</v>
      </c>
      <c r="AQ21" s="41">
        <v>10700</v>
      </c>
      <c r="AR21" s="28" t="s">
        <v>51</v>
      </c>
      <c r="AS21" s="23" t="s">
        <v>614</v>
      </c>
      <c r="AT21" s="23" t="s">
        <v>613</v>
      </c>
      <c r="AU21" s="23" t="s">
        <v>273</v>
      </c>
      <c r="AW21" s="17"/>
      <c r="AX21" s="17"/>
      <c r="AY21" s="25"/>
      <c r="AZ21" s="42"/>
      <c r="BA21" s="25"/>
      <c r="BB21" s="18">
        <f>RANK(BZ21,$BZ$2:$BZ$136)+COUNTIF(BZ$2:BZ22,BZ21)-1</f>
        <v>16</v>
      </c>
      <c r="BC21" s="63" t="str">
        <f t="shared" si="0"/>
        <v xml:space="preserve">N° 16 Centre Technique - MILLBÄKER </v>
      </c>
      <c r="BD21" s="18">
        <f>RANK(CA21,$CA$2:$CA$136)+COUNTIF(CA$2:CA22,CA21)-1</f>
        <v>40</v>
      </c>
      <c r="BE21" s="63" t="str">
        <f t="shared" si="1"/>
        <v xml:space="preserve">N° 40 Centre Technique - MILLBÄKER </v>
      </c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4">
        <v>1</v>
      </c>
      <c r="BQ21" s="64"/>
      <c r="BR21" s="64">
        <v>1</v>
      </c>
      <c r="BS21" s="64"/>
      <c r="BT21" s="64">
        <v>1</v>
      </c>
      <c r="BU21" s="64"/>
      <c r="BV21" s="64"/>
      <c r="BW21" s="64"/>
      <c r="BX21" s="64"/>
      <c r="BY21" s="64"/>
      <c r="BZ21" s="18">
        <f t="shared" si="2"/>
        <v>12</v>
      </c>
      <c r="CA21" s="18">
        <f t="shared" si="3"/>
        <v>0</v>
      </c>
      <c r="CB21" s="1">
        <f t="shared" si="4"/>
        <v>0</v>
      </c>
      <c r="CC21" s="1">
        <f t="shared" si="5"/>
        <v>0</v>
      </c>
      <c r="CD21" s="1">
        <f t="shared" si="6"/>
        <v>1</v>
      </c>
      <c r="CE21" s="1">
        <f t="shared" si="7"/>
        <v>1</v>
      </c>
      <c r="CF21" s="1">
        <f t="shared" si="8"/>
        <v>1</v>
      </c>
      <c r="CG21" s="1">
        <f t="shared" si="9"/>
        <v>0</v>
      </c>
      <c r="CH21" s="1">
        <f t="shared" si="10"/>
        <v>0</v>
      </c>
      <c r="CI21" s="1">
        <f t="shared" si="11"/>
        <v>0</v>
      </c>
      <c r="CJ21" s="1">
        <f t="shared" si="12"/>
        <v>0</v>
      </c>
      <c r="CK21" s="1">
        <f t="shared" si="13"/>
        <v>0</v>
      </c>
      <c r="CL21" s="1">
        <f t="shared" si="14"/>
        <v>0</v>
      </c>
      <c r="CM21" s="1">
        <f t="shared" si="15"/>
        <v>0</v>
      </c>
      <c r="CN21" s="1">
        <f t="shared" si="16"/>
        <v>0</v>
      </c>
      <c r="CO21" s="1">
        <f t="shared" si="17"/>
        <v>0</v>
      </c>
      <c r="CP21" s="35"/>
    </row>
    <row r="22" spans="1:94" s="1" customFormat="1" ht="42" customHeight="1" x14ac:dyDescent="0.2">
      <c r="A22" s="12" t="s">
        <v>0</v>
      </c>
      <c r="B22" s="12" t="s">
        <v>222</v>
      </c>
      <c r="C22" s="17" t="s">
        <v>270</v>
      </c>
      <c r="D22" s="97" t="str">
        <f t="shared" si="18"/>
        <v xml:space="preserve">          ;2018_A=1  ; 2017_A=1  ; 2016_A=1     </v>
      </c>
      <c r="E22" s="159"/>
      <c r="F22" s="159"/>
      <c r="G22" s="159"/>
      <c r="H22" s="159"/>
      <c r="I22" s="159"/>
      <c r="J22" s="159"/>
      <c r="K22" s="159"/>
      <c r="L22" s="159"/>
      <c r="M22" s="11"/>
      <c r="N22" s="11"/>
      <c r="O22" s="11"/>
      <c r="P22" s="11"/>
      <c r="Q22" s="11"/>
      <c r="R22" s="11"/>
      <c r="S22" s="11"/>
      <c r="T22" s="11"/>
      <c r="U22" s="74"/>
      <c r="V22" s="17"/>
      <c r="W22" s="17"/>
      <c r="X22" s="15"/>
      <c r="Y22" s="17"/>
      <c r="Z22" s="24"/>
      <c r="AA22" s="17"/>
      <c r="AB22" s="15"/>
      <c r="AC22" s="17"/>
      <c r="AD22" s="17"/>
      <c r="AE22" s="17"/>
      <c r="AF22" s="15"/>
      <c r="AG22" s="17"/>
      <c r="AH22" s="15"/>
      <c r="AI22" s="45"/>
      <c r="AJ22" s="15"/>
      <c r="AK22" s="17"/>
      <c r="AL22" s="17"/>
      <c r="AM22" s="17"/>
      <c r="AN22" s="26"/>
      <c r="AO22" s="15" t="s">
        <v>277</v>
      </c>
      <c r="AP22" s="17" t="s">
        <v>101</v>
      </c>
      <c r="AQ22" s="21">
        <v>51100</v>
      </c>
      <c r="AR22" s="46" t="s">
        <v>271</v>
      </c>
      <c r="AS22" s="23" t="s">
        <v>616</v>
      </c>
      <c r="AT22" s="23" t="s">
        <v>615</v>
      </c>
      <c r="AU22" s="23" t="s">
        <v>272</v>
      </c>
      <c r="AW22" s="26"/>
      <c r="AX22" s="24"/>
      <c r="AY22" s="26"/>
      <c r="AZ22" s="26"/>
      <c r="BA22" s="26"/>
      <c r="BB22" s="18">
        <f>RANK(BZ22,$BZ$2:$BZ$136)+COUNTIF(BZ$2:BZ23,BZ22)-1</f>
        <v>16</v>
      </c>
      <c r="BC22" s="63" t="str">
        <f t="shared" si="0"/>
        <v>N° 16 Champagne Louis Roederer</v>
      </c>
      <c r="BD22" s="18">
        <f>RANK(CA22,$CA$2:$CA$136)+COUNTIF(CA$2:CA23,CA22)-1</f>
        <v>40</v>
      </c>
      <c r="BE22" s="63" t="str">
        <f t="shared" si="1"/>
        <v>N° 40 Champagne Louis Roederer</v>
      </c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4">
        <v>1</v>
      </c>
      <c r="BQ22" s="64"/>
      <c r="BR22" s="64">
        <v>1</v>
      </c>
      <c r="BS22" s="64"/>
      <c r="BT22" s="64">
        <v>1</v>
      </c>
      <c r="BU22" s="64"/>
      <c r="BV22" s="64"/>
      <c r="BW22" s="64"/>
      <c r="BX22" s="64"/>
      <c r="BY22" s="64"/>
      <c r="BZ22" s="18">
        <f t="shared" si="2"/>
        <v>12</v>
      </c>
      <c r="CA22" s="18">
        <f t="shared" si="3"/>
        <v>0</v>
      </c>
      <c r="CB22" s="1">
        <f t="shared" si="4"/>
        <v>0</v>
      </c>
      <c r="CC22" s="1">
        <f t="shared" si="5"/>
        <v>0</v>
      </c>
      <c r="CD22" s="1">
        <f t="shared" si="6"/>
        <v>1</v>
      </c>
      <c r="CE22" s="1">
        <f t="shared" si="7"/>
        <v>1</v>
      </c>
      <c r="CF22" s="1">
        <f t="shared" si="8"/>
        <v>1</v>
      </c>
      <c r="CG22" s="1">
        <f t="shared" si="9"/>
        <v>0</v>
      </c>
      <c r="CH22" s="1">
        <f t="shared" si="10"/>
        <v>0</v>
      </c>
      <c r="CI22" s="1">
        <f t="shared" si="11"/>
        <v>0</v>
      </c>
      <c r="CJ22" s="1">
        <f t="shared" si="12"/>
        <v>0</v>
      </c>
      <c r="CK22" s="1">
        <f t="shared" si="13"/>
        <v>0</v>
      </c>
      <c r="CL22" s="1">
        <f t="shared" si="14"/>
        <v>0</v>
      </c>
      <c r="CM22" s="1">
        <f t="shared" si="15"/>
        <v>0</v>
      </c>
      <c r="CN22" s="1">
        <f t="shared" si="16"/>
        <v>0</v>
      </c>
      <c r="CO22" s="1">
        <f t="shared" si="17"/>
        <v>0</v>
      </c>
      <c r="CP22" s="35"/>
    </row>
    <row r="23" spans="1:94" s="1" customFormat="1" ht="42" customHeight="1" x14ac:dyDescent="0.2">
      <c r="A23" s="12" t="s">
        <v>195</v>
      </c>
      <c r="B23" s="12" t="s">
        <v>242</v>
      </c>
      <c r="C23" s="17" t="s">
        <v>626</v>
      </c>
      <c r="D23" s="97" t="str">
        <f t="shared" si="18"/>
        <v xml:space="preserve">              ; 2017_i=1  ; 2016_i=2    </v>
      </c>
      <c r="E23" s="159"/>
      <c r="F23" s="159"/>
      <c r="G23" s="159"/>
      <c r="H23" s="159"/>
      <c r="I23" s="159"/>
      <c r="J23" s="159"/>
      <c r="K23" s="159"/>
      <c r="L23" s="159"/>
      <c r="M23" s="26"/>
      <c r="N23" s="26"/>
      <c r="O23" s="26"/>
      <c r="P23" s="26"/>
      <c r="Q23" s="26"/>
      <c r="R23" s="26"/>
      <c r="S23" s="26"/>
      <c r="T23" s="26"/>
      <c r="U23" s="75"/>
      <c r="V23" s="17"/>
      <c r="W23" s="17"/>
      <c r="X23" s="15"/>
      <c r="Y23" s="17"/>
      <c r="Z23" s="17"/>
      <c r="AA23" s="17"/>
      <c r="AB23" s="15"/>
      <c r="AC23" s="17"/>
      <c r="AD23" s="17"/>
      <c r="AE23" s="17"/>
      <c r="AF23" s="15"/>
      <c r="AG23" s="15"/>
      <c r="AH23" s="15"/>
      <c r="AI23" s="15"/>
      <c r="AJ23" s="15"/>
      <c r="AK23" s="17"/>
      <c r="AL23" s="17"/>
      <c r="AM23" s="17"/>
      <c r="AN23" s="15"/>
      <c r="AO23" s="17" t="s">
        <v>627</v>
      </c>
      <c r="AP23" s="17" t="s">
        <v>101</v>
      </c>
      <c r="AQ23" s="21">
        <v>51100</v>
      </c>
      <c r="AR23" s="15"/>
      <c r="AS23" s="22" t="s">
        <v>618</v>
      </c>
      <c r="AT23" s="22" t="s">
        <v>761</v>
      </c>
      <c r="AU23" s="23" t="s">
        <v>227</v>
      </c>
      <c r="AW23" s="26"/>
      <c r="AX23" s="24"/>
      <c r="AY23" s="26"/>
      <c r="AZ23" s="26"/>
      <c r="BA23" s="26"/>
      <c r="BB23" s="18">
        <f>RANK(BZ23,$BZ$2:$BZ$136)+COUNTIF(BZ$2:BZ24,BZ23)-1</f>
        <v>18</v>
      </c>
      <c r="BC23" s="63" t="str">
        <f t="shared" si="0"/>
        <v>N° 18 URCA Stress Environnementaux et BIOsurveillance des milieux aquatiques</v>
      </c>
      <c r="BD23" s="18">
        <f>RANK(CA23,$CA$2:$CA$136)+COUNTIF(CA$2:CA24,CA23)-1</f>
        <v>6</v>
      </c>
      <c r="BE23" s="63" t="str">
        <f t="shared" si="1"/>
        <v>N° 6 URCA Stress Environnementaux et BIOsurveillance des milieux aquatiques</v>
      </c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4"/>
      <c r="BQ23" s="64"/>
      <c r="BR23" s="64"/>
      <c r="BS23" s="64">
        <v>1</v>
      </c>
      <c r="BT23" s="64"/>
      <c r="BU23" s="64">
        <v>2</v>
      </c>
      <c r="BV23" s="64"/>
      <c r="BW23" s="64"/>
      <c r="BX23" s="64"/>
      <c r="BY23" s="64"/>
      <c r="BZ23" s="18">
        <f t="shared" si="2"/>
        <v>10</v>
      </c>
      <c r="CA23" s="18">
        <f t="shared" si="3"/>
        <v>10</v>
      </c>
      <c r="CB23" s="1">
        <f t="shared" si="4"/>
        <v>0</v>
      </c>
      <c r="CC23" s="1">
        <f t="shared" si="5"/>
        <v>0</v>
      </c>
      <c r="CD23" s="1">
        <f t="shared" si="6"/>
        <v>0</v>
      </c>
      <c r="CE23" s="1">
        <f t="shared" si="7"/>
        <v>0</v>
      </c>
      <c r="CF23" s="1">
        <f t="shared" si="8"/>
        <v>0</v>
      </c>
      <c r="CG23" s="1">
        <f t="shared" si="9"/>
        <v>0</v>
      </c>
      <c r="CH23" s="1">
        <f t="shared" si="10"/>
        <v>0</v>
      </c>
      <c r="CI23" s="1">
        <f t="shared" si="11"/>
        <v>0</v>
      </c>
      <c r="CJ23" s="1">
        <f t="shared" si="12"/>
        <v>0</v>
      </c>
      <c r="CK23" s="1">
        <f t="shared" si="13"/>
        <v>0</v>
      </c>
      <c r="CL23" s="1">
        <f t="shared" si="14"/>
        <v>1</v>
      </c>
      <c r="CM23" s="1">
        <f t="shared" si="15"/>
        <v>2</v>
      </c>
      <c r="CN23" s="1">
        <f t="shared" si="16"/>
        <v>0</v>
      </c>
      <c r="CO23" s="1">
        <f t="shared" si="17"/>
        <v>0</v>
      </c>
      <c r="CP23" s="16"/>
    </row>
    <row r="24" spans="1:94" s="1" customFormat="1" ht="42" customHeight="1" x14ac:dyDescent="0.2">
      <c r="A24" s="12" t="s">
        <v>194</v>
      </c>
      <c r="B24" s="12" t="s">
        <v>226</v>
      </c>
      <c r="C24" s="17" t="s">
        <v>628</v>
      </c>
      <c r="D24" s="97" t="str">
        <f t="shared" si="18"/>
        <v xml:space="preserve">            ; 2018_i=1    ; 2016_i=1    ; 2014_i=1</v>
      </c>
      <c r="E24" s="159"/>
      <c r="F24" s="159"/>
      <c r="G24" s="159"/>
      <c r="H24" s="159"/>
      <c r="I24" s="159"/>
      <c r="J24" s="159"/>
      <c r="K24" s="159"/>
      <c r="L24" s="159"/>
      <c r="M24" s="11"/>
      <c r="N24" s="11"/>
      <c r="O24" s="11"/>
      <c r="P24" s="11"/>
      <c r="Q24" s="11"/>
      <c r="R24" s="11"/>
      <c r="S24" s="11"/>
      <c r="T24" s="11"/>
      <c r="U24" s="74"/>
      <c r="V24" s="17"/>
      <c r="W24" s="17"/>
      <c r="X24" s="15"/>
      <c r="Y24" s="17"/>
      <c r="Z24" s="24"/>
      <c r="AA24" s="15"/>
      <c r="AB24" s="15"/>
      <c r="AC24" s="17"/>
      <c r="AD24" s="17"/>
      <c r="AE24" s="17"/>
      <c r="AF24" s="15"/>
      <c r="AG24" s="15"/>
      <c r="AH24" s="15"/>
      <c r="AI24" s="15"/>
      <c r="AJ24" s="15"/>
      <c r="AK24" s="17"/>
      <c r="AL24" s="17"/>
      <c r="AM24" s="17"/>
      <c r="AN24" s="15"/>
      <c r="AO24" s="17" t="s">
        <v>629</v>
      </c>
      <c r="AP24" s="17" t="s">
        <v>101</v>
      </c>
      <c r="AQ24" s="21">
        <v>51100</v>
      </c>
      <c r="AR24" s="15"/>
      <c r="AS24" s="22" t="s">
        <v>617</v>
      </c>
      <c r="AT24" s="22" t="s">
        <v>760</v>
      </c>
      <c r="AU24" s="23" t="s">
        <v>227</v>
      </c>
      <c r="AW24" s="17"/>
      <c r="AX24" s="24"/>
      <c r="AY24" s="26"/>
      <c r="AZ24" s="42"/>
      <c r="BA24" s="26"/>
      <c r="BB24" s="18">
        <f>RANK(BZ24,$BZ$2:$BZ$136)+COUNTIF(BZ$2:BZ25,BZ24)-1</f>
        <v>20</v>
      </c>
      <c r="BC24" s="63" t="str">
        <f t="shared" si="0"/>
        <v xml:space="preserve">N° 20 URCA Fractionnement des Agroressources et Environnement </v>
      </c>
      <c r="BD24" s="18">
        <f>RANK(CA24,$CA$2:$CA$136)+COUNTIF(CA$2:CA25,CA24)-1</f>
        <v>9</v>
      </c>
      <c r="BE24" s="63" t="str">
        <f t="shared" si="1"/>
        <v xml:space="preserve">N° 9 URCA Fractionnement des Agroressources et Environnement </v>
      </c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4"/>
      <c r="BQ24" s="64">
        <v>1</v>
      </c>
      <c r="BR24" s="64"/>
      <c r="BS24" s="64"/>
      <c r="BT24" s="64"/>
      <c r="BU24" s="64">
        <v>1</v>
      </c>
      <c r="BV24" s="64"/>
      <c r="BW24" s="64"/>
      <c r="BX24" s="64"/>
      <c r="BY24" s="64">
        <v>1</v>
      </c>
      <c r="BZ24" s="18">
        <f t="shared" si="2"/>
        <v>9</v>
      </c>
      <c r="CA24" s="18">
        <f t="shared" si="3"/>
        <v>9</v>
      </c>
      <c r="CB24" s="1">
        <f t="shared" si="4"/>
        <v>0</v>
      </c>
      <c r="CC24" s="1">
        <f t="shared" si="5"/>
        <v>0</v>
      </c>
      <c r="CD24" s="1">
        <f t="shared" si="6"/>
        <v>0</v>
      </c>
      <c r="CE24" s="1">
        <f t="shared" si="7"/>
        <v>0</v>
      </c>
      <c r="CF24" s="1">
        <f t="shared" si="8"/>
        <v>0</v>
      </c>
      <c r="CG24" s="1">
        <f t="shared" si="9"/>
        <v>0</v>
      </c>
      <c r="CH24" s="1">
        <f t="shared" si="10"/>
        <v>0</v>
      </c>
      <c r="CI24" s="1">
        <f t="shared" si="11"/>
        <v>0</v>
      </c>
      <c r="CJ24" s="1">
        <f t="shared" si="12"/>
        <v>0</v>
      </c>
      <c r="CK24" s="1">
        <f t="shared" si="13"/>
        <v>1</v>
      </c>
      <c r="CL24" s="1">
        <f t="shared" si="14"/>
        <v>0</v>
      </c>
      <c r="CM24" s="1">
        <f t="shared" si="15"/>
        <v>1</v>
      </c>
      <c r="CN24" s="1">
        <f t="shared" si="16"/>
        <v>0</v>
      </c>
      <c r="CO24" s="1">
        <f t="shared" si="17"/>
        <v>1</v>
      </c>
      <c r="CP24" s="35"/>
    </row>
    <row r="25" spans="1:94" s="1" customFormat="1" ht="42" customHeight="1" x14ac:dyDescent="0.2">
      <c r="A25" s="12" t="s">
        <v>209</v>
      </c>
      <c r="B25" s="12" t="s">
        <v>442</v>
      </c>
      <c r="C25" s="17" t="s">
        <v>444</v>
      </c>
      <c r="D25" s="97" t="str">
        <f t="shared" si="18"/>
        <v xml:space="preserve">            ; 2018_i=1  ; 2017_i=1      </v>
      </c>
      <c r="E25" s="159"/>
      <c r="F25" s="159"/>
      <c r="G25" s="159"/>
      <c r="H25" s="159"/>
      <c r="I25" s="159"/>
      <c r="J25" s="159"/>
      <c r="K25" s="159"/>
      <c r="L25" s="159"/>
      <c r="M25" s="26"/>
      <c r="N25" s="26"/>
      <c r="O25" s="26"/>
      <c r="P25" s="26"/>
      <c r="Q25" s="26"/>
      <c r="R25" s="26"/>
      <c r="S25" s="26"/>
      <c r="T25" s="26"/>
      <c r="U25" s="74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 t="s">
        <v>443</v>
      </c>
      <c r="AP25" s="17" t="s">
        <v>101</v>
      </c>
      <c r="AQ25" s="21">
        <v>51100</v>
      </c>
      <c r="AR25" s="28"/>
      <c r="AS25" s="22" t="s">
        <v>620</v>
      </c>
      <c r="AT25" s="22" t="s">
        <v>619</v>
      </c>
      <c r="AU25" s="23" t="s">
        <v>445</v>
      </c>
      <c r="AW25" s="17"/>
      <c r="AX25" s="24"/>
      <c r="AY25" s="17"/>
      <c r="AZ25" s="59"/>
      <c r="BA25" s="25"/>
      <c r="BB25" s="18">
        <f>RANK(BZ25,$BZ$2:$BZ$136)+COUNTIF(BZ$2:BZ27,BZ25)-1</f>
        <v>20</v>
      </c>
      <c r="BC25" s="63" t="str">
        <f t="shared" si="0"/>
        <v xml:space="preserve">N° 20 CHU Maison Blanche
Laboratoire de pharmacologie  Toxicologie 
</v>
      </c>
      <c r="BD25" s="18">
        <f>RANK(CA25,$CA$2:$CA$136)+COUNTIF(CA$2:CA27,CA25)-1</f>
        <v>9</v>
      </c>
      <c r="BE25" s="63" t="str">
        <f t="shared" si="1"/>
        <v xml:space="preserve">N° 9 CHU Maison Blanche
Laboratoire de pharmacologie  Toxicologie 
</v>
      </c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4"/>
      <c r="BQ25" s="64">
        <v>1</v>
      </c>
      <c r="BR25" s="64"/>
      <c r="BS25" s="64">
        <v>1</v>
      </c>
      <c r="BT25" s="64"/>
      <c r="BU25" s="64"/>
      <c r="BV25" s="64"/>
      <c r="BW25" s="64"/>
      <c r="BX25" s="64"/>
      <c r="BY25" s="64"/>
      <c r="BZ25" s="18">
        <f t="shared" si="2"/>
        <v>9</v>
      </c>
      <c r="CA25" s="18">
        <f t="shared" si="3"/>
        <v>9</v>
      </c>
      <c r="CB25" s="1">
        <f t="shared" si="4"/>
        <v>0</v>
      </c>
      <c r="CC25" s="1">
        <f t="shared" si="5"/>
        <v>0</v>
      </c>
      <c r="CD25" s="1">
        <f t="shared" si="6"/>
        <v>0</v>
      </c>
      <c r="CE25" s="1">
        <f t="shared" si="7"/>
        <v>0</v>
      </c>
      <c r="CF25" s="1">
        <f t="shared" si="8"/>
        <v>0</v>
      </c>
      <c r="CG25" s="1">
        <f t="shared" si="9"/>
        <v>0</v>
      </c>
      <c r="CH25" s="1">
        <f t="shared" si="10"/>
        <v>0</v>
      </c>
      <c r="CI25" s="1">
        <f t="shared" si="11"/>
        <v>0</v>
      </c>
      <c r="CJ25" s="1">
        <f t="shared" si="12"/>
        <v>0</v>
      </c>
      <c r="CK25" s="1">
        <f t="shared" si="13"/>
        <v>1</v>
      </c>
      <c r="CL25" s="1">
        <f t="shared" si="14"/>
        <v>1</v>
      </c>
      <c r="CM25" s="1">
        <f t="shared" si="15"/>
        <v>0</v>
      </c>
      <c r="CN25" s="1">
        <f t="shared" si="16"/>
        <v>0</v>
      </c>
      <c r="CO25" s="1">
        <f t="shared" si="17"/>
        <v>0</v>
      </c>
      <c r="CP25" s="37"/>
    </row>
    <row r="26" spans="1:94" s="1" customFormat="1" ht="42" customHeight="1" x14ac:dyDescent="0.2">
      <c r="A26" s="12" t="s">
        <v>209</v>
      </c>
      <c r="B26" s="12" t="s">
        <v>915</v>
      </c>
      <c r="C26" s="17" t="s">
        <v>916</v>
      </c>
      <c r="D26" s="97" t="str">
        <f t="shared" si="18"/>
        <v xml:space="preserve">      ; 2021_i=1              </v>
      </c>
      <c r="E26" s="159"/>
      <c r="F26" s="159"/>
      <c r="G26" s="159"/>
      <c r="H26" s="159"/>
      <c r="I26" s="159"/>
      <c r="J26" s="159"/>
      <c r="K26" s="159"/>
      <c r="L26" s="159"/>
      <c r="M26" s="26"/>
      <c r="N26" s="26"/>
      <c r="O26" s="26"/>
      <c r="P26" s="26"/>
      <c r="Q26" s="26"/>
      <c r="R26" s="26"/>
      <c r="S26" s="26"/>
      <c r="T26" s="26"/>
      <c r="U26" s="74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 t="s">
        <v>917</v>
      </c>
      <c r="AP26" s="17" t="s">
        <v>101</v>
      </c>
      <c r="AQ26" s="21">
        <v>51100</v>
      </c>
      <c r="AR26" s="28" t="s">
        <v>918</v>
      </c>
      <c r="AS26" s="22"/>
      <c r="AT26" s="22" t="s">
        <v>919</v>
      </c>
      <c r="AU26" s="23"/>
      <c r="AW26" s="17"/>
      <c r="AX26" s="24"/>
      <c r="AY26" s="17"/>
      <c r="AZ26" s="59"/>
      <c r="BA26" s="25"/>
      <c r="BB26" s="18"/>
      <c r="BC26" s="63"/>
      <c r="BD26" s="18"/>
      <c r="BE26" s="63"/>
      <c r="BF26" s="63"/>
      <c r="BG26" s="63"/>
      <c r="BH26" s="63"/>
      <c r="BI26" s="63"/>
      <c r="BJ26" s="63"/>
      <c r="BK26" s="63">
        <v>1</v>
      </c>
      <c r="BL26" s="63"/>
      <c r="BM26" s="63"/>
      <c r="BN26" s="63"/>
      <c r="BO26" s="63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18"/>
      <c r="CA26" s="18"/>
      <c r="CP26" s="37"/>
    </row>
    <row r="27" spans="1:94" s="1" customFormat="1" ht="63" customHeight="1" x14ac:dyDescent="0.2">
      <c r="A27" s="12" t="s">
        <v>0</v>
      </c>
      <c r="B27" s="12" t="s">
        <v>579</v>
      </c>
      <c r="C27" s="17" t="s">
        <v>624</v>
      </c>
      <c r="D27" s="97" t="str">
        <f t="shared" si="18"/>
        <v xml:space="preserve">      ; 2021_i=1      ; 2018_i=1  ; 2017_i=1      </v>
      </c>
      <c r="E27" s="159"/>
      <c r="F27" s="159"/>
      <c r="G27" s="159"/>
      <c r="H27" s="159"/>
      <c r="I27" s="159"/>
      <c r="J27" s="159"/>
      <c r="K27" s="159"/>
      <c r="L27" s="159"/>
      <c r="M27" s="11"/>
      <c r="N27" s="11"/>
      <c r="O27" s="11"/>
      <c r="P27" s="11"/>
      <c r="Q27" s="11"/>
      <c r="R27" s="11"/>
      <c r="S27" s="11"/>
      <c r="T27" s="11"/>
      <c r="U27" s="74"/>
      <c r="V27" s="17"/>
      <c r="W27" s="17"/>
      <c r="X27" s="15"/>
      <c r="Y27" s="17"/>
      <c r="Z27" s="17"/>
      <c r="AA27" s="17"/>
      <c r="AB27" s="15"/>
      <c r="AC27" s="15"/>
      <c r="AD27" s="17"/>
      <c r="AE27" s="17"/>
      <c r="AF27" s="15"/>
      <c r="AG27" s="15"/>
      <c r="AH27" s="15"/>
      <c r="AI27" s="15"/>
      <c r="AJ27" s="15"/>
      <c r="AK27" s="17"/>
      <c r="AL27" s="17"/>
      <c r="AM27" s="17"/>
      <c r="AN27" s="15"/>
      <c r="AO27" s="17" t="s">
        <v>625</v>
      </c>
      <c r="AP27" s="17" t="s">
        <v>101</v>
      </c>
      <c r="AQ27" s="21">
        <v>51680</v>
      </c>
      <c r="AR27" s="28" t="s">
        <v>580</v>
      </c>
      <c r="AS27" s="22" t="s">
        <v>618</v>
      </c>
      <c r="AT27" s="22" t="s">
        <v>621</v>
      </c>
      <c r="AU27" s="23" t="s">
        <v>581</v>
      </c>
      <c r="AW27" s="26"/>
      <c r="AX27" s="24"/>
      <c r="AY27" s="26"/>
      <c r="AZ27" s="26"/>
      <c r="BA27" s="26"/>
      <c r="BB27" s="18">
        <f>RANK(BZ27,$BZ$2:$BZ$136)+COUNTIF(BZ$2:BZ28,BZ27)-1</f>
        <v>13</v>
      </c>
      <c r="BC27" s="63" t="str">
        <f t="shared" si="0"/>
        <v>N° 13 Laboratoire d'œnologie, Unité de recherche Vignes et Vins de Champagne</v>
      </c>
      <c r="BD27" s="18">
        <f>RANK(CA27,$CA$2:$CA$136)+COUNTIF(CA$2:CA28,CA27)-1</f>
        <v>4</v>
      </c>
      <c r="BE27" s="63" t="str">
        <f t="shared" si="1"/>
        <v>N° 4 Laboratoire d'œnologie, Unité de recherche Vignes et Vins de Champagne</v>
      </c>
      <c r="BF27" s="63"/>
      <c r="BG27" s="63"/>
      <c r="BH27" s="63"/>
      <c r="BI27" s="63"/>
      <c r="BJ27" s="63"/>
      <c r="BK27" s="63">
        <v>1</v>
      </c>
      <c r="BL27" s="63"/>
      <c r="BM27" s="63"/>
      <c r="BN27" s="63"/>
      <c r="BO27" s="63"/>
      <c r="BP27" s="64"/>
      <c r="BQ27" s="64">
        <v>1</v>
      </c>
      <c r="BR27" s="64"/>
      <c r="BS27" s="64">
        <v>1</v>
      </c>
      <c r="BT27" s="64"/>
      <c r="BU27" s="64"/>
      <c r="BV27" s="64"/>
      <c r="BW27" s="64"/>
      <c r="BX27" s="64"/>
      <c r="BY27" s="64"/>
      <c r="BZ27" s="18">
        <f t="shared" si="2"/>
        <v>17</v>
      </c>
      <c r="CA27" s="18">
        <f t="shared" si="3"/>
        <v>17</v>
      </c>
      <c r="CB27" s="1">
        <f t="shared" si="4"/>
        <v>0</v>
      </c>
      <c r="CC27" s="1">
        <f t="shared" si="5"/>
        <v>0</v>
      </c>
      <c r="CD27" s="1">
        <f t="shared" si="6"/>
        <v>0</v>
      </c>
      <c r="CE27" s="1">
        <f t="shared" si="7"/>
        <v>0</v>
      </c>
      <c r="CF27" s="1">
        <f t="shared" si="8"/>
        <v>0</v>
      </c>
      <c r="CG27" s="1">
        <f t="shared" si="9"/>
        <v>0</v>
      </c>
      <c r="CH27" s="1">
        <f t="shared" si="10"/>
        <v>0</v>
      </c>
      <c r="CI27" s="1">
        <f t="shared" si="11"/>
        <v>0</v>
      </c>
      <c r="CJ27" s="1">
        <f t="shared" si="12"/>
        <v>0</v>
      </c>
      <c r="CK27" s="1">
        <f t="shared" si="13"/>
        <v>1</v>
      </c>
      <c r="CL27" s="1">
        <f t="shared" si="14"/>
        <v>1</v>
      </c>
      <c r="CM27" s="1">
        <f t="shared" si="15"/>
        <v>0</v>
      </c>
      <c r="CN27" s="1">
        <f t="shared" si="16"/>
        <v>0</v>
      </c>
      <c r="CO27" s="1">
        <f t="shared" si="17"/>
        <v>0</v>
      </c>
      <c r="CP27" s="35"/>
    </row>
    <row r="28" spans="1:94" s="1" customFormat="1" ht="67.5" customHeight="1" x14ac:dyDescent="0.2">
      <c r="A28" s="12" t="s">
        <v>0</v>
      </c>
      <c r="B28" s="12" t="s">
        <v>222</v>
      </c>
      <c r="C28" s="11" t="s">
        <v>260</v>
      </c>
      <c r="D28" s="97" t="str">
        <f t="shared" si="18"/>
        <v xml:space="preserve">             ; 2017_A=1  ; 2016_A=1  ; 2015_A=1   </v>
      </c>
      <c r="E28" s="159"/>
      <c r="F28" s="159"/>
      <c r="G28" s="159"/>
      <c r="H28" s="159"/>
      <c r="I28" s="159"/>
      <c r="J28" s="159"/>
      <c r="K28" s="159"/>
      <c r="L28" s="159"/>
      <c r="M28" s="11"/>
      <c r="N28" s="11"/>
      <c r="O28" s="11"/>
      <c r="P28" s="11"/>
      <c r="Q28" s="11"/>
      <c r="R28" s="11"/>
      <c r="S28" s="11"/>
      <c r="T28" s="11"/>
      <c r="U28" s="74"/>
      <c r="V28" s="17"/>
      <c r="W28" s="17"/>
      <c r="X28" s="17"/>
      <c r="Y28" s="17"/>
      <c r="Z28" s="1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25" t="s">
        <v>262</v>
      </c>
      <c r="AP28" s="17" t="s">
        <v>261</v>
      </c>
      <c r="AQ28" s="11">
        <v>51200</v>
      </c>
      <c r="AR28" s="46" t="s">
        <v>263</v>
      </c>
      <c r="AS28" s="22" t="s">
        <v>623</v>
      </c>
      <c r="AT28" s="51" t="s">
        <v>622</v>
      </c>
      <c r="AU28" s="23" t="s">
        <v>264</v>
      </c>
      <c r="AW28" s="17"/>
      <c r="AX28" s="25"/>
      <c r="AY28" s="25"/>
      <c r="AZ28" s="23"/>
      <c r="BA28" s="25"/>
      <c r="BB28" s="18">
        <f>RANK(BZ28,$BZ$2:$BZ$136)+COUNTIF(BZ$2:BZ29,BZ28)-1</f>
        <v>22</v>
      </c>
      <c r="BC28" s="63" t="str">
        <f t="shared" si="0"/>
        <v>N° 22 Oenologie Conseil Champagne (O2C)</v>
      </c>
      <c r="BD28" s="18">
        <f>RANK(CA28,$CA$2:$CA$136)+COUNTIF(CA$2:CA29,CA28)-1</f>
        <v>42</v>
      </c>
      <c r="BE28" s="63" t="str">
        <f t="shared" si="1"/>
        <v>N° 42 Oenologie Conseil Champagne (O2C)</v>
      </c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4"/>
      <c r="BQ28" s="64"/>
      <c r="BR28" s="64">
        <v>1</v>
      </c>
      <c r="BS28" s="64"/>
      <c r="BT28" s="64">
        <v>1</v>
      </c>
      <c r="BU28" s="64"/>
      <c r="BV28" s="64">
        <v>1</v>
      </c>
      <c r="BW28" s="64"/>
      <c r="BX28" s="64"/>
      <c r="BY28" s="64"/>
      <c r="BZ28" s="18">
        <f t="shared" si="2"/>
        <v>9</v>
      </c>
      <c r="CA28" s="18">
        <f t="shared" si="3"/>
        <v>0</v>
      </c>
      <c r="CB28" s="1">
        <f t="shared" si="4"/>
        <v>0</v>
      </c>
      <c r="CC28" s="1">
        <f t="shared" si="5"/>
        <v>0</v>
      </c>
      <c r="CD28" s="1">
        <f t="shared" si="6"/>
        <v>0</v>
      </c>
      <c r="CE28" s="1">
        <f t="shared" si="7"/>
        <v>1</v>
      </c>
      <c r="CF28" s="1">
        <f t="shared" si="8"/>
        <v>1</v>
      </c>
      <c r="CG28" s="1">
        <f t="shared" si="9"/>
        <v>1</v>
      </c>
      <c r="CH28" s="1">
        <f t="shared" si="10"/>
        <v>0</v>
      </c>
      <c r="CI28" s="1">
        <f t="shared" si="11"/>
        <v>0</v>
      </c>
      <c r="CJ28" s="1">
        <f t="shared" si="12"/>
        <v>0</v>
      </c>
      <c r="CK28" s="1">
        <f t="shared" si="13"/>
        <v>0</v>
      </c>
      <c r="CL28" s="1">
        <f t="shared" si="14"/>
        <v>0</v>
      </c>
      <c r="CM28" s="1">
        <f t="shared" si="15"/>
        <v>0</v>
      </c>
      <c r="CN28" s="1">
        <f t="shared" si="16"/>
        <v>0</v>
      </c>
      <c r="CO28" s="1">
        <f t="shared" si="17"/>
        <v>0</v>
      </c>
      <c r="CP28" s="35"/>
    </row>
    <row r="29" spans="1:94" s="1" customFormat="1" ht="42" customHeight="1" x14ac:dyDescent="0.2">
      <c r="A29" s="50" t="s">
        <v>195</v>
      </c>
      <c r="B29" s="12" t="s">
        <v>255</v>
      </c>
      <c r="C29" s="11" t="s">
        <v>256</v>
      </c>
      <c r="D29" s="97" t="str">
        <f t="shared" si="18"/>
        <v xml:space="preserve">             ; 2017_A=1  ; 2016_A=1  ; 2015_A=1   </v>
      </c>
      <c r="E29" s="159"/>
      <c r="F29" s="159"/>
      <c r="G29" s="159"/>
      <c r="H29" s="159"/>
      <c r="I29" s="159"/>
      <c r="J29" s="159"/>
      <c r="K29" s="159"/>
      <c r="L29" s="159"/>
      <c r="M29" s="11"/>
      <c r="N29" s="11"/>
      <c r="O29" s="11"/>
      <c r="P29" s="11"/>
      <c r="Q29" s="11"/>
      <c r="R29" s="11"/>
      <c r="S29" s="11"/>
      <c r="T29" s="11"/>
      <c r="U29" s="74"/>
      <c r="V29" s="17"/>
      <c r="W29" s="17"/>
      <c r="X29" s="17"/>
      <c r="Y29" s="17"/>
      <c r="Z29" s="1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25" t="s">
        <v>257</v>
      </c>
      <c r="AP29" s="17" t="s">
        <v>258</v>
      </c>
      <c r="AQ29" s="11">
        <v>10380</v>
      </c>
      <c r="AR29" s="46" t="s">
        <v>259</v>
      </c>
      <c r="AS29" s="51" t="s">
        <v>634</v>
      </c>
      <c r="AT29" s="51" t="s">
        <v>633</v>
      </c>
      <c r="AU29" s="25"/>
      <c r="AW29" s="17"/>
      <c r="AX29" s="44"/>
      <c r="AY29" s="11"/>
      <c r="AZ29" s="25"/>
      <c r="BA29" s="25"/>
      <c r="BB29" s="18">
        <f>RANK(BZ29,$BZ$2:$BZ$136)+COUNTIF(BZ$2:BZ30,BZ29)-1</f>
        <v>22</v>
      </c>
      <c r="BC29" s="63" t="str">
        <f t="shared" si="0"/>
        <v>N° 22 Aquanalyse Laboratoire</v>
      </c>
      <c r="BD29" s="18">
        <f>RANK(CA29,$CA$2:$CA$136)+COUNTIF(CA$2:CA30,CA29)-1</f>
        <v>42</v>
      </c>
      <c r="BE29" s="63" t="str">
        <f t="shared" si="1"/>
        <v>N° 42 Aquanalyse Laboratoire</v>
      </c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4"/>
      <c r="BQ29" s="64"/>
      <c r="BR29" s="64">
        <v>1</v>
      </c>
      <c r="BS29" s="64"/>
      <c r="BT29" s="64">
        <v>1</v>
      </c>
      <c r="BU29" s="64"/>
      <c r="BV29" s="64">
        <v>1</v>
      </c>
      <c r="BW29" s="64"/>
      <c r="BX29" s="64"/>
      <c r="BY29" s="64"/>
      <c r="BZ29" s="18">
        <f t="shared" si="2"/>
        <v>9</v>
      </c>
      <c r="CA29" s="18">
        <f t="shared" si="3"/>
        <v>0</v>
      </c>
      <c r="CB29" s="1">
        <f t="shared" si="4"/>
        <v>0</v>
      </c>
      <c r="CC29" s="1">
        <f t="shared" si="5"/>
        <v>0</v>
      </c>
      <c r="CD29" s="1">
        <f t="shared" si="6"/>
        <v>0</v>
      </c>
      <c r="CE29" s="1">
        <f t="shared" si="7"/>
        <v>1</v>
      </c>
      <c r="CF29" s="1">
        <f t="shared" si="8"/>
        <v>1</v>
      </c>
      <c r="CG29" s="1">
        <f t="shared" si="9"/>
        <v>1</v>
      </c>
      <c r="CH29" s="1">
        <f t="shared" si="10"/>
        <v>0</v>
      </c>
      <c r="CI29" s="1">
        <f t="shared" si="11"/>
        <v>0</v>
      </c>
      <c r="CJ29" s="1">
        <f t="shared" si="12"/>
        <v>0</v>
      </c>
      <c r="CK29" s="1">
        <f t="shared" si="13"/>
        <v>0</v>
      </c>
      <c r="CL29" s="1">
        <f t="shared" si="14"/>
        <v>0</v>
      </c>
      <c r="CM29" s="1">
        <f t="shared" si="15"/>
        <v>0</v>
      </c>
      <c r="CN29" s="1">
        <f t="shared" si="16"/>
        <v>0</v>
      </c>
      <c r="CO29" s="1">
        <f t="shared" si="17"/>
        <v>0</v>
      </c>
      <c r="CP29" s="35"/>
    </row>
    <row r="30" spans="1:94" s="1" customFormat="1" ht="42" customHeight="1" x14ac:dyDescent="0.2">
      <c r="A30" s="12" t="s">
        <v>0</v>
      </c>
      <c r="B30" s="12" t="s">
        <v>157</v>
      </c>
      <c r="C30" s="17" t="s">
        <v>343</v>
      </c>
      <c r="D30" s="97" t="str">
        <f t="shared" si="18"/>
        <v xml:space="preserve">            ; 2018_i=1        </v>
      </c>
      <c r="E30" s="159"/>
      <c r="F30" s="159"/>
      <c r="G30" s="159"/>
      <c r="H30" s="159"/>
      <c r="I30" s="159"/>
      <c r="J30" s="159"/>
      <c r="K30" s="159"/>
      <c r="L30" s="159"/>
      <c r="M30" s="26"/>
      <c r="N30" s="26"/>
      <c r="O30" s="26"/>
      <c r="P30" s="26"/>
      <c r="Q30" s="26"/>
      <c r="R30" s="26"/>
      <c r="S30" s="26"/>
      <c r="T30" s="26"/>
      <c r="U30" s="74"/>
      <c r="V30" s="17"/>
      <c r="W30" s="17"/>
      <c r="X30" s="15"/>
      <c r="Y30" s="17"/>
      <c r="Z30" s="24"/>
      <c r="AA30" s="15"/>
      <c r="AB30" s="15"/>
      <c r="AC30" s="17"/>
      <c r="AD30" s="17"/>
      <c r="AE30" s="17"/>
      <c r="AF30" s="15"/>
      <c r="AG30" s="15"/>
      <c r="AH30" s="15"/>
      <c r="AI30" s="15"/>
      <c r="AJ30" s="15"/>
      <c r="AK30" s="17"/>
      <c r="AL30" s="17"/>
      <c r="AM30" s="17"/>
      <c r="AN30" s="15"/>
      <c r="AO30" s="11" t="s">
        <v>345</v>
      </c>
      <c r="AP30" s="17" t="s">
        <v>344</v>
      </c>
      <c r="AQ30" s="21">
        <v>76100</v>
      </c>
      <c r="AR30" s="28" t="s">
        <v>346</v>
      </c>
      <c r="AS30" s="55"/>
      <c r="AT30" s="55" t="s">
        <v>635</v>
      </c>
      <c r="AU30" s="23" t="s">
        <v>347</v>
      </c>
      <c r="AW30" s="17"/>
      <c r="AX30" s="17"/>
      <c r="AY30" s="17"/>
      <c r="AZ30" s="23"/>
      <c r="BA30" s="25"/>
      <c r="BB30" s="18">
        <f>RANK(BZ30,$BZ$2:$BZ$136)+COUNTIF(BZ$2:BZ31,BZ30)-1</f>
        <v>26</v>
      </c>
      <c r="BC30" s="63" t="str">
        <f t="shared" si="0"/>
        <v>N° 26 Laboratoire Agro-Vétérinaire Départemental de la Seine Maritime</v>
      </c>
      <c r="BD30" s="18">
        <f>RANK(CA30,$CA$2:$CA$136)+COUNTIF(CA$2:CA31,CA30)-1</f>
        <v>16</v>
      </c>
      <c r="BE30" s="63" t="str">
        <f t="shared" si="1"/>
        <v>N° 16 Laboratoire Agro-Vétérinaire Départemental de la Seine Maritime</v>
      </c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4"/>
      <c r="BQ30" s="64">
        <v>1</v>
      </c>
      <c r="BR30" s="64"/>
      <c r="BS30" s="64"/>
      <c r="BT30" s="64"/>
      <c r="BU30" s="64"/>
      <c r="BV30" s="64"/>
      <c r="BW30" s="64"/>
      <c r="BX30" s="64"/>
      <c r="BY30" s="64"/>
      <c r="BZ30" s="18">
        <f t="shared" si="2"/>
        <v>5</v>
      </c>
      <c r="CA30" s="18">
        <f t="shared" si="3"/>
        <v>5</v>
      </c>
      <c r="CB30" s="1">
        <f t="shared" si="4"/>
        <v>0</v>
      </c>
      <c r="CC30" s="1">
        <f t="shared" si="5"/>
        <v>0</v>
      </c>
      <c r="CD30" s="1">
        <f t="shared" si="6"/>
        <v>0</v>
      </c>
      <c r="CE30" s="1">
        <f t="shared" si="7"/>
        <v>0</v>
      </c>
      <c r="CF30" s="1">
        <f t="shared" si="8"/>
        <v>0</v>
      </c>
      <c r="CG30" s="1">
        <f t="shared" si="9"/>
        <v>0</v>
      </c>
      <c r="CH30" s="1">
        <f t="shared" si="10"/>
        <v>0</v>
      </c>
      <c r="CI30" s="1">
        <f t="shared" si="11"/>
        <v>0</v>
      </c>
      <c r="CJ30" s="1">
        <f t="shared" si="12"/>
        <v>0</v>
      </c>
      <c r="CK30" s="1">
        <f t="shared" si="13"/>
        <v>1</v>
      </c>
      <c r="CL30" s="1">
        <f t="shared" si="14"/>
        <v>0</v>
      </c>
      <c r="CM30" s="1">
        <f t="shared" si="15"/>
        <v>0</v>
      </c>
      <c r="CN30" s="1">
        <f t="shared" si="16"/>
        <v>0</v>
      </c>
      <c r="CO30" s="1">
        <f t="shared" si="17"/>
        <v>0</v>
      </c>
      <c r="CP30" s="16"/>
    </row>
    <row r="31" spans="1:94" s="1" customFormat="1" ht="42" customHeight="1" x14ac:dyDescent="0.2">
      <c r="A31" s="12" t="s">
        <v>0</v>
      </c>
      <c r="B31" s="12" t="s">
        <v>304</v>
      </c>
      <c r="C31" s="17" t="s">
        <v>847</v>
      </c>
      <c r="D31" s="97" t="str">
        <f t="shared" si="18"/>
        <v xml:space="preserve">            ; 2018_i=1        </v>
      </c>
      <c r="E31" s="159"/>
      <c r="F31" s="159"/>
      <c r="G31" s="159"/>
      <c r="H31" s="159"/>
      <c r="I31" s="159"/>
      <c r="J31" s="159"/>
      <c r="K31" s="159"/>
      <c r="L31" s="159"/>
      <c r="M31" s="26"/>
      <c r="N31" s="26"/>
      <c r="O31" s="26"/>
      <c r="P31" s="26"/>
      <c r="Q31" s="26"/>
      <c r="R31" s="26"/>
      <c r="S31" s="26"/>
      <c r="T31" s="26"/>
      <c r="U31" s="74"/>
      <c r="V31" s="17"/>
      <c r="W31" s="17"/>
      <c r="X31" s="15"/>
      <c r="Y31" s="17"/>
      <c r="Z31" s="24"/>
      <c r="AA31" s="15"/>
      <c r="AB31" s="15"/>
      <c r="AC31" s="17"/>
      <c r="AD31" s="17"/>
      <c r="AE31" s="17"/>
      <c r="AF31" s="15"/>
      <c r="AG31" s="15"/>
      <c r="AH31" s="15"/>
      <c r="AI31" s="15"/>
      <c r="AJ31" s="15"/>
      <c r="AK31" s="17"/>
      <c r="AL31" s="17"/>
      <c r="AM31" s="17"/>
      <c r="AN31" s="15"/>
      <c r="AO31" s="11" t="s">
        <v>306</v>
      </c>
      <c r="AP31" s="17" t="s">
        <v>305</v>
      </c>
      <c r="AQ31" s="21">
        <v>89150</v>
      </c>
      <c r="AR31" s="28" t="s">
        <v>307</v>
      </c>
      <c r="AS31" s="55" t="s">
        <v>637</v>
      </c>
      <c r="AT31" s="55" t="s">
        <v>636</v>
      </c>
      <c r="AU31" s="23" t="s">
        <v>308</v>
      </c>
      <c r="AW31" s="17"/>
      <c r="AX31" s="17"/>
      <c r="AY31" s="25"/>
      <c r="AZ31" s="23"/>
      <c r="BA31" s="25"/>
      <c r="BB31" s="18">
        <f>RANK(BZ31,$BZ$2:$BZ$136)+COUNTIF(BZ$2:BZ32,BZ31)-1</f>
        <v>27</v>
      </c>
      <c r="BC31" s="63" t="str">
        <f t="shared" si="0"/>
        <v>N° 27 Euria - Laiterie de Jouy</v>
      </c>
      <c r="BD31" s="18">
        <f>RANK(CA31,$CA$2:$CA$136)+COUNTIF(CA$2:CA32,CA31)-1</f>
        <v>17</v>
      </c>
      <c r="BE31" s="63" t="str">
        <f t="shared" si="1"/>
        <v>N° 17 Euria - Laiterie de Jouy</v>
      </c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4"/>
      <c r="BQ31" s="64">
        <v>1</v>
      </c>
      <c r="BR31" s="64"/>
      <c r="BS31" s="64"/>
      <c r="BT31" s="64"/>
      <c r="BU31" s="64"/>
      <c r="BV31" s="64"/>
      <c r="BW31" s="64"/>
      <c r="BX31" s="64"/>
      <c r="BY31" s="64"/>
      <c r="BZ31" s="18">
        <f t="shared" si="2"/>
        <v>5</v>
      </c>
      <c r="CA31" s="18">
        <f t="shared" si="3"/>
        <v>5</v>
      </c>
      <c r="CB31" s="1">
        <f t="shared" si="4"/>
        <v>0</v>
      </c>
      <c r="CC31" s="1">
        <f t="shared" si="5"/>
        <v>0</v>
      </c>
      <c r="CD31" s="1">
        <f t="shared" si="6"/>
        <v>0</v>
      </c>
      <c r="CE31" s="1">
        <f t="shared" si="7"/>
        <v>0</v>
      </c>
      <c r="CF31" s="1">
        <f t="shared" si="8"/>
        <v>0</v>
      </c>
      <c r="CG31" s="1">
        <f t="shared" si="9"/>
        <v>0</v>
      </c>
      <c r="CH31" s="1">
        <f t="shared" si="10"/>
        <v>0</v>
      </c>
      <c r="CI31" s="1">
        <f t="shared" si="11"/>
        <v>0</v>
      </c>
      <c r="CJ31" s="1">
        <f t="shared" si="12"/>
        <v>0</v>
      </c>
      <c r="CK31" s="1">
        <f t="shared" si="13"/>
        <v>1</v>
      </c>
      <c r="CL31" s="1">
        <f t="shared" si="14"/>
        <v>0</v>
      </c>
      <c r="CM31" s="1">
        <f t="shared" si="15"/>
        <v>0</v>
      </c>
      <c r="CN31" s="1">
        <f t="shared" si="16"/>
        <v>0</v>
      </c>
      <c r="CO31" s="1">
        <f t="shared" si="17"/>
        <v>0</v>
      </c>
      <c r="CP31" s="16"/>
    </row>
    <row r="32" spans="1:94" s="1" customFormat="1" ht="68.25" customHeight="1" x14ac:dyDescent="0.2">
      <c r="A32" s="12" t="s">
        <v>398</v>
      </c>
      <c r="B32" s="12" t="s">
        <v>234</v>
      </c>
      <c r="C32" s="17" t="s">
        <v>235</v>
      </c>
      <c r="D32" s="97" t="str">
        <f t="shared" si="18"/>
        <v xml:space="preserve">              ; 2017_i=1      ; 2014_i=1</v>
      </c>
      <c r="E32" s="159"/>
      <c r="F32" s="159"/>
      <c r="G32" s="159"/>
      <c r="H32" s="159"/>
      <c r="I32" s="159"/>
      <c r="J32" s="159"/>
      <c r="K32" s="159"/>
      <c r="L32" s="159"/>
      <c r="M32" s="11"/>
      <c r="N32" s="11"/>
      <c r="O32" s="11"/>
      <c r="P32" s="11"/>
      <c r="Q32" s="11"/>
      <c r="R32" s="11"/>
      <c r="S32" s="11"/>
      <c r="T32" s="11"/>
      <c r="U32" s="75"/>
      <c r="V32" s="17"/>
      <c r="W32" s="17"/>
      <c r="X32" s="15"/>
      <c r="Y32" s="17"/>
      <c r="Z32" s="17"/>
      <c r="AA32" s="17"/>
      <c r="AB32" s="15"/>
      <c r="AC32" s="15"/>
      <c r="AD32" s="17"/>
      <c r="AE32" s="17"/>
      <c r="AF32" s="15"/>
      <c r="AG32" s="15"/>
      <c r="AH32" s="15"/>
      <c r="AI32" s="15"/>
      <c r="AJ32" s="15"/>
      <c r="AK32" s="17"/>
      <c r="AL32" s="17"/>
      <c r="AM32" s="17"/>
      <c r="AN32" s="15"/>
      <c r="AO32" s="17" t="s">
        <v>201</v>
      </c>
      <c r="AP32" s="17" t="s">
        <v>155</v>
      </c>
      <c r="AQ32" s="21">
        <v>51110</v>
      </c>
      <c r="AR32" s="28" t="s">
        <v>236</v>
      </c>
      <c r="AS32" s="23" t="s">
        <v>639</v>
      </c>
      <c r="AT32" s="23" t="s">
        <v>638</v>
      </c>
      <c r="AU32" s="23" t="s">
        <v>237</v>
      </c>
      <c r="AW32" s="24"/>
      <c r="AX32" s="17"/>
      <c r="AY32" s="26"/>
      <c r="AZ32" s="42"/>
      <c r="BA32" s="26"/>
      <c r="BB32" s="18">
        <f>RANK(BZ32,$BZ$2:$BZ$136)+COUNTIF(BZ$2:BZ33,BZ32)-1</f>
        <v>27</v>
      </c>
      <c r="BC32" s="63" t="str">
        <f t="shared" si="0"/>
        <v>N° 27 A.R.D.</v>
      </c>
      <c r="BD32" s="18">
        <f>RANK(CA32,$CA$2:$CA$136)+COUNTIF(CA$2:CA33,CA32)-1</f>
        <v>17</v>
      </c>
      <c r="BE32" s="63" t="str">
        <f t="shared" si="1"/>
        <v>N° 17 A.R.D.</v>
      </c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4"/>
      <c r="BQ32" s="64"/>
      <c r="BR32" s="64"/>
      <c r="BS32" s="64">
        <v>1</v>
      </c>
      <c r="BT32" s="64"/>
      <c r="BU32" s="64"/>
      <c r="BV32" s="64"/>
      <c r="BW32" s="64"/>
      <c r="BX32" s="64"/>
      <c r="BY32" s="64">
        <v>1</v>
      </c>
      <c r="BZ32" s="18">
        <f t="shared" si="2"/>
        <v>5</v>
      </c>
      <c r="CA32" s="18">
        <f t="shared" si="3"/>
        <v>5</v>
      </c>
      <c r="CB32" s="1">
        <f t="shared" si="4"/>
        <v>0</v>
      </c>
      <c r="CC32" s="1">
        <f t="shared" si="5"/>
        <v>0</v>
      </c>
      <c r="CD32" s="1">
        <f t="shared" si="6"/>
        <v>0</v>
      </c>
      <c r="CE32" s="1">
        <f t="shared" si="7"/>
        <v>0</v>
      </c>
      <c r="CF32" s="1">
        <f t="shared" si="8"/>
        <v>0</v>
      </c>
      <c r="CG32" s="1">
        <f t="shared" si="9"/>
        <v>0</v>
      </c>
      <c r="CH32" s="1">
        <f t="shared" si="10"/>
        <v>0</v>
      </c>
      <c r="CI32" s="1">
        <f t="shared" si="11"/>
        <v>0</v>
      </c>
      <c r="CJ32" s="1">
        <f t="shared" si="12"/>
        <v>0</v>
      </c>
      <c r="CK32" s="1">
        <f t="shared" si="13"/>
        <v>0</v>
      </c>
      <c r="CL32" s="1">
        <f t="shared" si="14"/>
        <v>1</v>
      </c>
      <c r="CM32" s="1">
        <f t="shared" si="15"/>
        <v>0</v>
      </c>
      <c r="CN32" s="1">
        <f t="shared" si="16"/>
        <v>0</v>
      </c>
      <c r="CO32" s="1">
        <f t="shared" si="17"/>
        <v>1</v>
      </c>
      <c r="CP32" s="35"/>
    </row>
    <row r="33" spans="1:94" s="1" customFormat="1" ht="42.75" x14ac:dyDescent="0.2">
      <c r="A33" s="12" t="s">
        <v>0</v>
      </c>
      <c r="B33" s="12" t="s">
        <v>58</v>
      </c>
      <c r="C33" s="17" t="s">
        <v>181</v>
      </c>
      <c r="D33" s="97" t="str">
        <f t="shared" si="18"/>
        <v xml:space="preserve">                ; 2016_i=1    ; 2014_i=1</v>
      </c>
      <c r="E33" s="159"/>
      <c r="F33" s="159"/>
      <c r="G33" s="159"/>
      <c r="H33" s="159"/>
      <c r="I33" s="159"/>
      <c r="J33" s="159"/>
      <c r="K33" s="159"/>
      <c r="L33" s="159"/>
      <c r="M33" s="11"/>
      <c r="N33" s="11"/>
      <c r="O33" s="11"/>
      <c r="P33" s="11"/>
      <c r="Q33" s="11"/>
      <c r="R33" s="11"/>
      <c r="S33" s="11"/>
      <c r="T33" s="11"/>
      <c r="U33" s="76"/>
      <c r="V33" s="25"/>
      <c r="W33" s="25"/>
      <c r="X33" s="17"/>
      <c r="Y33" s="17"/>
      <c r="Z33" s="1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1" t="s">
        <v>186</v>
      </c>
      <c r="AP33" s="11" t="s">
        <v>182</v>
      </c>
      <c r="AQ33" s="41">
        <v>10110</v>
      </c>
      <c r="AR33" s="28" t="s">
        <v>183</v>
      </c>
      <c r="AS33" s="23" t="s">
        <v>604</v>
      </c>
      <c r="AT33" s="23" t="s">
        <v>640</v>
      </c>
      <c r="AU33" s="23" t="s">
        <v>184</v>
      </c>
      <c r="AW33" s="17"/>
      <c r="AX33" s="17"/>
      <c r="AY33" s="25"/>
      <c r="AZ33" s="49"/>
      <c r="BA33" s="25"/>
      <c r="BB33" s="18">
        <f>RANK(BZ33,$BZ$2:$BZ$136)+COUNTIF(BZ$2:BZ34,BZ33)-1</f>
        <v>29</v>
      </c>
      <c r="BC33" s="63" t="str">
        <f t="shared" si="0"/>
        <v>N° 29 Station Oenotechnique de l'Aube (Ex. SAS SOFRALAB)</v>
      </c>
      <c r="BD33" s="18">
        <f>RANK(CA33,$CA$2:$CA$136)+COUNTIF(CA$2:CA34,CA33)-1</f>
        <v>19</v>
      </c>
      <c r="BE33" s="63" t="str">
        <f t="shared" si="1"/>
        <v>N° 19 Station Oenotechnique de l'Aube (Ex. SAS SOFRALAB)</v>
      </c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4"/>
      <c r="BQ33" s="64"/>
      <c r="BR33" s="64"/>
      <c r="BS33" s="64"/>
      <c r="BT33" s="64"/>
      <c r="BU33" s="64">
        <v>1</v>
      </c>
      <c r="BV33" s="64"/>
      <c r="BW33" s="64"/>
      <c r="BX33" s="64"/>
      <c r="BY33" s="64">
        <v>1</v>
      </c>
      <c r="BZ33" s="18">
        <f t="shared" si="2"/>
        <v>4</v>
      </c>
      <c r="CA33" s="18">
        <f t="shared" si="3"/>
        <v>4</v>
      </c>
      <c r="CB33" s="1">
        <f t="shared" si="4"/>
        <v>0</v>
      </c>
      <c r="CC33" s="1">
        <f t="shared" si="5"/>
        <v>0</v>
      </c>
      <c r="CD33" s="1">
        <f t="shared" si="6"/>
        <v>0</v>
      </c>
      <c r="CE33" s="1">
        <f t="shared" si="7"/>
        <v>0</v>
      </c>
      <c r="CF33" s="1">
        <f t="shared" si="8"/>
        <v>0</v>
      </c>
      <c r="CG33" s="1">
        <f t="shared" si="9"/>
        <v>0</v>
      </c>
      <c r="CH33" s="1">
        <f t="shared" si="10"/>
        <v>0</v>
      </c>
      <c r="CI33" s="1">
        <f t="shared" si="11"/>
        <v>0</v>
      </c>
      <c r="CJ33" s="1">
        <f t="shared" si="12"/>
        <v>0</v>
      </c>
      <c r="CK33" s="1">
        <f t="shared" si="13"/>
        <v>0</v>
      </c>
      <c r="CL33" s="1">
        <f t="shared" si="14"/>
        <v>0</v>
      </c>
      <c r="CM33" s="1">
        <f t="shared" si="15"/>
        <v>1</v>
      </c>
      <c r="CN33" s="1">
        <f t="shared" si="16"/>
        <v>0</v>
      </c>
      <c r="CO33" s="1">
        <f t="shared" si="17"/>
        <v>1</v>
      </c>
      <c r="CP33" s="35"/>
    </row>
    <row r="34" spans="1:94" s="1" customFormat="1" ht="42" customHeight="1" x14ac:dyDescent="0.2">
      <c r="A34" s="12" t="s">
        <v>0</v>
      </c>
      <c r="B34" s="12" t="s">
        <v>146</v>
      </c>
      <c r="C34" s="17" t="s">
        <v>26</v>
      </c>
      <c r="D34" s="97" t="str">
        <f t="shared" si="18"/>
        <v xml:space="preserve">              ; 2017_i=1      </v>
      </c>
      <c r="E34" s="159"/>
      <c r="F34" s="159"/>
      <c r="G34" s="159"/>
      <c r="H34" s="159"/>
      <c r="I34" s="159"/>
      <c r="J34" s="159"/>
      <c r="K34" s="159"/>
      <c r="L34" s="159"/>
      <c r="M34" s="11"/>
      <c r="N34" s="11"/>
      <c r="O34" s="11"/>
      <c r="P34" s="11"/>
      <c r="Q34" s="11"/>
      <c r="R34" s="11"/>
      <c r="S34" s="11"/>
      <c r="T34" s="11"/>
      <c r="U34" s="7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1" t="s">
        <v>142</v>
      </c>
      <c r="AP34" s="11" t="s">
        <v>143</v>
      </c>
      <c r="AQ34" s="41">
        <v>52100</v>
      </c>
      <c r="AR34" s="28" t="s">
        <v>144</v>
      </c>
      <c r="AS34" s="23" t="s">
        <v>642</v>
      </c>
      <c r="AT34" s="23" t="s">
        <v>641</v>
      </c>
      <c r="AU34" s="23"/>
      <c r="AW34" s="17"/>
      <c r="AX34" s="17"/>
      <c r="AY34" s="44"/>
      <c r="AZ34" s="11"/>
      <c r="BA34" s="25"/>
      <c r="BB34" s="18">
        <f>RANK(BZ34,$BZ$2:$BZ$136)+COUNTIF(BZ$2:BZ35,BZ34)-1</f>
        <v>30</v>
      </c>
      <c r="BC34" s="63" t="str">
        <f t="shared" si="0"/>
        <v>N° 30 Cogesal MIKO</v>
      </c>
      <c r="BD34" s="18">
        <f>RANK(CA34,$CA$2:$CA$136)+COUNTIF(CA$2:CA35,CA34)-1</f>
        <v>20</v>
      </c>
      <c r="BE34" s="63" t="str">
        <f t="shared" si="1"/>
        <v>N° 20 Cogesal MIKO</v>
      </c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4"/>
      <c r="BQ34" s="64"/>
      <c r="BR34" s="64"/>
      <c r="BS34" s="64">
        <v>1</v>
      </c>
      <c r="BT34" s="64"/>
      <c r="BU34" s="64"/>
      <c r="BV34" s="64"/>
      <c r="BW34" s="64"/>
      <c r="BX34" s="64"/>
      <c r="BY34" s="64"/>
      <c r="BZ34" s="18">
        <f t="shared" si="2"/>
        <v>4</v>
      </c>
      <c r="CA34" s="18">
        <f t="shared" si="3"/>
        <v>4</v>
      </c>
      <c r="CB34" s="1">
        <f t="shared" si="4"/>
        <v>0</v>
      </c>
      <c r="CC34" s="1">
        <f t="shared" si="5"/>
        <v>0</v>
      </c>
      <c r="CD34" s="1">
        <f t="shared" si="6"/>
        <v>0</v>
      </c>
      <c r="CE34" s="1">
        <f t="shared" si="7"/>
        <v>0</v>
      </c>
      <c r="CF34" s="1">
        <f t="shared" si="8"/>
        <v>0</v>
      </c>
      <c r="CG34" s="1">
        <f t="shared" si="9"/>
        <v>0</v>
      </c>
      <c r="CH34" s="1">
        <f t="shared" si="10"/>
        <v>0</v>
      </c>
      <c r="CI34" s="1">
        <f t="shared" si="11"/>
        <v>0</v>
      </c>
      <c r="CJ34" s="1">
        <f t="shared" si="12"/>
        <v>0</v>
      </c>
      <c r="CK34" s="1">
        <f t="shared" si="13"/>
        <v>0</v>
      </c>
      <c r="CL34" s="1">
        <f t="shared" si="14"/>
        <v>1</v>
      </c>
      <c r="CM34" s="1">
        <f t="shared" si="15"/>
        <v>0</v>
      </c>
      <c r="CN34" s="1">
        <f t="shared" si="16"/>
        <v>0</v>
      </c>
      <c r="CO34" s="1">
        <f t="shared" si="17"/>
        <v>0</v>
      </c>
      <c r="CP34" s="37"/>
    </row>
    <row r="35" spans="1:94" s="1" customFormat="1" ht="42" customHeight="1" x14ac:dyDescent="0.2">
      <c r="A35" s="12" t="s">
        <v>0</v>
      </c>
      <c r="B35" s="12" t="s">
        <v>255</v>
      </c>
      <c r="C35" s="17" t="s">
        <v>681</v>
      </c>
      <c r="D35" s="97" t="str">
        <f t="shared" si="18"/>
        <v xml:space="preserve">              ; 2017_i=1      </v>
      </c>
      <c r="E35" s="159"/>
      <c r="F35" s="159"/>
      <c r="G35" s="159"/>
      <c r="H35" s="159"/>
      <c r="I35" s="159"/>
      <c r="J35" s="159"/>
      <c r="K35" s="159"/>
      <c r="L35" s="159"/>
      <c r="M35" s="26"/>
      <c r="N35" s="26"/>
      <c r="O35" s="26"/>
      <c r="P35" s="26"/>
      <c r="Q35" s="26"/>
      <c r="R35" s="26"/>
      <c r="S35" s="26"/>
      <c r="T35" s="26"/>
      <c r="U35" s="75"/>
      <c r="V35" s="17"/>
      <c r="W35" s="17"/>
      <c r="X35" s="15"/>
      <c r="Y35" s="17"/>
      <c r="Z35" s="17"/>
      <c r="AA35" s="17"/>
      <c r="AB35" s="15"/>
      <c r="AC35" s="17"/>
      <c r="AD35" s="17"/>
      <c r="AE35" s="17"/>
      <c r="AF35" s="15"/>
      <c r="AG35" s="15"/>
      <c r="AH35" s="15"/>
      <c r="AI35" s="15"/>
      <c r="AJ35" s="15"/>
      <c r="AK35" s="17"/>
      <c r="AL35" s="17"/>
      <c r="AM35" s="17"/>
      <c r="AN35" s="15"/>
      <c r="AO35" s="11" t="s">
        <v>333</v>
      </c>
      <c r="AP35" s="17" t="s">
        <v>332</v>
      </c>
      <c r="AQ35" s="21">
        <v>8430</v>
      </c>
      <c r="AR35" s="28" t="s">
        <v>334</v>
      </c>
      <c r="AS35" s="55"/>
      <c r="AT35" s="55" t="s">
        <v>643</v>
      </c>
      <c r="AU35" s="23" t="s">
        <v>335</v>
      </c>
      <c r="AW35" s="17"/>
      <c r="AX35" s="17"/>
      <c r="AY35" s="17"/>
      <c r="AZ35" s="23"/>
      <c r="BA35" s="25"/>
      <c r="BB35" s="18">
        <f>RANK(BZ35,$BZ$2:$BZ$136)+COUNTIF(BZ$2:BZ36,BZ35)-1</f>
        <v>31</v>
      </c>
      <c r="BC35" s="63" t="str">
        <f t="shared" si="0"/>
        <v xml:space="preserve">N° 31 Source Aurelle ( Cristalline - 08 ) </v>
      </c>
      <c r="BD35" s="18">
        <f>RANK(CA35,$CA$2:$CA$136)+COUNTIF(CA$2:CA36,CA35)-1</f>
        <v>21</v>
      </c>
      <c r="BE35" s="63" t="str">
        <f t="shared" si="1"/>
        <v xml:space="preserve">N° 21 Source Aurelle ( Cristalline - 08 ) </v>
      </c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4"/>
      <c r="BQ35" s="64"/>
      <c r="BR35" s="64"/>
      <c r="BS35" s="64">
        <v>1</v>
      </c>
      <c r="BT35" s="64"/>
      <c r="BU35" s="64"/>
      <c r="BV35" s="64"/>
      <c r="BW35" s="64"/>
      <c r="BX35" s="64"/>
      <c r="BY35" s="64"/>
      <c r="BZ35" s="18">
        <f t="shared" si="2"/>
        <v>4</v>
      </c>
      <c r="CA35" s="18">
        <f t="shared" si="3"/>
        <v>4</v>
      </c>
      <c r="CB35" s="1">
        <f t="shared" si="4"/>
        <v>0</v>
      </c>
      <c r="CC35" s="1">
        <f t="shared" si="5"/>
        <v>0</v>
      </c>
      <c r="CD35" s="1">
        <f t="shared" si="6"/>
        <v>0</v>
      </c>
      <c r="CE35" s="1">
        <f t="shared" si="7"/>
        <v>0</v>
      </c>
      <c r="CF35" s="1">
        <f t="shared" si="8"/>
        <v>0</v>
      </c>
      <c r="CG35" s="1">
        <f t="shared" si="9"/>
        <v>0</v>
      </c>
      <c r="CH35" s="1">
        <f t="shared" si="10"/>
        <v>0</v>
      </c>
      <c r="CI35" s="1">
        <f t="shared" si="11"/>
        <v>0</v>
      </c>
      <c r="CJ35" s="1">
        <f t="shared" si="12"/>
        <v>0</v>
      </c>
      <c r="CK35" s="1">
        <f t="shared" si="13"/>
        <v>0</v>
      </c>
      <c r="CL35" s="1">
        <f t="shared" si="14"/>
        <v>1</v>
      </c>
      <c r="CM35" s="1">
        <f t="shared" si="15"/>
        <v>0</v>
      </c>
      <c r="CN35" s="1">
        <f t="shared" si="16"/>
        <v>0</v>
      </c>
      <c r="CO35" s="1">
        <f t="shared" si="17"/>
        <v>0</v>
      </c>
      <c r="CP35" s="16"/>
    </row>
    <row r="36" spans="1:94" s="1" customFormat="1" ht="42" customHeight="1" x14ac:dyDescent="0.25">
      <c r="A36" s="122" t="s">
        <v>194</v>
      </c>
      <c r="B36" s="122" t="s">
        <v>575</v>
      </c>
      <c r="C36" s="53" t="s">
        <v>848</v>
      </c>
      <c r="D36" s="97" t="str">
        <f t="shared" si="18"/>
        <v xml:space="preserve">              ; 2017_i=1      </v>
      </c>
      <c r="E36" s="159"/>
      <c r="F36" s="159"/>
      <c r="G36" s="159"/>
      <c r="H36" s="159"/>
      <c r="I36" s="159"/>
      <c r="J36" s="159"/>
      <c r="K36" s="159"/>
      <c r="L36" s="159"/>
      <c r="M36" s="123"/>
      <c r="N36" s="123"/>
      <c r="O36" s="123"/>
      <c r="P36" s="123"/>
      <c r="Q36" s="123"/>
      <c r="R36" s="123"/>
      <c r="S36" s="123"/>
      <c r="T36" s="123"/>
      <c r="U36" s="124"/>
      <c r="V36" s="53"/>
      <c r="W36" s="53"/>
      <c r="X36" s="119"/>
      <c r="Y36" s="53"/>
      <c r="Z36" s="53"/>
      <c r="AA36" s="20"/>
      <c r="AB36" s="119"/>
      <c r="AC36" s="119"/>
      <c r="AD36" s="53"/>
      <c r="AE36" s="53"/>
      <c r="AF36" s="119"/>
      <c r="AG36" s="119"/>
      <c r="AH36" s="119"/>
      <c r="AI36" s="119"/>
      <c r="AJ36" s="119"/>
      <c r="AK36" s="53"/>
      <c r="AL36" s="53"/>
      <c r="AM36" s="53"/>
      <c r="AN36" s="119"/>
      <c r="AO36" s="53" t="s">
        <v>576</v>
      </c>
      <c r="AP36" s="53" t="s">
        <v>577</v>
      </c>
      <c r="AQ36" s="125">
        <v>45730</v>
      </c>
      <c r="AR36" s="53">
        <v>620368561</v>
      </c>
      <c r="AS36" s="119"/>
      <c r="AT36" s="55" t="s">
        <v>644</v>
      </c>
      <c r="AU36" s="53"/>
      <c r="AW36" s="119"/>
      <c r="AX36" s="127"/>
      <c r="AY36" s="119"/>
      <c r="AZ36" s="119"/>
      <c r="BA36" s="119"/>
      <c r="BB36" s="18">
        <f>RANK(BZ36,$BZ$2:$BZ$136)+COUNTIF(BZ$2:BZ37,BZ36)-1</f>
        <v>32</v>
      </c>
      <c r="BC36" s="63" t="str">
        <f t="shared" si="0"/>
        <v xml:space="preserve">N° 32 Synbiovie SAS </v>
      </c>
      <c r="BD36" s="18">
        <f>RANK(CA36,$CA$2:$CA$136)+COUNTIF(CA$2:CA37,CA36)-1</f>
        <v>22</v>
      </c>
      <c r="BE36" s="63" t="str">
        <f t="shared" si="1"/>
        <v xml:space="preserve">N° 22 Synbiovie SAS </v>
      </c>
      <c r="BF36" s="63"/>
      <c r="BG36" s="63"/>
      <c r="BH36" s="63"/>
      <c r="BI36" s="63"/>
      <c r="BJ36" s="63"/>
      <c r="BK36" s="63"/>
      <c r="BL36" s="121"/>
      <c r="BM36" s="121"/>
      <c r="BN36" s="121"/>
      <c r="BO36" s="121"/>
      <c r="BP36" s="64"/>
      <c r="BQ36" s="64"/>
      <c r="BR36" s="64"/>
      <c r="BS36" s="64">
        <v>1</v>
      </c>
      <c r="BT36" s="64"/>
      <c r="BU36" s="64"/>
      <c r="BV36" s="64"/>
      <c r="BW36" s="64"/>
      <c r="BX36" s="64"/>
      <c r="BY36" s="64"/>
      <c r="BZ36" s="18">
        <f t="shared" si="2"/>
        <v>4</v>
      </c>
      <c r="CA36" s="18">
        <f t="shared" si="3"/>
        <v>4</v>
      </c>
      <c r="CB36" s="1">
        <f t="shared" si="4"/>
        <v>0</v>
      </c>
      <c r="CC36" s="1">
        <f t="shared" si="5"/>
        <v>0</v>
      </c>
      <c r="CD36" s="1">
        <f t="shared" si="6"/>
        <v>0</v>
      </c>
      <c r="CE36" s="1">
        <f t="shared" si="7"/>
        <v>0</v>
      </c>
      <c r="CF36" s="1">
        <f t="shared" si="8"/>
        <v>0</v>
      </c>
      <c r="CG36" s="1">
        <f t="shared" si="9"/>
        <v>0</v>
      </c>
      <c r="CH36" s="1">
        <f t="shared" si="10"/>
        <v>0</v>
      </c>
      <c r="CI36" s="1">
        <f t="shared" si="11"/>
        <v>0</v>
      </c>
      <c r="CJ36" s="1">
        <f t="shared" si="12"/>
        <v>0</v>
      </c>
      <c r="CK36" s="1">
        <f t="shared" si="13"/>
        <v>0</v>
      </c>
      <c r="CL36" s="1">
        <f t="shared" si="14"/>
        <v>1</v>
      </c>
      <c r="CM36" s="1">
        <f t="shared" si="15"/>
        <v>0</v>
      </c>
      <c r="CN36" s="1">
        <f t="shared" si="16"/>
        <v>0</v>
      </c>
      <c r="CO36" s="1">
        <f t="shared" si="17"/>
        <v>0</v>
      </c>
      <c r="CP36" s="128"/>
    </row>
    <row r="37" spans="1:94" s="1" customFormat="1" ht="42" customHeight="1" x14ac:dyDescent="0.25">
      <c r="A37" s="122" t="s">
        <v>195</v>
      </c>
      <c r="B37" s="122" t="s">
        <v>300</v>
      </c>
      <c r="C37" s="53" t="s">
        <v>849</v>
      </c>
      <c r="D37" s="97" t="str">
        <f t="shared" si="18"/>
        <v xml:space="preserve">              ; 2017_i=1      </v>
      </c>
      <c r="E37" s="159"/>
      <c r="F37" s="159"/>
      <c r="G37" s="159"/>
      <c r="H37" s="159"/>
      <c r="I37" s="159"/>
      <c r="J37" s="159"/>
      <c r="K37" s="159"/>
      <c r="L37" s="159"/>
      <c r="M37" s="47"/>
      <c r="N37" s="47"/>
      <c r="O37" s="47"/>
      <c r="P37" s="47"/>
      <c r="Q37" s="47"/>
      <c r="R37" s="47"/>
      <c r="S37" s="47"/>
      <c r="T37" s="47"/>
      <c r="U37" s="95"/>
      <c r="V37" s="53"/>
      <c r="W37" s="53"/>
      <c r="X37" s="53"/>
      <c r="Y37" s="53"/>
      <c r="Z37" s="53"/>
      <c r="AA37" s="20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 t="s">
        <v>578</v>
      </c>
      <c r="AP37" s="53" t="s">
        <v>462</v>
      </c>
      <c r="AQ37" s="125">
        <v>8000</v>
      </c>
      <c r="AR37" s="126">
        <v>324334948</v>
      </c>
      <c r="AS37" s="53"/>
      <c r="AT37" s="55" t="s">
        <v>645</v>
      </c>
      <c r="AU37" s="53"/>
      <c r="AW37" s="53"/>
      <c r="AX37" s="20"/>
      <c r="AY37" s="53"/>
      <c r="AZ37" s="53"/>
      <c r="BA37" s="53"/>
      <c r="BB37" s="18">
        <f>RANK(BZ37,$BZ$2:$BZ$136)+COUNTIF(BZ$2:BZ38,BZ37)-1</f>
        <v>33</v>
      </c>
      <c r="BC37" s="63" t="str">
        <f t="shared" si="0"/>
        <v>N° 33 Sogea EST BTP Station épuration</v>
      </c>
      <c r="BD37" s="18">
        <f>RANK(CA37,$CA$2:$CA$136)+COUNTIF(CA$2:CA38,CA37)-1</f>
        <v>23</v>
      </c>
      <c r="BE37" s="63" t="str">
        <f t="shared" si="1"/>
        <v>N° 23 Sogea EST BTP Station épuration</v>
      </c>
      <c r="BF37" s="63"/>
      <c r="BG37" s="63"/>
      <c r="BH37" s="63"/>
      <c r="BI37" s="63"/>
      <c r="BJ37" s="63"/>
      <c r="BK37" s="63"/>
      <c r="BL37" s="10"/>
      <c r="BM37" s="10"/>
      <c r="BN37" s="10"/>
      <c r="BO37" s="10"/>
      <c r="BP37" s="64"/>
      <c r="BQ37" s="64"/>
      <c r="BR37" s="64"/>
      <c r="BS37" s="64">
        <v>1</v>
      </c>
      <c r="BT37" s="64"/>
      <c r="BU37" s="64"/>
      <c r="BV37" s="64"/>
      <c r="BW37" s="64"/>
      <c r="BX37" s="64"/>
      <c r="BY37" s="64"/>
      <c r="BZ37" s="18">
        <f t="shared" si="2"/>
        <v>4</v>
      </c>
      <c r="CA37" s="18">
        <f t="shared" si="3"/>
        <v>4</v>
      </c>
      <c r="CB37" s="1">
        <f t="shared" si="4"/>
        <v>0</v>
      </c>
      <c r="CC37" s="1">
        <f t="shared" si="5"/>
        <v>0</v>
      </c>
      <c r="CD37" s="1">
        <f t="shared" si="6"/>
        <v>0</v>
      </c>
      <c r="CE37" s="1">
        <f t="shared" si="7"/>
        <v>0</v>
      </c>
      <c r="CF37" s="1">
        <f t="shared" si="8"/>
        <v>0</v>
      </c>
      <c r="CG37" s="1">
        <f t="shared" si="9"/>
        <v>0</v>
      </c>
      <c r="CH37" s="1">
        <f t="shared" si="10"/>
        <v>0</v>
      </c>
      <c r="CI37" s="1">
        <f t="shared" si="11"/>
        <v>0</v>
      </c>
      <c r="CJ37" s="1">
        <f t="shared" si="12"/>
        <v>0</v>
      </c>
      <c r="CK37" s="1">
        <f t="shared" si="13"/>
        <v>0</v>
      </c>
      <c r="CL37" s="1">
        <f t="shared" si="14"/>
        <v>1</v>
      </c>
      <c r="CM37" s="1">
        <f t="shared" si="15"/>
        <v>0</v>
      </c>
      <c r="CN37" s="1">
        <f t="shared" si="16"/>
        <v>0</v>
      </c>
      <c r="CO37" s="1">
        <f t="shared" si="17"/>
        <v>0</v>
      </c>
      <c r="CP37" s="129"/>
    </row>
    <row r="38" spans="1:94" s="1" customFormat="1" ht="114.75" customHeight="1" x14ac:dyDescent="0.2">
      <c r="A38" s="12" t="s">
        <v>0</v>
      </c>
      <c r="B38" s="12" t="s">
        <v>222</v>
      </c>
      <c r="C38" s="17" t="s">
        <v>282</v>
      </c>
      <c r="D38" s="97" t="str">
        <f t="shared" si="18"/>
        <v xml:space="preserve">              ; 2017_i=1      </v>
      </c>
      <c r="E38" s="159"/>
      <c r="F38" s="159"/>
      <c r="G38" s="159"/>
      <c r="H38" s="159"/>
      <c r="I38" s="159"/>
      <c r="J38" s="159"/>
      <c r="K38" s="159"/>
      <c r="L38" s="159"/>
      <c r="M38" s="11"/>
      <c r="N38" s="11"/>
      <c r="O38" s="11"/>
      <c r="P38" s="11"/>
      <c r="Q38" s="11"/>
      <c r="R38" s="11"/>
      <c r="S38" s="11"/>
      <c r="T38" s="11"/>
      <c r="U38" s="74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45"/>
      <c r="AJ38" s="17"/>
      <c r="AK38" s="17"/>
      <c r="AL38" s="17"/>
      <c r="AM38" s="17"/>
      <c r="AN38" s="47"/>
      <c r="AO38" s="53" t="s">
        <v>284</v>
      </c>
      <c r="AP38" s="17" t="s">
        <v>283</v>
      </c>
      <c r="AQ38" s="21">
        <v>51500</v>
      </c>
      <c r="AR38" s="46" t="s">
        <v>285</v>
      </c>
      <c r="AS38" s="23" t="s">
        <v>647</v>
      </c>
      <c r="AT38" s="23" t="s">
        <v>646</v>
      </c>
      <c r="AU38" s="23"/>
      <c r="AW38" s="17"/>
      <c r="AX38" s="17"/>
      <c r="AY38" s="17"/>
      <c r="AZ38" s="47"/>
      <c r="BA38" s="25"/>
      <c r="BB38" s="18">
        <f>RANK(BZ38,$BZ$2:$BZ$136)+COUNTIF(BZ$2:BZ39,BZ38)-1</f>
        <v>33</v>
      </c>
      <c r="BC38" s="63" t="str">
        <f t="shared" si="0"/>
        <v>N° 33 Taittinger C.C.V.C.</v>
      </c>
      <c r="BD38" s="18">
        <f>RANK(CA38,$CA$2:$CA$136)+COUNTIF(CA$2:CA39,CA38)-1</f>
        <v>23</v>
      </c>
      <c r="BE38" s="63" t="str">
        <f t="shared" si="1"/>
        <v>N° 23 Taittinger C.C.V.C.</v>
      </c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4"/>
      <c r="BQ38" s="64"/>
      <c r="BR38" s="64"/>
      <c r="BS38" s="64">
        <v>1</v>
      </c>
      <c r="BT38" s="64"/>
      <c r="BU38" s="64"/>
      <c r="BV38" s="64"/>
      <c r="BW38" s="64"/>
      <c r="BX38" s="64"/>
      <c r="BY38" s="64"/>
      <c r="BZ38" s="18">
        <f t="shared" si="2"/>
        <v>4</v>
      </c>
      <c r="CA38" s="18">
        <f t="shared" si="3"/>
        <v>4</v>
      </c>
      <c r="CB38" s="1">
        <f t="shared" si="4"/>
        <v>0</v>
      </c>
      <c r="CC38" s="1">
        <f t="shared" si="5"/>
        <v>0</v>
      </c>
      <c r="CD38" s="1">
        <f t="shared" si="6"/>
        <v>0</v>
      </c>
      <c r="CE38" s="1">
        <f t="shared" si="7"/>
        <v>0</v>
      </c>
      <c r="CF38" s="1">
        <f t="shared" si="8"/>
        <v>0</v>
      </c>
      <c r="CG38" s="1">
        <f t="shared" si="9"/>
        <v>0</v>
      </c>
      <c r="CH38" s="1">
        <f t="shared" si="10"/>
        <v>0</v>
      </c>
      <c r="CI38" s="1">
        <f t="shared" si="11"/>
        <v>0</v>
      </c>
      <c r="CJ38" s="1">
        <f t="shared" si="12"/>
        <v>0</v>
      </c>
      <c r="CK38" s="1">
        <f t="shared" si="13"/>
        <v>0</v>
      </c>
      <c r="CL38" s="1">
        <f t="shared" si="14"/>
        <v>1</v>
      </c>
      <c r="CM38" s="1">
        <f t="shared" si="15"/>
        <v>0</v>
      </c>
      <c r="CN38" s="1">
        <f t="shared" si="16"/>
        <v>0</v>
      </c>
      <c r="CO38" s="1">
        <f t="shared" si="17"/>
        <v>0</v>
      </c>
      <c r="CP38" s="37"/>
    </row>
    <row r="39" spans="1:94" s="1" customFormat="1" ht="42" customHeight="1" x14ac:dyDescent="0.2">
      <c r="A39" s="12" t="s">
        <v>0</v>
      </c>
      <c r="B39" s="12" t="s">
        <v>6</v>
      </c>
      <c r="C39" s="17" t="s">
        <v>137</v>
      </c>
      <c r="D39" s="97" t="str">
        <f t="shared" si="18"/>
        <v xml:space="preserve">                ; 2016_i=1    </v>
      </c>
      <c r="E39" s="159"/>
      <c r="F39" s="159"/>
      <c r="G39" s="159"/>
      <c r="H39" s="159"/>
      <c r="I39" s="159"/>
      <c r="J39" s="159"/>
      <c r="K39" s="159"/>
      <c r="L39" s="159"/>
      <c r="M39" s="11"/>
      <c r="N39" s="11"/>
      <c r="O39" s="11"/>
      <c r="P39" s="11"/>
      <c r="Q39" s="11"/>
      <c r="R39" s="11"/>
      <c r="S39" s="11"/>
      <c r="T39" s="11"/>
      <c r="U39" s="74"/>
      <c r="V39" s="17"/>
      <c r="W39" s="17"/>
      <c r="X39" s="17"/>
      <c r="Y39" s="17"/>
      <c r="Z39" s="1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1" t="s">
        <v>21</v>
      </c>
      <c r="AP39" s="11" t="s">
        <v>136</v>
      </c>
      <c r="AQ39" s="41">
        <v>51053</v>
      </c>
      <c r="AR39" s="28" t="s">
        <v>22</v>
      </c>
      <c r="AS39" s="23" t="s">
        <v>649</v>
      </c>
      <c r="AT39" s="23" t="s">
        <v>648</v>
      </c>
      <c r="AU39" s="23"/>
      <c r="AW39" s="11"/>
      <c r="AX39" s="17"/>
      <c r="AY39" s="11"/>
      <c r="AZ39" s="23"/>
      <c r="BA39" s="25"/>
      <c r="BB39" s="18">
        <f>RANK(BZ39,$BZ$2:$BZ$136)+COUNTIF(BZ$2:BZ40,BZ39)-1</f>
        <v>34</v>
      </c>
      <c r="BC39" s="63" t="str">
        <f t="shared" si="0"/>
        <v>N° 34 MUMM</v>
      </c>
      <c r="BD39" s="18">
        <f>RANK(CA39,$CA$2:$CA$136)+COUNTIF(CA$2:CA40,CA39)-1</f>
        <v>25</v>
      </c>
      <c r="BE39" s="63" t="str">
        <f t="shared" si="1"/>
        <v>N° 25 MUMM</v>
      </c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4"/>
      <c r="BQ39" s="64"/>
      <c r="BR39" s="64"/>
      <c r="BS39" s="64"/>
      <c r="BT39" s="64"/>
      <c r="BU39" s="64">
        <v>1</v>
      </c>
      <c r="BV39" s="64"/>
      <c r="BW39" s="64"/>
      <c r="BX39" s="64"/>
      <c r="BY39" s="64"/>
      <c r="BZ39" s="18">
        <f t="shared" si="2"/>
        <v>3</v>
      </c>
      <c r="CA39" s="18">
        <f t="shared" si="3"/>
        <v>3</v>
      </c>
      <c r="CB39" s="1">
        <f t="shared" si="4"/>
        <v>0</v>
      </c>
      <c r="CC39" s="1">
        <f t="shared" si="5"/>
        <v>0</v>
      </c>
      <c r="CD39" s="1">
        <f t="shared" si="6"/>
        <v>0</v>
      </c>
      <c r="CE39" s="1">
        <f t="shared" si="7"/>
        <v>0</v>
      </c>
      <c r="CF39" s="1">
        <f t="shared" si="8"/>
        <v>0</v>
      </c>
      <c r="CG39" s="1">
        <f t="shared" si="9"/>
        <v>0</v>
      </c>
      <c r="CH39" s="1">
        <f t="shared" si="10"/>
        <v>0</v>
      </c>
      <c r="CI39" s="1">
        <f t="shared" si="11"/>
        <v>0</v>
      </c>
      <c r="CJ39" s="1">
        <f t="shared" si="12"/>
        <v>0</v>
      </c>
      <c r="CK39" s="1">
        <f t="shared" si="13"/>
        <v>0</v>
      </c>
      <c r="CL39" s="1">
        <f t="shared" si="14"/>
        <v>0</v>
      </c>
      <c r="CM39" s="1">
        <f t="shared" si="15"/>
        <v>1</v>
      </c>
      <c r="CN39" s="1">
        <f t="shared" si="16"/>
        <v>0</v>
      </c>
      <c r="CO39" s="1">
        <f t="shared" si="17"/>
        <v>0</v>
      </c>
      <c r="CP39" s="35"/>
    </row>
    <row r="40" spans="1:94" s="1" customFormat="1" ht="42" customHeight="1" x14ac:dyDescent="0.2">
      <c r="A40" s="12" t="s">
        <v>0</v>
      </c>
      <c r="B40" s="12" t="s">
        <v>50</v>
      </c>
      <c r="C40" s="17" t="s">
        <v>921</v>
      </c>
      <c r="D40" s="97" t="str">
        <f t="shared" si="18"/>
        <v xml:space="preserve">      ; 2021_i=1          ; 2016_i=1    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4"/>
      <c r="V40" s="17"/>
      <c r="W40" s="17"/>
      <c r="X40" s="17"/>
      <c r="Y40" s="17"/>
      <c r="Z40" s="1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1" t="s">
        <v>920</v>
      </c>
      <c r="AP40" s="11" t="s">
        <v>28</v>
      </c>
      <c r="AQ40" s="41">
        <v>51100</v>
      </c>
      <c r="AR40" s="28" t="s">
        <v>49</v>
      </c>
      <c r="AS40" s="52" t="s">
        <v>651</v>
      </c>
      <c r="AT40" s="52" t="s">
        <v>650</v>
      </c>
      <c r="AU40" s="23" t="s">
        <v>274</v>
      </c>
      <c r="AW40" s="17"/>
      <c r="AX40" s="17"/>
      <c r="AY40" s="25"/>
      <c r="AZ40" s="11"/>
      <c r="BA40" s="25"/>
      <c r="BB40" s="18">
        <f>RANK(BZ40,$BZ$2:$BZ$136)+COUNTIF(BZ$2:BZ41,BZ40)-1</f>
        <v>17</v>
      </c>
      <c r="BC40" s="63" t="str">
        <f t="shared" si="0"/>
        <v>N° 17 Grands Moulins De Paris (Euromill Nord Reims)</v>
      </c>
      <c r="BD40" s="18">
        <f>RANK(CA40,$CA$2:$CA$136)+COUNTIF(CA$2:CA41,CA40)-1</f>
        <v>5</v>
      </c>
      <c r="BE40" s="63" t="str">
        <f t="shared" si="1"/>
        <v>N° 5 Grands Moulins De Paris (Euromill Nord Reims)</v>
      </c>
      <c r="BF40" s="63"/>
      <c r="BG40" s="63"/>
      <c r="BH40" s="63"/>
      <c r="BI40" s="63"/>
      <c r="BJ40" s="63"/>
      <c r="BK40" s="63">
        <v>1</v>
      </c>
      <c r="BL40" s="63"/>
      <c r="BM40" s="63"/>
      <c r="BN40" s="63"/>
      <c r="BO40" s="63"/>
      <c r="BP40" s="64"/>
      <c r="BQ40" s="64"/>
      <c r="BR40" s="64"/>
      <c r="BS40" s="64"/>
      <c r="BT40" s="64"/>
      <c r="BU40" s="64">
        <v>1</v>
      </c>
      <c r="BV40" s="64"/>
      <c r="BW40" s="64"/>
      <c r="BX40" s="64"/>
      <c r="BY40" s="64"/>
      <c r="BZ40" s="18">
        <f t="shared" si="2"/>
        <v>11</v>
      </c>
      <c r="CA40" s="18">
        <f t="shared" si="3"/>
        <v>11</v>
      </c>
      <c r="CB40" s="1">
        <f t="shared" si="4"/>
        <v>0</v>
      </c>
      <c r="CC40" s="1">
        <f t="shared" si="5"/>
        <v>0</v>
      </c>
      <c r="CD40" s="1">
        <f t="shared" si="6"/>
        <v>0</v>
      </c>
      <c r="CE40" s="1">
        <f t="shared" si="7"/>
        <v>0</v>
      </c>
      <c r="CF40" s="1">
        <f t="shared" si="8"/>
        <v>0</v>
      </c>
      <c r="CG40" s="1">
        <f t="shared" si="9"/>
        <v>0</v>
      </c>
      <c r="CH40" s="1">
        <f t="shared" si="10"/>
        <v>0</v>
      </c>
      <c r="CI40" s="1">
        <f t="shared" si="11"/>
        <v>0</v>
      </c>
      <c r="CJ40" s="1">
        <f t="shared" si="12"/>
        <v>0</v>
      </c>
      <c r="CK40" s="1">
        <f t="shared" si="13"/>
        <v>0</v>
      </c>
      <c r="CL40" s="1">
        <f t="shared" si="14"/>
        <v>0</v>
      </c>
      <c r="CM40" s="1">
        <f t="shared" si="15"/>
        <v>1</v>
      </c>
      <c r="CN40" s="1">
        <f t="shared" si="16"/>
        <v>0</v>
      </c>
      <c r="CO40" s="1">
        <f t="shared" si="17"/>
        <v>0</v>
      </c>
      <c r="CP40" s="35"/>
    </row>
    <row r="41" spans="1:94" s="1" customFormat="1" ht="94.5" customHeight="1" x14ac:dyDescent="0.2">
      <c r="A41" s="12" t="s">
        <v>200</v>
      </c>
      <c r="B41" s="12"/>
      <c r="C41" s="17" t="s">
        <v>238</v>
      </c>
      <c r="D41" s="97" t="str">
        <f t="shared" si="18"/>
        <v xml:space="preserve">                ; 2016_i=1    </v>
      </c>
      <c r="E41" s="159"/>
      <c r="F41" s="159"/>
      <c r="G41" s="159"/>
      <c r="H41" s="159"/>
      <c r="I41" s="159"/>
      <c r="J41" s="159"/>
      <c r="K41" s="159"/>
      <c r="L41" s="159"/>
      <c r="M41" s="11"/>
      <c r="N41" s="11"/>
      <c r="O41" s="11"/>
      <c r="P41" s="11"/>
      <c r="Q41" s="11"/>
      <c r="R41" s="11"/>
      <c r="S41" s="11"/>
      <c r="T41" s="11"/>
      <c r="U41" s="75"/>
      <c r="V41" s="17"/>
      <c r="W41" s="17"/>
      <c r="X41" s="15"/>
      <c r="Y41" s="17"/>
      <c r="Z41" s="24"/>
      <c r="AA41" s="15"/>
      <c r="AB41" s="15"/>
      <c r="AC41" s="17"/>
      <c r="AD41" s="17"/>
      <c r="AE41" s="17"/>
      <c r="AF41" s="15"/>
      <c r="AG41" s="15"/>
      <c r="AH41" s="15"/>
      <c r="AI41" s="15"/>
      <c r="AJ41" s="15"/>
      <c r="AK41" s="17"/>
      <c r="AL41" s="17"/>
      <c r="AM41" s="17"/>
      <c r="AN41" s="15"/>
      <c r="AO41" s="17" t="s">
        <v>239</v>
      </c>
      <c r="AP41" s="17" t="s">
        <v>101</v>
      </c>
      <c r="AQ41" s="21">
        <v>51100</v>
      </c>
      <c r="AR41" s="28" t="s">
        <v>240</v>
      </c>
      <c r="AS41" s="23" t="s">
        <v>653</v>
      </c>
      <c r="AT41" s="23" t="s">
        <v>652</v>
      </c>
      <c r="AU41" s="23" t="s">
        <v>241</v>
      </c>
      <c r="AW41" s="15"/>
      <c r="AX41" s="24"/>
      <c r="AY41" s="17"/>
      <c r="AZ41" s="23"/>
      <c r="BA41" s="26"/>
      <c r="BB41" s="18">
        <f>RANK(BZ41,$BZ$2:$BZ$136)+COUNTIF(BZ$2:BZ42,BZ41)-1</f>
        <v>36</v>
      </c>
      <c r="BC41" s="63" t="str">
        <f t="shared" ref="BC41:BC73" si="19">"N° "&amp;BB41&amp;" "&amp;C41</f>
        <v>N° 36 I.N.R.A Institut National de la Recherche Agronomique (Reims)</v>
      </c>
      <c r="BD41" s="18">
        <f>RANK(CA41,$CA$2:$CA$136)+COUNTIF(CA$2:CA42,CA41)-1</f>
        <v>26</v>
      </c>
      <c r="BE41" s="63" t="str">
        <f t="shared" ref="BE41:BE73" si="20">"N° "&amp;BD41&amp;" "&amp;C41</f>
        <v>N° 26 I.N.R.A Institut National de la Recherche Agronomique (Reims)</v>
      </c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4"/>
      <c r="BQ41" s="64"/>
      <c r="BR41" s="64"/>
      <c r="BS41" s="64"/>
      <c r="BT41" s="64"/>
      <c r="BU41" s="64">
        <v>1</v>
      </c>
      <c r="BV41" s="64"/>
      <c r="BW41" s="64"/>
      <c r="BX41" s="64"/>
      <c r="BY41" s="64"/>
      <c r="BZ41" s="18">
        <f t="shared" ref="BZ41:BZ73" si="21">((BH41+BI41)*9)+((BJ41+BK41)*8)+((BL41+BM41)*7)+((BN41+BO41)*6)+((BP41+BQ41)*5)+((BR41+BS41)*4)+((BT41+BU41)*3)+((BV41+BW41)*2)+((BX41+BY41)*1)</f>
        <v>3</v>
      </c>
      <c r="CA41" s="18">
        <f t="shared" ref="CA41:CA73" si="22">((BI41)*9)+((BK41)*8)+((BM41)*7)+((BO41)*6)+((BQ41)*5)+((BS41)*4)+((BU41)*3)+((BW41)*2)+((BY41)*1)</f>
        <v>3</v>
      </c>
      <c r="CB41" s="1">
        <f t="shared" ref="CB41:CB73" si="23">BL41</f>
        <v>0</v>
      </c>
      <c r="CC41" s="1">
        <f t="shared" ref="CC41:CC73" si="24">BN41</f>
        <v>0</v>
      </c>
      <c r="CD41" s="1">
        <f t="shared" ref="CD41:CD73" si="25">BP41</f>
        <v>0</v>
      </c>
      <c r="CE41" s="1">
        <f t="shared" ref="CE41:CE73" si="26">BR41</f>
        <v>0</v>
      </c>
      <c r="CF41" s="1">
        <f t="shared" ref="CF41:CF73" si="27">BT41</f>
        <v>0</v>
      </c>
      <c r="CG41" s="1">
        <f t="shared" ref="CG41:CG73" si="28">BV41</f>
        <v>0</v>
      </c>
      <c r="CH41" s="1">
        <f t="shared" ref="CH41:CH73" si="29">BX41</f>
        <v>0</v>
      </c>
      <c r="CI41" s="1">
        <f t="shared" ref="CI41:CI73" si="30">BM41</f>
        <v>0</v>
      </c>
      <c r="CJ41" s="1">
        <f t="shared" ref="CJ41:CJ73" si="31">BO41</f>
        <v>0</v>
      </c>
      <c r="CK41" s="1">
        <f t="shared" ref="CK41:CK73" si="32">BQ41</f>
        <v>0</v>
      </c>
      <c r="CL41" s="1">
        <f t="shared" ref="CL41:CL73" si="33">BS41</f>
        <v>0</v>
      </c>
      <c r="CM41" s="1">
        <f t="shared" ref="CM41:CM73" si="34">BU41</f>
        <v>1</v>
      </c>
      <c r="CN41" s="1">
        <f t="shared" ref="CN41:CN73" si="35">BW41</f>
        <v>0</v>
      </c>
      <c r="CO41" s="1">
        <f t="shared" ref="CO41:CO73" si="36">BY41</f>
        <v>0</v>
      </c>
      <c r="CP41" s="35"/>
    </row>
    <row r="42" spans="1:94" s="1" customFormat="1" ht="42" customHeight="1" x14ac:dyDescent="0.2">
      <c r="A42" s="12" t="s">
        <v>0</v>
      </c>
      <c r="B42" s="12" t="s">
        <v>35</v>
      </c>
      <c r="C42" s="17" t="s">
        <v>850</v>
      </c>
      <c r="D42" s="97" t="str">
        <f t="shared" si="18"/>
        <v xml:space="preserve">                 ; 2015_A=1  ; 2014_A=1 </v>
      </c>
      <c r="E42" s="159"/>
      <c r="F42" s="159"/>
      <c r="G42" s="159"/>
      <c r="H42" s="159"/>
      <c r="I42" s="159"/>
      <c r="J42" s="159"/>
      <c r="K42" s="159"/>
      <c r="L42" s="159"/>
      <c r="M42" s="11"/>
      <c r="N42" s="11"/>
      <c r="O42" s="11"/>
      <c r="P42" s="11"/>
      <c r="Q42" s="11"/>
      <c r="R42" s="11"/>
      <c r="S42" s="11"/>
      <c r="T42" s="11"/>
      <c r="U42" s="74"/>
      <c r="V42" s="17"/>
      <c r="W42" s="17"/>
      <c r="X42" s="17"/>
      <c r="Y42" s="17"/>
      <c r="Z42" s="1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1" t="s">
        <v>78</v>
      </c>
      <c r="AP42" s="11" t="s">
        <v>77</v>
      </c>
      <c r="AQ42" s="41">
        <v>10160</v>
      </c>
      <c r="AR42" s="28" t="s">
        <v>33</v>
      </c>
      <c r="AS42" s="23" t="s">
        <v>655</v>
      </c>
      <c r="AT42" s="23" t="s">
        <v>654</v>
      </c>
      <c r="AU42" s="23"/>
      <c r="AW42" s="17"/>
      <c r="AX42" s="17"/>
      <c r="AY42" s="25"/>
      <c r="AZ42" s="42"/>
      <c r="BA42" s="25"/>
      <c r="BB42" s="18">
        <f>RANK(BZ42,$BZ$2:$BZ$136)+COUNTIF(BZ$2:BZ43,BZ42)-1</f>
        <v>37</v>
      </c>
      <c r="BC42" s="63" t="str">
        <f t="shared" si="19"/>
        <v>N° 37 Bonduelle Traiteur</v>
      </c>
      <c r="BD42" s="18">
        <f>RANK(CA42,$CA$2:$CA$136)+COUNTIF(CA$2:CA43,CA42)-1</f>
        <v>44</v>
      </c>
      <c r="BE42" s="63" t="str">
        <f t="shared" si="20"/>
        <v>N° 44 Bonduelle Traiteur</v>
      </c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4"/>
      <c r="BQ42" s="64"/>
      <c r="BR42" s="64"/>
      <c r="BS42" s="64"/>
      <c r="BT42" s="64"/>
      <c r="BU42" s="64"/>
      <c r="BV42" s="64">
        <v>1</v>
      </c>
      <c r="BW42" s="64"/>
      <c r="BX42" s="64">
        <v>1</v>
      </c>
      <c r="BY42" s="64"/>
      <c r="BZ42" s="18">
        <f t="shared" si="21"/>
        <v>3</v>
      </c>
      <c r="CA42" s="18">
        <f t="shared" si="22"/>
        <v>0</v>
      </c>
      <c r="CB42" s="1">
        <f t="shared" si="23"/>
        <v>0</v>
      </c>
      <c r="CC42" s="1">
        <f t="shared" si="24"/>
        <v>0</v>
      </c>
      <c r="CD42" s="1">
        <f t="shared" si="25"/>
        <v>0</v>
      </c>
      <c r="CE42" s="1">
        <f t="shared" si="26"/>
        <v>0</v>
      </c>
      <c r="CF42" s="1">
        <f t="shared" si="27"/>
        <v>0</v>
      </c>
      <c r="CG42" s="1">
        <f t="shared" si="28"/>
        <v>1</v>
      </c>
      <c r="CH42" s="1">
        <f t="shared" si="29"/>
        <v>1</v>
      </c>
      <c r="CI42" s="1">
        <f t="shared" si="30"/>
        <v>0</v>
      </c>
      <c r="CJ42" s="1">
        <f t="shared" si="31"/>
        <v>0</v>
      </c>
      <c r="CK42" s="1">
        <f t="shared" si="32"/>
        <v>0</v>
      </c>
      <c r="CL42" s="1">
        <f t="shared" si="33"/>
        <v>0</v>
      </c>
      <c r="CM42" s="1">
        <f t="shared" si="34"/>
        <v>0</v>
      </c>
      <c r="CN42" s="1">
        <f t="shared" si="35"/>
        <v>0</v>
      </c>
      <c r="CO42" s="1">
        <f t="shared" si="36"/>
        <v>0</v>
      </c>
      <c r="CP42" s="35"/>
    </row>
    <row r="43" spans="1:94" s="1" customFormat="1" ht="42" customHeight="1" x14ac:dyDescent="0.25">
      <c r="A43" s="98" t="s">
        <v>0</v>
      </c>
      <c r="B43" s="98" t="s">
        <v>1</v>
      </c>
      <c r="C43" s="68" t="s">
        <v>851</v>
      </c>
      <c r="D43" s="97" t="str">
        <f t="shared" si="18"/>
        <v xml:space="preserve">                 ; 2015_A=1  ; 2014_A=1 </v>
      </c>
      <c r="E43" s="159"/>
      <c r="F43" s="159"/>
      <c r="G43" s="159"/>
      <c r="H43" s="159"/>
      <c r="I43" s="159"/>
      <c r="J43" s="159"/>
      <c r="K43" s="159"/>
      <c r="L43" s="159"/>
      <c r="M43" s="26"/>
      <c r="N43" s="26"/>
      <c r="O43" s="26"/>
      <c r="P43" s="26"/>
      <c r="Q43" s="26"/>
      <c r="R43" s="26"/>
      <c r="S43" s="26"/>
      <c r="T43" s="26"/>
      <c r="U43" s="101"/>
      <c r="V43" s="53"/>
      <c r="W43" s="68"/>
      <c r="X43" s="83"/>
      <c r="Y43" s="53"/>
      <c r="Z43" s="115"/>
      <c r="AA43" s="83"/>
      <c r="AB43" s="83"/>
      <c r="AC43" s="83"/>
      <c r="AD43" s="68"/>
      <c r="AE43" s="68"/>
      <c r="AF43" s="83"/>
      <c r="AG43" s="68"/>
      <c r="AH43" s="68"/>
      <c r="AI43" s="68"/>
      <c r="AJ43" s="83"/>
      <c r="AK43" s="68"/>
      <c r="AL43" s="68"/>
      <c r="AM43" s="68"/>
      <c r="AN43" s="83"/>
      <c r="AO43" s="103" t="s">
        <v>556</v>
      </c>
      <c r="AP43" s="68" t="s">
        <v>557</v>
      </c>
      <c r="AQ43" s="85">
        <v>10700</v>
      </c>
      <c r="AR43" s="68" t="s">
        <v>558</v>
      </c>
      <c r="AS43" s="23" t="s">
        <v>606</v>
      </c>
      <c r="AT43" s="23" t="s">
        <v>656</v>
      </c>
      <c r="AU43" s="68" t="s">
        <v>559</v>
      </c>
      <c r="AW43" s="83"/>
      <c r="AX43" s="90"/>
      <c r="AY43" s="83"/>
      <c r="AZ43" s="83"/>
      <c r="BA43" s="83"/>
      <c r="BB43" s="18">
        <f>RANK(BZ43,$BZ$2:$BZ$136)+COUNTIF(BZ$2:BZ44,BZ43)-1</f>
        <v>38</v>
      </c>
      <c r="BC43" s="63" t="str">
        <f t="shared" si="19"/>
        <v>N° 38 Cristal Union, Villette-sur-Aube</v>
      </c>
      <c r="BD43" s="18">
        <f>RANK(CA43,$CA$2:$CA$136)+COUNTIF(CA$2:CA44,CA43)-1</f>
        <v>45</v>
      </c>
      <c r="BE43" s="63" t="str">
        <f t="shared" si="20"/>
        <v>N° 45 Cristal Union, Villette-sur-Aube</v>
      </c>
      <c r="BF43" s="63"/>
      <c r="BG43" s="63"/>
      <c r="BH43" s="63"/>
      <c r="BI43" s="63"/>
      <c r="BJ43" s="63"/>
      <c r="BK43" s="63"/>
      <c r="BL43" s="7"/>
      <c r="BM43" s="7"/>
      <c r="BN43" s="7"/>
      <c r="BO43" s="7"/>
      <c r="BP43" s="64"/>
      <c r="BQ43" s="64"/>
      <c r="BR43" s="64"/>
      <c r="BS43" s="64"/>
      <c r="BT43" s="64"/>
      <c r="BU43" s="64"/>
      <c r="BV43" s="64">
        <v>1</v>
      </c>
      <c r="BW43" s="64"/>
      <c r="BX43" s="64">
        <v>1</v>
      </c>
      <c r="BY43" s="64"/>
      <c r="BZ43" s="18">
        <f t="shared" si="21"/>
        <v>3</v>
      </c>
      <c r="CA43" s="18">
        <f t="shared" si="22"/>
        <v>0</v>
      </c>
      <c r="CB43" s="1">
        <f t="shared" si="23"/>
        <v>0</v>
      </c>
      <c r="CC43" s="1">
        <f t="shared" si="24"/>
        <v>0</v>
      </c>
      <c r="CD43" s="1">
        <f t="shared" si="25"/>
        <v>0</v>
      </c>
      <c r="CE43" s="1">
        <f t="shared" si="26"/>
        <v>0</v>
      </c>
      <c r="CF43" s="1">
        <f t="shared" si="27"/>
        <v>0</v>
      </c>
      <c r="CG43" s="1">
        <f t="shared" si="28"/>
        <v>1</v>
      </c>
      <c r="CH43" s="1">
        <f t="shared" si="29"/>
        <v>1</v>
      </c>
      <c r="CI43" s="1">
        <f t="shared" si="30"/>
        <v>0</v>
      </c>
      <c r="CJ43" s="1">
        <f t="shared" si="31"/>
        <v>0</v>
      </c>
      <c r="CK43" s="1">
        <f t="shared" si="32"/>
        <v>0</v>
      </c>
      <c r="CL43" s="1">
        <f t="shared" si="33"/>
        <v>0</v>
      </c>
      <c r="CM43" s="1">
        <f t="shared" si="34"/>
        <v>0</v>
      </c>
      <c r="CN43" s="1">
        <f t="shared" si="35"/>
        <v>0</v>
      </c>
      <c r="CO43" s="1">
        <f t="shared" si="36"/>
        <v>0</v>
      </c>
      <c r="CP43" s="92"/>
    </row>
    <row r="44" spans="1:94" s="1" customFormat="1" ht="42" customHeight="1" x14ac:dyDescent="0.25">
      <c r="A44" s="98" t="s">
        <v>0</v>
      </c>
      <c r="B44" s="98" t="s">
        <v>560</v>
      </c>
      <c r="C44" s="68" t="s">
        <v>561</v>
      </c>
      <c r="D44" s="97" t="str">
        <f t="shared" si="18"/>
        <v xml:space="preserve">                 ; 2015_A=1  ; 2014_A=1 </v>
      </c>
      <c r="E44" s="159"/>
      <c r="F44" s="159"/>
      <c r="G44" s="159"/>
      <c r="H44" s="159"/>
      <c r="I44" s="159"/>
      <c r="J44" s="159"/>
      <c r="K44" s="159"/>
      <c r="L44" s="159"/>
      <c r="M44" s="26"/>
      <c r="N44" s="26"/>
      <c r="O44" s="26"/>
      <c r="P44" s="26"/>
      <c r="Q44" s="26"/>
      <c r="R44" s="26"/>
      <c r="S44" s="26"/>
      <c r="T44" s="26"/>
      <c r="U44" s="101"/>
      <c r="V44" s="53"/>
      <c r="W44" s="68"/>
      <c r="X44" s="83"/>
      <c r="Y44" s="53"/>
      <c r="Z44" s="115"/>
      <c r="AA44" s="83"/>
      <c r="AB44" s="83"/>
      <c r="AC44" s="83"/>
      <c r="AD44" s="68"/>
      <c r="AE44" s="68"/>
      <c r="AF44" s="83"/>
      <c r="AG44" s="83"/>
      <c r="AH44" s="68"/>
      <c r="AI44" s="68"/>
      <c r="AJ44" s="83"/>
      <c r="AK44" s="68"/>
      <c r="AL44" s="68"/>
      <c r="AM44" s="68"/>
      <c r="AN44" s="83"/>
      <c r="AO44" s="103" t="s">
        <v>562</v>
      </c>
      <c r="AP44" s="68" t="s">
        <v>563</v>
      </c>
      <c r="AQ44" s="85">
        <v>45550</v>
      </c>
      <c r="AR44" s="68" t="s">
        <v>564</v>
      </c>
      <c r="AS44" s="22" t="s">
        <v>658</v>
      </c>
      <c r="AT44" s="23" t="s">
        <v>657</v>
      </c>
      <c r="AU44" s="68" t="s">
        <v>565</v>
      </c>
      <c r="AW44" s="83"/>
      <c r="AX44" s="90"/>
      <c r="AY44" s="83"/>
      <c r="AZ44" s="83"/>
      <c r="BA44" s="83"/>
      <c r="BB44" s="18">
        <f>RANK(BZ44,$BZ$2:$BZ$136)+COUNTIF(BZ$2:BZ45,BZ44)-1</f>
        <v>38</v>
      </c>
      <c r="BC44" s="63" t="str">
        <f t="shared" si="19"/>
        <v>N° 38 Laiterie de saint denis de l'hôtel (L.S.D.H.)</v>
      </c>
      <c r="BD44" s="18">
        <f>RANK(CA44,$CA$2:$CA$136)+COUNTIF(CA$2:CA45,CA44)-1</f>
        <v>45</v>
      </c>
      <c r="BE44" s="63" t="str">
        <f t="shared" si="20"/>
        <v>N° 45 Laiterie de saint denis de l'hôtel (L.S.D.H.)</v>
      </c>
      <c r="BF44" s="63"/>
      <c r="BG44" s="63"/>
      <c r="BH44" s="63"/>
      <c r="BI44" s="63"/>
      <c r="BJ44" s="63"/>
      <c r="BK44" s="63"/>
      <c r="BL44" s="7"/>
      <c r="BM44" s="7"/>
      <c r="BN44" s="7"/>
      <c r="BO44" s="7"/>
      <c r="BP44" s="64"/>
      <c r="BQ44" s="64"/>
      <c r="BR44" s="64"/>
      <c r="BS44" s="64"/>
      <c r="BT44" s="64"/>
      <c r="BU44" s="64"/>
      <c r="BV44" s="64">
        <v>1</v>
      </c>
      <c r="BW44" s="64"/>
      <c r="BX44" s="64">
        <v>1</v>
      </c>
      <c r="BY44" s="64"/>
      <c r="BZ44" s="18">
        <f t="shared" si="21"/>
        <v>3</v>
      </c>
      <c r="CA44" s="18">
        <f t="shared" si="22"/>
        <v>0</v>
      </c>
      <c r="CB44" s="1">
        <f t="shared" si="23"/>
        <v>0</v>
      </c>
      <c r="CC44" s="1">
        <f t="shared" si="24"/>
        <v>0</v>
      </c>
      <c r="CD44" s="1">
        <f t="shared" si="25"/>
        <v>0</v>
      </c>
      <c r="CE44" s="1">
        <f t="shared" si="26"/>
        <v>0</v>
      </c>
      <c r="CF44" s="1">
        <f t="shared" si="27"/>
        <v>0</v>
      </c>
      <c r="CG44" s="1">
        <f t="shared" si="28"/>
        <v>1</v>
      </c>
      <c r="CH44" s="1">
        <f t="shared" si="29"/>
        <v>1</v>
      </c>
      <c r="CI44" s="1">
        <f t="shared" si="30"/>
        <v>0</v>
      </c>
      <c r="CJ44" s="1">
        <f t="shared" si="31"/>
        <v>0</v>
      </c>
      <c r="CK44" s="1">
        <f t="shared" si="32"/>
        <v>0</v>
      </c>
      <c r="CL44" s="1">
        <f t="shared" si="33"/>
        <v>0</v>
      </c>
      <c r="CM44" s="1">
        <f t="shared" si="34"/>
        <v>0</v>
      </c>
      <c r="CN44" s="1">
        <f t="shared" si="35"/>
        <v>0</v>
      </c>
      <c r="CO44" s="1">
        <f t="shared" si="36"/>
        <v>0</v>
      </c>
      <c r="CP44" s="92"/>
    </row>
    <row r="45" spans="1:94" s="1" customFormat="1" ht="86.25" customHeight="1" x14ac:dyDescent="0.2">
      <c r="A45" s="12" t="s">
        <v>0</v>
      </c>
      <c r="B45" s="12" t="s">
        <v>216</v>
      </c>
      <c r="C45" s="17" t="s">
        <v>217</v>
      </c>
      <c r="D45" s="97" t="str">
        <f t="shared" si="18"/>
        <v xml:space="preserve">                    ; 2014_i=1</v>
      </c>
      <c r="E45" s="159"/>
      <c r="F45" s="159"/>
      <c r="G45" s="159"/>
      <c r="H45" s="159"/>
      <c r="I45" s="159"/>
      <c r="J45" s="159"/>
      <c r="K45" s="159"/>
      <c r="L45" s="159"/>
      <c r="M45" s="11"/>
      <c r="N45" s="11"/>
      <c r="O45" s="11"/>
      <c r="P45" s="11"/>
      <c r="Q45" s="11"/>
      <c r="R45" s="11"/>
      <c r="S45" s="11"/>
      <c r="T45" s="11"/>
      <c r="U45" s="75"/>
      <c r="V45" s="17"/>
      <c r="W45" s="17"/>
      <c r="X45" s="15"/>
      <c r="Y45" s="17"/>
      <c r="Z45" s="24"/>
      <c r="AA45" s="15"/>
      <c r="AB45" s="15"/>
      <c r="AC45" s="15"/>
      <c r="AD45" s="17"/>
      <c r="AE45" s="17"/>
      <c r="AF45" s="15"/>
      <c r="AG45" s="15"/>
      <c r="AH45" s="15"/>
      <c r="AI45" s="15"/>
      <c r="AJ45" s="15"/>
      <c r="AK45" s="17"/>
      <c r="AL45" s="17"/>
      <c r="AM45" s="17"/>
      <c r="AN45" s="15"/>
      <c r="AO45" s="17" t="s">
        <v>218</v>
      </c>
      <c r="AP45" s="17" t="s">
        <v>219</v>
      </c>
      <c r="AQ45" s="21">
        <v>8000</v>
      </c>
      <c r="AR45" s="28" t="s">
        <v>220</v>
      </c>
      <c r="AS45" s="22" t="s">
        <v>660</v>
      </c>
      <c r="AT45" s="22" t="s">
        <v>659</v>
      </c>
      <c r="AU45" s="23" t="s">
        <v>221</v>
      </c>
      <c r="AW45" s="26"/>
      <c r="AX45" s="24"/>
      <c r="AY45" s="26"/>
      <c r="AZ45" s="26"/>
      <c r="BA45" s="26"/>
      <c r="BB45" s="18">
        <f>RANK(BZ45,$BZ$2:$BZ$136)+COUNTIF(BZ$2:BZ46,BZ45)-1</f>
        <v>40</v>
      </c>
      <c r="BC45" s="63" t="str">
        <f t="shared" si="19"/>
        <v>N° 40 Aux saveur d'Ardennes</v>
      </c>
      <c r="BD45" s="18">
        <f>RANK(CA45,$CA$2:$CA$136)+COUNTIF(CA$2:CA46,CA45)-1</f>
        <v>28</v>
      </c>
      <c r="BE45" s="63" t="str">
        <f t="shared" si="20"/>
        <v>N° 28 Aux saveur d'Ardennes</v>
      </c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4"/>
      <c r="BQ45" s="64"/>
      <c r="BR45" s="64"/>
      <c r="BS45" s="64"/>
      <c r="BT45" s="64"/>
      <c r="BU45" s="64"/>
      <c r="BV45" s="64"/>
      <c r="BW45" s="64"/>
      <c r="BX45" s="64"/>
      <c r="BY45" s="64">
        <v>1</v>
      </c>
      <c r="BZ45" s="18">
        <f t="shared" si="21"/>
        <v>1</v>
      </c>
      <c r="CA45" s="18">
        <f t="shared" si="22"/>
        <v>1</v>
      </c>
      <c r="CB45" s="1">
        <f t="shared" si="23"/>
        <v>0</v>
      </c>
      <c r="CC45" s="1">
        <f t="shared" si="24"/>
        <v>0</v>
      </c>
      <c r="CD45" s="1">
        <f t="shared" si="25"/>
        <v>0</v>
      </c>
      <c r="CE45" s="1">
        <f t="shared" si="26"/>
        <v>0</v>
      </c>
      <c r="CF45" s="1">
        <f t="shared" si="27"/>
        <v>0</v>
      </c>
      <c r="CG45" s="1">
        <f t="shared" si="28"/>
        <v>0</v>
      </c>
      <c r="CH45" s="1">
        <f t="shared" si="29"/>
        <v>0</v>
      </c>
      <c r="CI45" s="1">
        <f t="shared" si="30"/>
        <v>0</v>
      </c>
      <c r="CJ45" s="1">
        <f t="shared" si="31"/>
        <v>0</v>
      </c>
      <c r="CK45" s="1">
        <f t="shared" si="32"/>
        <v>0</v>
      </c>
      <c r="CL45" s="1">
        <f t="shared" si="33"/>
        <v>0</v>
      </c>
      <c r="CM45" s="1">
        <f t="shared" si="34"/>
        <v>0</v>
      </c>
      <c r="CN45" s="1">
        <f t="shared" si="35"/>
        <v>0</v>
      </c>
      <c r="CO45" s="1">
        <f t="shared" si="36"/>
        <v>1</v>
      </c>
      <c r="CP45" s="35"/>
    </row>
    <row r="46" spans="1:94" s="1" customFormat="1" ht="42" customHeight="1" x14ac:dyDescent="0.2">
      <c r="A46" s="12" t="s">
        <v>0</v>
      </c>
      <c r="B46" s="12" t="s">
        <v>175</v>
      </c>
      <c r="C46" s="17" t="s">
        <v>176</v>
      </c>
      <c r="D46" s="97" t="str">
        <f t="shared" si="18"/>
        <v xml:space="preserve">                    ; 2014_i=1</v>
      </c>
      <c r="E46" s="159"/>
      <c r="F46" s="159"/>
      <c r="G46" s="159"/>
      <c r="H46" s="159"/>
      <c r="I46" s="159"/>
      <c r="J46" s="159"/>
      <c r="K46" s="159"/>
      <c r="L46" s="159"/>
      <c r="M46" s="11"/>
      <c r="N46" s="11"/>
      <c r="O46" s="11"/>
      <c r="P46" s="11"/>
      <c r="Q46" s="11"/>
      <c r="R46" s="11"/>
      <c r="S46" s="11"/>
      <c r="T46" s="11"/>
      <c r="U46" s="75"/>
      <c r="V46" s="17"/>
      <c r="W46" s="17"/>
      <c r="X46" s="15"/>
      <c r="Y46" s="17"/>
      <c r="Z46" s="24"/>
      <c r="AA46" s="15"/>
      <c r="AB46" s="15"/>
      <c r="AC46" s="15"/>
      <c r="AD46" s="17"/>
      <c r="AE46" s="17"/>
      <c r="AF46" s="15"/>
      <c r="AG46" s="15"/>
      <c r="AH46" s="15"/>
      <c r="AI46" s="15"/>
      <c r="AJ46" s="15"/>
      <c r="AK46" s="17"/>
      <c r="AL46" s="17"/>
      <c r="AM46" s="17"/>
      <c r="AN46" s="15"/>
      <c r="AO46" s="17" t="s">
        <v>177</v>
      </c>
      <c r="AP46" s="17" t="s">
        <v>178</v>
      </c>
      <c r="AQ46" s="21">
        <v>8300</v>
      </c>
      <c r="AR46" s="28" t="s">
        <v>180</v>
      </c>
      <c r="AS46" s="22" t="s">
        <v>662</v>
      </c>
      <c r="AT46" s="22" t="s">
        <v>661</v>
      </c>
      <c r="AU46" s="23" t="s">
        <v>179</v>
      </c>
      <c r="AW46" s="26"/>
      <c r="AX46" s="24"/>
      <c r="AY46" s="26"/>
      <c r="AZ46" s="26"/>
      <c r="BA46" s="47"/>
      <c r="BB46" s="18">
        <f>RANK(BZ46,$BZ$2:$BZ$136)+COUNTIF(BZ$2:BZ47,BZ46)-1</f>
        <v>41</v>
      </c>
      <c r="BC46" s="63" t="str">
        <f t="shared" si="19"/>
        <v>N° 41 Demoizet Sarl</v>
      </c>
      <c r="BD46" s="18">
        <f>RANK(CA46,$CA$2:$CA$136)+COUNTIF(CA$2:CA47,CA46)-1</f>
        <v>29</v>
      </c>
      <c r="BE46" s="63" t="str">
        <f t="shared" si="20"/>
        <v>N° 29 Demoizet Sarl</v>
      </c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4"/>
      <c r="BQ46" s="64"/>
      <c r="BR46" s="64"/>
      <c r="BS46" s="64"/>
      <c r="BT46" s="64"/>
      <c r="BU46" s="64"/>
      <c r="BV46" s="64"/>
      <c r="BW46" s="64"/>
      <c r="BX46" s="64"/>
      <c r="BY46" s="64">
        <v>1</v>
      </c>
      <c r="BZ46" s="18">
        <f t="shared" si="21"/>
        <v>1</v>
      </c>
      <c r="CA46" s="18">
        <f t="shared" si="22"/>
        <v>1</v>
      </c>
      <c r="CB46" s="1">
        <f t="shared" si="23"/>
        <v>0</v>
      </c>
      <c r="CC46" s="1">
        <f t="shared" si="24"/>
        <v>0</v>
      </c>
      <c r="CD46" s="1">
        <f t="shared" si="25"/>
        <v>0</v>
      </c>
      <c r="CE46" s="1">
        <f t="shared" si="26"/>
        <v>0</v>
      </c>
      <c r="CF46" s="1">
        <f t="shared" si="27"/>
        <v>0</v>
      </c>
      <c r="CG46" s="1">
        <f t="shared" si="28"/>
        <v>0</v>
      </c>
      <c r="CH46" s="1">
        <f t="shared" si="29"/>
        <v>0</v>
      </c>
      <c r="CI46" s="1">
        <f t="shared" si="30"/>
        <v>0</v>
      </c>
      <c r="CJ46" s="1">
        <f t="shared" si="31"/>
        <v>0</v>
      </c>
      <c r="CK46" s="1">
        <f t="shared" si="32"/>
        <v>0</v>
      </c>
      <c r="CL46" s="1">
        <f t="shared" si="33"/>
        <v>0</v>
      </c>
      <c r="CM46" s="1">
        <f t="shared" si="34"/>
        <v>0</v>
      </c>
      <c r="CN46" s="1">
        <f t="shared" si="35"/>
        <v>0</v>
      </c>
      <c r="CO46" s="1">
        <f t="shared" si="36"/>
        <v>1</v>
      </c>
      <c r="CP46" s="35"/>
    </row>
    <row r="47" spans="1:94" s="1" customFormat="1" ht="42" customHeight="1" x14ac:dyDescent="0.2">
      <c r="A47" s="12" t="s">
        <v>631</v>
      </c>
      <c r="B47" s="12" t="s">
        <v>434</v>
      </c>
      <c r="C47" s="17" t="s">
        <v>683</v>
      </c>
      <c r="D47" s="97" t="str">
        <f t="shared" si="18"/>
        <v xml:space="preserve">                    ; 2014_i=1</v>
      </c>
      <c r="E47" s="159"/>
      <c r="F47" s="159"/>
      <c r="G47" s="159"/>
      <c r="H47" s="159"/>
      <c r="I47" s="159"/>
      <c r="J47" s="159"/>
      <c r="K47" s="159"/>
      <c r="L47" s="159"/>
      <c r="M47" s="11"/>
      <c r="N47" s="11"/>
      <c r="O47" s="11"/>
      <c r="P47" s="11"/>
      <c r="Q47" s="11"/>
      <c r="R47" s="11"/>
      <c r="S47" s="11"/>
      <c r="T47" s="11"/>
      <c r="U47" s="75"/>
      <c r="V47" s="17"/>
      <c r="W47" s="17"/>
      <c r="X47" s="15"/>
      <c r="Y47" s="17"/>
      <c r="Z47" s="24"/>
      <c r="AA47" s="15"/>
      <c r="AB47" s="15"/>
      <c r="AC47" s="15"/>
      <c r="AD47" s="17"/>
      <c r="AE47" s="17"/>
      <c r="AF47" s="15"/>
      <c r="AG47" s="15"/>
      <c r="AH47" s="15"/>
      <c r="AI47" s="15"/>
      <c r="AJ47" s="15"/>
      <c r="AK47" s="17"/>
      <c r="AL47" s="17"/>
      <c r="AM47" s="17"/>
      <c r="AN47" s="15"/>
      <c r="AO47" s="17" t="s">
        <v>682</v>
      </c>
      <c r="AP47" s="17" t="s">
        <v>206</v>
      </c>
      <c r="AQ47" s="21">
        <v>51096</v>
      </c>
      <c r="AR47" s="15"/>
      <c r="AS47" s="23" t="s">
        <v>664</v>
      </c>
      <c r="AT47" s="23" t="s">
        <v>663</v>
      </c>
      <c r="AU47" s="17"/>
      <c r="AW47" s="26"/>
      <c r="AX47" s="24"/>
      <c r="AY47" s="11"/>
      <c r="AZ47" s="42"/>
      <c r="BA47" s="25"/>
      <c r="BB47" s="18">
        <f>RANK(BZ47,$BZ$2:$BZ$136)+COUNTIF(BZ$2:BZ48,BZ47)-1</f>
        <v>42</v>
      </c>
      <c r="BC47" s="63" t="str">
        <f t="shared" si="19"/>
        <v>N° 42 Faculté de Médecine, Unité de Recherche EA 3801</v>
      </c>
      <c r="BD47" s="18">
        <f>RANK(CA47,$CA$2:$CA$136)+COUNTIF(CA$2:CA48,CA47)-1</f>
        <v>30</v>
      </c>
      <c r="BE47" s="63" t="str">
        <f t="shared" si="20"/>
        <v>N° 30 Faculté de Médecine, Unité de Recherche EA 3801</v>
      </c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4"/>
      <c r="BQ47" s="64"/>
      <c r="BR47" s="64"/>
      <c r="BS47" s="64"/>
      <c r="BT47" s="64"/>
      <c r="BU47" s="64"/>
      <c r="BV47" s="64"/>
      <c r="BW47" s="64"/>
      <c r="BX47" s="64"/>
      <c r="BY47" s="64">
        <v>1</v>
      </c>
      <c r="BZ47" s="18">
        <f t="shared" si="21"/>
        <v>1</v>
      </c>
      <c r="CA47" s="18">
        <f t="shared" si="22"/>
        <v>1</v>
      </c>
      <c r="CB47" s="1">
        <f t="shared" si="23"/>
        <v>0</v>
      </c>
      <c r="CC47" s="1">
        <f t="shared" si="24"/>
        <v>0</v>
      </c>
      <c r="CD47" s="1">
        <f t="shared" si="25"/>
        <v>0</v>
      </c>
      <c r="CE47" s="1">
        <f t="shared" si="26"/>
        <v>0</v>
      </c>
      <c r="CF47" s="1">
        <f t="shared" si="27"/>
        <v>0</v>
      </c>
      <c r="CG47" s="1">
        <f t="shared" si="28"/>
        <v>0</v>
      </c>
      <c r="CH47" s="1">
        <f t="shared" si="29"/>
        <v>0</v>
      </c>
      <c r="CI47" s="1">
        <f t="shared" si="30"/>
        <v>0</v>
      </c>
      <c r="CJ47" s="1">
        <f t="shared" si="31"/>
        <v>0</v>
      </c>
      <c r="CK47" s="1">
        <f t="shared" si="32"/>
        <v>0</v>
      </c>
      <c r="CL47" s="1">
        <f t="shared" si="33"/>
        <v>0</v>
      </c>
      <c r="CM47" s="1">
        <f t="shared" si="34"/>
        <v>0</v>
      </c>
      <c r="CN47" s="1">
        <f t="shared" si="35"/>
        <v>0</v>
      </c>
      <c r="CO47" s="1">
        <f t="shared" si="36"/>
        <v>1</v>
      </c>
      <c r="CP47" s="35"/>
    </row>
    <row r="48" spans="1:94" s="1" customFormat="1" ht="42" customHeight="1" x14ac:dyDescent="0.2">
      <c r="A48" s="12" t="s">
        <v>0</v>
      </c>
      <c r="B48" s="12" t="s">
        <v>5</v>
      </c>
      <c r="C48" s="17" t="s">
        <v>852</v>
      </c>
      <c r="D48" s="97" t="str">
        <f t="shared" si="18"/>
        <v xml:space="preserve">                    ; 2014_i=1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4"/>
      <c r="V48" s="17"/>
      <c r="W48" s="17"/>
      <c r="X48" s="17"/>
      <c r="Y48" s="17"/>
      <c r="Z48" s="1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1" t="s">
        <v>252</v>
      </c>
      <c r="AP48" s="11" t="s">
        <v>95</v>
      </c>
      <c r="AQ48" s="41">
        <v>51110</v>
      </c>
      <c r="AR48" s="28" t="s">
        <v>46</v>
      </c>
      <c r="AS48" s="23" t="s">
        <v>666</v>
      </c>
      <c r="AT48" s="23" t="s">
        <v>665</v>
      </c>
      <c r="AU48" s="23" t="s">
        <v>253</v>
      </c>
      <c r="AW48" s="17"/>
      <c r="AX48" s="17"/>
      <c r="AY48" s="11"/>
      <c r="AZ48" s="11"/>
      <c r="BA48" s="25"/>
      <c r="BB48" s="18">
        <f>RANK(BZ48,$BZ$2:$BZ$136)+COUNTIF(BZ$2:BZ49,BZ48)-1</f>
        <v>42</v>
      </c>
      <c r="BC48" s="63" t="str">
        <f t="shared" si="19"/>
        <v>N° 42 Cristanol</v>
      </c>
      <c r="BD48" s="18">
        <f>RANK(CA48,$CA$2:$CA$136)+COUNTIF(CA$2:CA49,CA48)-1</f>
        <v>30</v>
      </c>
      <c r="BE48" s="63" t="str">
        <f t="shared" si="20"/>
        <v>N° 30 Cristanol</v>
      </c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4"/>
      <c r="BQ48" s="64"/>
      <c r="BR48" s="64"/>
      <c r="BS48" s="64"/>
      <c r="BT48" s="64"/>
      <c r="BU48" s="64"/>
      <c r="BV48" s="64"/>
      <c r="BW48" s="64"/>
      <c r="BX48" s="64"/>
      <c r="BY48" s="64">
        <v>1</v>
      </c>
      <c r="BZ48" s="18">
        <f t="shared" si="21"/>
        <v>1</v>
      </c>
      <c r="CA48" s="18">
        <f t="shared" si="22"/>
        <v>1</v>
      </c>
      <c r="CB48" s="1">
        <f t="shared" si="23"/>
        <v>0</v>
      </c>
      <c r="CC48" s="1">
        <f t="shared" si="24"/>
        <v>0</v>
      </c>
      <c r="CD48" s="1">
        <f t="shared" si="25"/>
        <v>0</v>
      </c>
      <c r="CE48" s="1">
        <f t="shared" si="26"/>
        <v>0</v>
      </c>
      <c r="CF48" s="1">
        <f t="shared" si="27"/>
        <v>0</v>
      </c>
      <c r="CG48" s="1">
        <f t="shared" si="28"/>
        <v>0</v>
      </c>
      <c r="CH48" s="1">
        <f t="shared" si="29"/>
        <v>0</v>
      </c>
      <c r="CI48" s="1">
        <f t="shared" si="30"/>
        <v>0</v>
      </c>
      <c r="CJ48" s="1">
        <f t="shared" si="31"/>
        <v>0</v>
      </c>
      <c r="CK48" s="1">
        <f t="shared" si="32"/>
        <v>0</v>
      </c>
      <c r="CL48" s="1">
        <f t="shared" si="33"/>
        <v>0</v>
      </c>
      <c r="CM48" s="1">
        <f t="shared" si="34"/>
        <v>0</v>
      </c>
      <c r="CN48" s="1">
        <f t="shared" si="35"/>
        <v>0</v>
      </c>
      <c r="CO48" s="1">
        <f t="shared" si="36"/>
        <v>1</v>
      </c>
      <c r="CP48" s="35"/>
    </row>
    <row r="49" spans="1:94" s="1" customFormat="1" ht="42" customHeight="1" x14ac:dyDescent="0.2">
      <c r="A49" s="12" t="s">
        <v>0</v>
      </c>
      <c r="B49" s="12" t="s">
        <v>222</v>
      </c>
      <c r="C49" s="17" t="s">
        <v>223</v>
      </c>
      <c r="D49" s="97" t="str">
        <f t="shared" si="18"/>
        <v xml:space="preserve">      ; 2021_i=1              ; 2014_i=1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5"/>
      <c r="V49" s="17"/>
      <c r="W49" s="17"/>
      <c r="X49" s="15"/>
      <c r="Y49" s="17"/>
      <c r="Z49" s="24"/>
      <c r="AA49" s="15"/>
      <c r="AB49" s="15"/>
      <c r="AC49" s="15"/>
      <c r="AD49" s="17"/>
      <c r="AE49" s="17"/>
      <c r="AF49" s="15"/>
      <c r="AG49" s="15"/>
      <c r="AH49" s="15"/>
      <c r="AI49" s="15"/>
      <c r="AJ49" s="15"/>
      <c r="AK49" s="17"/>
      <c r="AL49" s="17"/>
      <c r="AM49" s="17"/>
      <c r="AN49" s="15"/>
      <c r="AO49" s="17" t="s">
        <v>224</v>
      </c>
      <c r="AP49" s="17" t="s">
        <v>122</v>
      </c>
      <c r="AQ49" s="21">
        <v>51530</v>
      </c>
      <c r="AR49" s="28" t="s">
        <v>13</v>
      </c>
      <c r="AS49" s="22" t="s">
        <v>668</v>
      </c>
      <c r="AT49" s="22" t="s">
        <v>667</v>
      </c>
      <c r="AU49" s="23" t="s">
        <v>225</v>
      </c>
      <c r="AW49" s="26"/>
      <c r="AX49" s="24"/>
      <c r="AY49" s="26"/>
      <c r="AZ49" s="26"/>
      <c r="BA49" s="25"/>
      <c r="BB49" s="18">
        <f>RANK(BZ49,$BZ$2:$BZ$136)+COUNTIF(BZ$2:BZ50,BZ49)-1</f>
        <v>23</v>
      </c>
      <c r="BC49" s="63" t="str">
        <f t="shared" si="19"/>
        <v>N° 23 Institut œnologique de Champagne</v>
      </c>
      <c r="BD49" s="18">
        <f>RANK(CA49,$CA$2:$CA$136)+COUNTIF(CA$2:CA50,CA49)-1</f>
        <v>10</v>
      </c>
      <c r="BE49" s="63" t="str">
        <f t="shared" si="20"/>
        <v>N° 10 Institut œnologique de Champagne</v>
      </c>
      <c r="BF49" s="63"/>
      <c r="BG49" s="63"/>
      <c r="BH49" s="63"/>
      <c r="BI49" s="63"/>
      <c r="BJ49" s="63"/>
      <c r="BK49" s="63">
        <v>1</v>
      </c>
      <c r="BL49" s="63"/>
      <c r="BM49" s="63"/>
      <c r="BN49" s="63"/>
      <c r="BO49" s="63"/>
      <c r="BP49" s="64"/>
      <c r="BQ49" s="64"/>
      <c r="BR49" s="64"/>
      <c r="BS49" s="64"/>
      <c r="BT49" s="64"/>
      <c r="BU49" s="64"/>
      <c r="BV49" s="64"/>
      <c r="BW49" s="64"/>
      <c r="BX49" s="64"/>
      <c r="BY49" s="64">
        <v>1</v>
      </c>
      <c r="BZ49" s="18">
        <f t="shared" si="21"/>
        <v>9</v>
      </c>
      <c r="CA49" s="18">
        <f t="shared" si="22"/>
        <v>9</v>
      </c>
      <c r="CB49" s="1">
        <f t="shared" si="23"/>
        <v>0</v>
      </c>
      <c r="CC49" s="1">
        <f t="shared" si="24"/>
        <v>0</v>
      </c>
      <c r="CD49" s="1">
        <f t="shared" si="25"/>
        <v>0</v>
      </c>
      <c r="CE49" s="1">
        <f t="shared" si="26"/>
        <v>0</v>
      </c>
      <c r="CF49" s="1">
        <f t="shared" si="27"/>
        <v>0</v>
      </c>
      <c r="CG49" s="1">
        <f t="shared" si="28"/>
        <v>0</v>
      </c>
      <c r="CH49" s="1">
        <f t="shared" si="29"/>
        <v>0</v>
      </c>
      <c r="CI49" s="1">
        <f t="shared" si="30"/>
        <v>0</v>
      </c>
      <c r="CJ49" s="1">
        <f t="shared" si="31"/>
        <v>0</v>
      </c>
      <c r="CK49" s="1">
        <f t="shared" si="32"/>
        <v>0</v>
      </c>
      <c r="CL49" s="1">
        <f t="shared" si="33"/>
        <v>0</v>
      </c>
      <c r="CM49" s="1">
        <f t="shared" si="34"/>
        <v>0</v>
      </c>
      <c r="CN49" s="1">
        <f t="shared" si="35"/>
        <v>0</v>
      </c>
      <c r="CO49" s="1">
        <f t="shared" si="36"/>
        <v>1</v>
      </c>
      <c r="CP49" s="37"/>
    </row>
    <row r="50" spans="1:94" s="6" customFormat="1" ht="49.5" customHeight="1" x14ac:dyDescent="0.25">
      <c r="A50" s="12" t="s">
        <v>631</v>
      </c>
      <c r="B50" s="12" t="s">
        <v>670</v>
      </c>
      <c r="C50" s="17" t="s">
        <v>207</v>
      </c>
      <c r="D50" s="97" t="str">
        <f t="shared" si="18"/>
        <v xml:space="preserve">                    ; 2014_i=1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5"/>
      <c r="V50" s="17"/>
      <c r="W50" s="17"/>
      <c r="X50" s="15"/>
      <c r="Y50" s="17"/>
      <c r="Z50" s="24"/>
      <c r="AA50" s="15"/>
      <c r="AB50" s="15"/>
      <c r="AC50" s="15"/>
      <c r="AD50" s="17"/>
      <c r="AE50" s="17"/>
      <c r="AF50" s="15"/>
      <c r="AG50" s="15"/>
      <c r="AH50" s="15"/>
      <c r="AI50" s="15"/>
      <c r="AJ50" s="15"/>
      <c r="AK50" s="17"/>
      <c r="AL50" s="17"/>
      <c r="AM50" s="17"/>
      <c r="AN50" s="15"/>
      <c r="AO50" s="17" t="s">
        <v>214</v>
      </c>
      <c r="AP50" s="17" t="s">
        <v>213</v>
      </c>
      <c r="AQ50" s="21">
        <v>51686</v>
      </c>
      <c r="AR50" s="28" t="s">
        <v>208</v>
      </c>
      <c r="AS50" s="22" t="s">
        <v>671</v>
      </c>
      <c r="AT50" s="22" t="s">
        <v>669</v>
      </c>
      <c r="AU50" s="23" t="s">
        <v>212</v>
      </c>
      <c r="AV50" s="1"/>
      <c r="AW50" s="17"/>
      <c r="AX50" s="24"/>
      <c r="AY50" s="25"/>
      <c r="AZ50" s="42"/>
      <c r="BA50" s="26"/>
      <c r="BB50" s="18">
        <f>RANK(BZ50,$BZ$2:$BZ$136)+COUNTIF(BZ$2:BZ51,BZ50)-1</f>
        <v>44</v>
      </c>
      <c r="BC50" s="63" t="str">
        <f t="shared" si="19"/>
        <v>N° 44 Institut de Biotechnologie Jacques BOY</v>
      </c>
      <c r="BD50" s="18">
        <f>RANK(CA50,$CA$2:$CA$136)+COUNTIF(CA$2:CA51,CA50)-1</f>
        <v>32</v>
      </c>
      <c r="BE50" s="63" t="str">
        <f t="shared" si="20"/>
        <v>N° 32 Institut de Biotechnologie Jacques BOY</v>
      </c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4"/>
      <c r="BQ50" s="64"/>
      <c r="BR50" s="64"/>
      <c r="BS50" s="64"/>
      <c r="BT50" s="64"/>
      <c r="BU50" s="64"/>
      <c r="BV50" s="64"/>
      <c r="BW50" s="64"/>
      <c r="BX50" s="64"/>
      <c r="BY50" s="64">
        <v>1</v>
      </c>
      <c r="BZ50" s="18">
        <f t="shared" si="21"/>
        <v>1</v>
      </c>
      <c r="CA50" s="18">
        <f t="shared" si="22"/>
        <v>1</v>
      </c>
      <c r="CB50" s="1">
        <f t="shared" si="23"/>
        <v>0</v>
      </c>
      <c r="CC50" s="1">
        <f t="shared" si="24"/>
        <v>0</v>
      </c>
      <c r="CD50" s="1">
        <f t="shared" si="25"/>
        <v>0</v>
      </c>
      <c r="CE50" s="1">
        <f t="shared" si="26"/>
        <v>0</v>
      </c>
      <c r="CF50" s="1">
        <f t="shared" si="27"/>
        <v>0</v>
      </c>
      <c r="CG50" s="1">
        <f t="shared" si="28"/>
        <v>0</v>
      </c>
      <c r="CH50" s="1">
        <f t="shared" si="29"/>
        <v>0</v>
      </c>
      <c r="CI50" s="1">
        <f t="shared" si="30"/>
        <v>0</v>
      </c>
      <c r="CJ50" s="1">
        <f t="shared" si="31"/>
        <v>0</v>
      </c>
      <c r="CK50" s="1">
        <f t="shared" si="32"/>
        <v>0</v>
      </c>
      <c r="CL50" s="1">
        <f t="shared" si="33"/>
        <v>0</v>
      </c>
      <c r="CM50" s="1">
        <f t="shared" si="34"/>
        <v>0</v>
      </c>
      <c r="CN50" s="1">
        <f t="shared" si="35"/>
        <v>0</v>
      </c>
      <c r="CO50" s="1">
        <f t="shared" si="36"/>
        <v>1</v>
      </c>
      <c r="CP50" s="37"/>
    </row>
    <row r="51" spans="1:94" s="7" customFormat="1" ht="42.75" x14ac:dyDescent="0.2">
      <c r="A51" s="12" t="s">
        <v>0</v>
      </c>
      <c r="B51" s="12" t="s">
        <v>157</v>
      </c>
      <c r="C51" s="17" t="s">
        <v>215</v>
      </c>
      <c r="D51" s="97" t="str">
        <f t="shared" si="18"/>
        <v xml:space="preserve">                    ; 2014_i=1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5"/>
      <c r="V51" s="17"/>
      <c r="W51" s="17"/>
      <c r="X51" s="15"/>
      <c r="Y51" s="17"/>
      <c r="Z51" s="24"/>
      <c r="AA51" s="15"/>
      <c r="AB51" s="15"/>
      <c r="AC51" s="15"/>
      <c r="AD51" s="17"/>
      <c r="AE51" s="17"/>
      <c r="AF51" s="15"/>
      <c r="AG51" s="15"/>
      <c r="AH51" s="15"/>
      <c r="AI51" s="15"/>
      <c r="AJ51" s="15"/>
      <c r="AK51" s="17"/>
      <c r="AL51" s="17"/>
      <c r="AM51" s="17"/>
      <c r="AN51" s="15"/>
      <c r="AO51" s="17" t="s">
        <v>174</v>
      </c>
      <c r="AP51" s="17" t="s">
        <v>173</v>
      </c>
      <c r="AQ51" s="41">
        <v>67200</v>
      </c>
      <c r="AR51" s="28" t="s">
        <v>172</v>
      </c>
      <c r="AS51" s="22"/>
      <c r="AT51" s="22" t="s">
        <v>672</v>
      </c>
      <c r="AU51" s="23" t="s">
        <v>171</v>
      </c>
      <c r="AV51" s="1"/>
      <c r="AW51" s="17"/>
      <c r="AX51" s="17"/>
      <c r="AY51" s="54"/>
      <c r="AZ51" s="26"/>
      <c r="BA51" s="25"/>
      <c r="BB51" s="18">
        <f>RANK(BZ51,$BZ$2:$BZ$136)+COUNTIF(BZ$2:BZ52,BZ51)-1</f>
        <v>45</v>
      </c>
      <c r="BC51" s="63" t="str">
        <f t="shared" si="19"/>
        <v>N° 45 Laboratoire Départemental d’Analyses (CD67)</v>
      </c>
      <c r="BD51" s="18">
        <f>RANK(CA51,$CA$2:$CA$136)+COUNTIF(CA$2:CA52,CA51)-1</f>
        <v>33</v>
      </c>
      <c r="BE51" s="63" t="str">
        <f t="shared" si="20"/>
        <v>N° 33 Laboratoire Départemental d’Analyses (CD67)</v>
      </c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4"/>
      <c r="BQ51" s="64"/>
      <c r="BR51" s="64"/>
      <c r="BS51" s="64"/>
      <c r="BT51" s="64"/>
      <c r="BU51" s="64"/>
      <c r="BV51" s="64"/>
      <c r="BW51" s="64"/>
      <c r="BX51" s="64"/>
      <c r="BY51" s="64">
        <v>1</v>
      </c>
      <c r="BZ51" s="18">
        <f t="shared" si="21"/>
        <v>1</v>
      </c>
      <c r="CA51" s="18">
        <f t="shared" si="22"/>
        <v>1</v>
      </c>
      <c r="CB51" s="1">
        <f t="shared" si="23"/>
        <v>0</v>
      </c>
      <c r="CC51" s="1">
        <f t="shared" si="24"/>
        <v>0</v>
      </c>
      <c r="CD51" s="1">
        <f t="shared" si="25"/>
        <v>0</v>
      </c>
      <c r="CE51" s="1">
        <f t="shared" si="26"/>
        <v>0</v>
      </c>
      <c r="CF51" s="1">
        <f t="shared" si="27"/>
        <v>0</v>
      </c>
      <c r="CG51" s="1">
        <f t="shared" si="28"/>
        <v>0</v>
      </c>
      <c r="CH51" s="1">
        <f t="shared" si="29"/>
        <v>0</v>
      </c>
      <c r="CI51" s="1">
        <f t="shared" si="30"/>
        <v>0</v>
      </c>
      <c r="CJ51" s="1">
        <f t="shared" si="31"/>
        <v>0</v>
      </c>
      <c r="CK51" s="1">
        <f t="shared" si="32"/>
        <v>0</v>
      </c>
      <c r="CL51" s="1">
        <f t="shared" si="33"/>
        <v>0</v>
      </c>
      <c r="CM51" s="1">
        <f t="shared" si="34"/>
        <v>0</v>
      </c>
      <c r="CN51" s="1">
        <f t="shared" si="35"/>
        <v>0</v>
      </c>
      <c r="CO51" s="1">
        <f t="shared" si="36"/>
        <v>1</v>
      </c>
      <c r="CP51" s="37"/>
    </row>
    <row r="52" spans="1:94" s="7" customFormat="1" ht="30" x14ac:dyDescent="0.25">
      <c r="A52" s="12" t="s">
        <v>0</v>
      </c>
      <c r="B52" s="12" t="s">
        <v>228</v>
      </c>
      <c r="C52" s="17" t="s">
        <v>229</v>
      </c>
      <c r="D52" s="97" t="str">
        <f t="shared" si="18"/>
        <v xml:space="preserve">                    ; 2014_i=1</v>
      </c>
      <c r="E52" s="159"/>
      <c r="F52" s="159"/>
      <c r="G52" s="159"/>
      <c r="H52" s="159"/>
      <c r="I52" s="159"/>
      <c r="J52" s="159"/>
      <c r="K52" s="159"/>
      <c r="L52" s="159"/>
      <c r="M52" s="11"/>
      <c r="N52" s="11"/>
      <c r="O52" s="11"/>
      <c r="P52" s="11"/>
      <c r="Q52" s="11"/>
      <c r="R52" s="11"/>
      <c r="S52" s="11"/>
      <c r="T52" s="11"/>
      <c r="U52" s="75"/>
      <c r="V52" s="17"/>
      <c r="W52" s="17"/>
      <c r="X52" s="15"/>
      <c r="Y52" s="17"/>
      <c r="Z52" s="24"/>
      <c r="AA52" s="15"/>
      <c r="AB52" s="15"/>
      <c r="AC52" s="15"/>
      <c r="AD52" s="17"/>
      <c r="AE52" s="17"/>
      <c r="AF52" s="15"/>
      <c r="AG52" s="15"/>
      <c r="AH52" s="15"/>
      <c r="AI52" s="15"/>
      <c r="AJ52" s="15"/>
      <c r="AK52" s="17"/>
      <c r="AL52" s="17"/>
      <c r="AM52" s="17"/>
      <c r="AN52" s="15"/>
      <c r="AO52" s="17" t="s">
        <v>231</v>
      </c>
      <c r="AP52" s="17" t="s">
        <v>230</v>
      </c>
      <c r="AQ52" s="21">
        <v>77440</v>
      </c>
      <c r="AR52" s="28" t="s">
        <v>232</v>
      </c>
      <c r="AS52" s="22" t="s">
        <v>674</v>
      </c>
      <c r="AT52" s="22" t="s">
        <v>673</v>
      </c>
      <c r="AU52" s="23" t="s">
        <v>233</v>
      </c>
      <c r="AV52" s="6"/>
      <c r="AW52" s="26"/>
      <c r="AX52" s="24"/>
      <c r="AY52" s="26"/>
      <c r="AZ52" s="26"/>
      <c r="BA52" s="26"/>
      <c r="BB52" s="18">
        <f>RANK(BZ52,$BZ$2:$BZ$136)+COUNTIF(BZ$2:BZ53,BZ52)-1</f>
        <v>46</v>
      </c>
      <c r="BC52" s="63" t="str">
        <f t="shared" si="19"/>
        <v>N° 46 Jaminex</v>
      </c>
      <c r="BD52" s="18">
        <f>RANK(CA52,$CA$2:$CA$136)+COUNTIF(CA$2:CA53,CA52)-1</f>
        <v>33</v>
      </c>
      <c r="BE52" s="63" t="str">
        <f t="shared" si="20"/>
        <v>N° 33 Jaminex</v>
      </c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4"/>
      <c r="BQ52" s="64"/>
      <c r="BR52" s="64"/>
      <c r="BS52" s="64"/>
      <c r="BT52" s="64"/>
      <c r="BU52" s="64"/>
      <c r="BV52" s="64"/>
      <c r="BW52" s="64"/>
      <c r="BX52" s="64"/>
      <c r="BY52" s="64">
        <v>1</v>
      </c>
      <c r="BZ52" s="18">
        <f t="shared" si="21"/>
        <v>1</v>
      </c>
      <c r="CA52" s="18">
        <f t="shared" si="22"/>
        <v>1</v>
      </c>
      <c r="CB52" s="1">
        <f t="shared" si="23"/>
        <v>0</v>
      </c>
      <c r="CC52" s="1">
        <f t="shared" si="24"/>
        <v>0</v>
      </c>
      <c r="CD52" s="1">
        <f t="shared" si="25"/>
        <v>0</v>
      </c>
      <c r="CE52" s="1">
        <f t="shared" si="26"/>
        <v>0</v>
      </c>
      <c r="CF52" s="1">
        <f t="shared" si="27"/>
        <v>0</v>
      </c>
      <c r="CG52" s="1">
        <f t="shared" si="28"/>
        <v>0</v>
      </c>
      <c r="CH52" s="1">
        <f t="shared" si="29"/>
        <v>0</v>
      </c>
      <c r="CI52" s="1">
        <f t="shared" si="30"/>
        <v>0</v>
      </c>
      <c r="CJ52" s="1">
        <f t="shared" si="31"/>
        <v>0</v>
      </c>
      <c r="CK52" s="1">
        <f t="shared" si="32"/>
        <v>0</v>
      </c>
      <c r="CL52" s="1">
        <f t="shared" si="33"/>
        <v>0</v>
      </c>
      <c r="CM52" s="1">
        <f t="shared" si="34"/>
        <v>0</v>
      </c>
      <c r="CN52" s="1">
        <f t="shared" si="35"/>
        <v>0</v>
      </c>
      <c r="CO52" s="1">
        <f t="shared" si="36"/>
        <v>1</v>
      </c>
      <c r="CP52" s="35"/>
    </row>
    <row r="53" spans="1:94" s="7" customFormat="1" ht="30" x14ac:dyDescent="0.2">
      <c r="A53" s="12" t="s">
        <v>0</v>
      </c>
      <c r="B53" s="12" t="s">
        <v>1</v>
      </c>
      <c r="C53" s="17" t="s">
        <v>853</v>
      </c>
      <c r="D53" s="97" t="str">
        <f t="shared" si="18"/>
        <v xml:space="preserve">                   ; 2014_A=1 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4"/>
      <c r="V53" s="17"/>
      <c r="W53" s="17"/>
      <c r="X53" s="17"/>
      <c r="Y53" s="17"/>
      <c r="Z53" s="1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1" t="s">
        <v>82</v>
      </c>
      <c r="AP53" s="11" t="s">
        <v>83</v>
      </c>
      <c r="AQ53" s="41">
        <v>51230</v>
      </c>
      <c r="AR53" s="28" t="s">
        <v>39</v>
      </c>
      <c r="AS53" s="23" t="s">
        <v>676</v>
      </c>
      <c r="AT53" s="23" t="s">
        <v>675</v>
      </c>
      <c r="AU53" s="23"/>
      <c r="AW53" s="17"/>
      <c r="AX53" s="17"/>
      <c r="AY53" s="25"/>
      <c r="AZ53" s="23"/>
      <c r="BA53" s="25"/>
      <c r="BB53" s="18">
        <f>RANK(BZ53,$BZ$2:$BZ$136)+COUNTIF(BZ$2:BZ54,BZ53)-1</f>
        <v>47</v>
      </c>
      <c r="BC53" s="63" t="str">
        <f t="shared" si="19"/>
        <v>N° 47 Tereos, Connantre</v>
      </c>
      <c r="BD53" s="18">
        <f>RANK(CA53,$CA$2:$CA$136)+COUNTIF(CA$2:CA54,CA53)-1</f>
        <v>47</v>
      </c>
      <c r="BE53" s="63" t="str">
        <f t="shared" si="20"/>
        <v>N° 47 Tereos, Connantre</v>
      </c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4"/>
      <c r="BQ53" s="64"/>
      <c r="BR53" s="64"/>
      <c r="BS53" s="64"/>
      <c r="BT53" s="64"/>
      <c r="BU53" s="64"/>
      <c r="BV53" s="64"/>
      <c r="BW53" s="64"/>
      <c r="BX53" s="64">
        <v>1</v>
      </c>
      <c r="BY53" s="64"/>
      <c r="BZ53" s="18">
        <f t="shared" si="21"/>
        <v>1</v>
      </c>
      <c r="CA53" s="18">
        <f t="shared" si="22"/>
        <v>0</v>
      </c>
      <c r="CB53" s="1">
        <f t="shared" si="23"/>
        <v>0</v>
      </c>
      <c r="CC53" s="1">
        <f t="shared" si="24"/>
        <v>0</v>
      </c>
      <c r="CD53" s="1">
        <f t="shared" si="25"/>
        <v>0</v>
      </c>
      <c r="CE53" s="1">
        <f t="shared" si="26"/>
        <v>0</v>
      </c>
      <c r="CF53" s="1">
        <f t="shared" si="27"/>
        <v>0</v>
      </c>
      <c r="CG53" s="1">
        <f t="shared" si="28"/>
        <v>0</v>
      </c>
      <c r="CH53" s="1">
        <f t="shared" si="29"/>
        <v>1</v>
      </c>
      <c r="CI53" s="1">
        <f t="shared" si="30"/>
        <v>0</v>
      </c>
      <c r="CJ53" s="1">
        <f t="shared" si="31"/>
        <v>0</v>
      </c>
      <c r="CK53" s="1">
        <f t="shared" si="32"/>
        <v>0</v>
      </c>
      <c r="CL53" s="1">
        <f t="shared" si="33"/>
        <v>0</v>
      </c>
      <c r="CM53" s="1">
        <f t="shared" si="34"/>
        <v>0</v>
      </c>
      <c r="CN53" s="1">
        <f t="shared" si="35"/>
        <v>0</v>
      </c>
      <c r="CO53" s="1">
        <f t="shared" si="36"/>
        <v>0</v>
      </c>
      <c r="CP53" s="35"/>
    </row>
    <row r="54" spans="1:94" s="7" customFormat="1" ht="38.25" x14ac:dyDescent="0.2">
      <c r="A54" s="12" t="s">
        <v>0</v>
      </c>
      <c r="B54" s="12" t="s">
        <v>190</v>
      </c>
      <c r="C54" s="17" t="s">
        <v>854</v>
      </c>
      <c r="D54" s="97" t="str">
        <f t="shared" si="18"/>
        <v xml:space="preserve">                   ; 2014_A=1 </v>
      </c>
      <c r="E54" s="159"/>
      <c r="F54" s="159"/>
      <c r="G54" s="159"/>
      <c r="H54" s="159"/>
      <c r="I54" s="159"/>
      <c r="J54" s="159"/>
      <c r="K54" s="159"/>
      <c r="L54" s="159"/>
      <c r="M54" s="26"/>
      <c r="N54" s="26"/>
      <c r="O54" s="26"/>
      <c r="P54" s="26"/>
      <c r="Q54" s="26"/>
      <c r="R54" s="26"/>
      <c r="S54" s="26"/>
      <c r="T54" s="26"/>
      <c r="U54" s="77"/>
      <c r="V54" s="17"/>
      <c r="W54" s="17"/>
      <c r="X54" s="30"/>
      <c r="Y54" s="17"/>
      <c r="Z54" s="118"/>
      <c r="AA54" s="30"/>
      <c r="AB54" s="30"/>
      <c r="AC54" s="30"/>
      <c r="AD54" s="17"/>
      <c r="AE54" s="17"/>
      <c r="AF54" s="30"/>
      <c r="AG54" s="30"/>
      <c r="AH54" s="30"/>
      <c r="AI54" s="30"/>
      <c r="AJ54" s="30"/>
      <c r="AK54" s="17"/>
      <c r="AL54" s="17"/>
      <c r="AM54" s="17"/>
      <c r="AN54" s="30"/>
      <c r="AO54" s="17" t="s">
        <v>352</v>
      </c>
      <c r="AP54" s="17" t="s">
        <v>353</v>
      </c>
      <c r="AQ54" s="21">
        <v>45110</v>
      </c>
      <c r="AR54" s="28" t="s">
        <v>189</v>
      </c>
      <c r="AS54" s="57" t="s">
        <v>678</v>
      </c>
      <c r="AT54" s="57" t="s">
        <v>677</v>
      </c>
      <c r="AU54" s="17"/>
      <c r="AW54" s="26"/>
      <c r="AX54" s="24"/>
      <c r="AY54" s="26"/>
      <c r="AZ54" s="26"/>
      <c r="BA54" s="26"/>
      <c r="BB54" s="18">
        <f>RANK(BZ54,$BZ$2:$BZ$136)+COUNTIF(BZ$2:BZ55,BZ54)-1</f>
        <v>47</v>
      </c>
      <c r="BC54" s="63" t="str">
        <f t="shared" si="19"/>
        <v>N° 47 Antartic</v>
      </c>
      <c r="BD54" s="18">
        <f>RANK(CA54,$CA$2:$CA$136)+COUNTIF(CA$2:CA55,CA54)-1</f>
        <v>48</v>
      </c>
      <c r="BE54" s="63" t="str">
        <f t="shared" si="20"/>
        <v>N° 48 Antartic</v>
      </c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4"/>
      <c r="BQ54" s="64"/>
      <c r="BR54" s="64"/>
      <c r="BS54" s="64"/>
      <c r="BT54" s="64"/>
      <c r="BU54" s="64"/>
      <c r="BV54" s="64"/>
      <c r="BW54" s="64"/>
      <c r="BX54" s="64">
        <v>1</v>
      </c>
      <c r="BY54" s="64"/>
      <c r="BZ54" s="18">
        <f t="shared" si="21"/>
        <v>1</v>
      </c>
      <c r="CA54" s="18">
        <f t="shared" si="22"/>
        <v>0</v>
      </c>
      <c r="CB54" s="1">
        <f t="shared" si="23"/>
        <v>0</v>
      </c>
      <c r="CC54" s="1">
        <f t="shared" si="24"/>
        <v>0</v>
      </c>
      <c r="CD54" s="1">
        <f t="shared" si="25"/>
        <v>0</v>
      </c>
      <c r="CE54" s="1">
        <f t="shared" si="26"/>
        <v>0</v>
      </c>
      <c r="CF54" s="1">
        <f t="shared" si="27"/>
        <v>0</v>
      </c>
      <c r="CG54" s="1">
        <f t="shared" si="28"/>
        <v>0</v>
      </c>
      <c r="CH54" s="1">
        <f t="shared" si="29"/>
        <v>1</v>
      </c>
      <c r="CI54" s="1">
        <f t="shared" si="30"/>
        <v>0</v>
      </c>
      <c r="CJ54" s="1">
        <f t="shared" si="31"/>
        <v>0</v>
      </c>
      <c r="CK54" s="1">
        <f t="shared" si="32"/>
        <v>0</v>
      </c>
      <c r="CL54" s="1">
        <f t="shared" si="33"/>
        <v>0</v>
      </c>
      <c r="CM54" s="1">
        <f t="shared" si="34"/>
        <v>0</v>
      </c>
      <c r="CN54" s="1">
        <f t="shared" si="35"/>
        <v>0</v>
      </c>
      <c r="CO54" s="1">
        <f t="shared" si="36"/>
        <v>0</v>
      </c>
      <c r="CP54" s="37"/>
    </row>
    <row r="55" spans="1:94" s="7" customFormat="1" ht="60" x14ac:dyDescent="0.2">
      <c r="A55" s="12" t="s">
        <v>0</v>
      </c>
      <c r="B55" s="12" t="s">
        <v>40</v>
      </c>
      <c r="C55" s="17" t="s">
        <v>855</v>
      </c>
      <c r="D55" s="97" t="str">
        <f t="shared" si="18"/>
        <v xml:space="preserve">                    </v>
      </c>
      <c r="E55" s="159"/>
      <c r="F55" s="159"/>
      <c r="G55" s="159"/>
      <c r="H55" s="159"/>
      <c r="I55" s="159"/>
      <c r="J55" s="159"/>
      <c r="K55" s="159"/>
      <c r="L55" s="159"/>
      <c r="M55" s="11"/>
      <c r="N55" s="11"/>
      <c r="O55" s="11"/>
      <c r="P55" s="11"/>
      <c r="Q55" s="11"/>
      <c r="R55" s="11"/>
      <c r="S55" s="11"/>
      <c r="T55" s="11"/>
      <c r="U55" s="74"/>
      <c r="V55" s="17"/>
      <c r="W55" s="17"/>
      <c r="X55" s="17"/>
      <c r="Y55" s="17"/>
      <c r="Z55" s="1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1" t="s">
        <v>92</v>
      </c>
      <c r="AP55" s="11" t="s">
        <v>91</v>
      </c>
      <c r="AQ55" s="41">
        <v>2220</v>
      </c>
      <c r="AR55" s="28" t="s">
        <v>43</v>
      </c>
      <c r="AS55" s="23" t="s">
        <v>680</v>
      </c>
      <c r="AT55" s="23" t="s">
        <v>679</v>
      </c>
      <c r="AU55" s="23"/>
      <c r="AW55" s="17"/>
      <c r="AX55" s="17"/>
      <c r="AY55" s="25"/>
      <c r="AZ55" s="42"/>
      <c r="BA55" s="25"/>
      <c r="BB55" s="18">
        <f>RANK(BZ55,$BZ$2:$BZ$136)+COUNTIF(BZ$2:BZ56,BZ55)-1</f>
        <v>49</v>
      </c>
      <c r="BC55" s="63" t="str">
        <f t="shared" si="19"/>
        <v>N° 49 Lactinov (Ex. UNILEP)</v>
      </c>
      <c r="BD55" s="18">
        <f>RANK(CA55,$CA$2:$CA$136)+COUNTIF(CA$2:CA56,CA55)-1</f>
        <v>49</v>
      </c>
      <c r="BE55" s="63" t="str">
        <f t="shared" si="20"/>
        <v>N° 49 Lactinov (Ex. UNILEP)</v>
      </c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18">
        <f t="shared" si="21"/>
        <v>0</v>
      </c>
      <c r="CA55" s="18">
        <f t="shared" si="22"/>
        <v>0</v>
      </c>
      <c r="CB55" s="1">
        <f t="shared" si="23"/>
        <v>0</v>
      </c>
      <c r="CC55" s="1">
        <f t="shared" si="24"/>
        <v>0</v>
      </c>
      <c r="CD55" s="1">
        <f t="shared" si="25"/>
        <v>0</v>
      </c>
      <c r="CE55" s="1">
        <f t="shared" si="26"/>
        <v>0</v>
      </c>
      <c r="CF55" s="1">
        <f t="shared" si="27"/>
        <v>0</v>
      </c>
      <c r="CG55" s="1">
        <f t="shared" si="28"/>
        <v>0</v>
      </c>
      <c r="CH55" s="1">
        <f t="shared" si="29"/>
        <v>0</v>
      </c>
      <c r="CI55" s="1">
        <f t="shared" si="30"/>
        <v>0</v>
      </c>
      <c r="CJ55" s="1">
        <f t="shared" si="31"/>
        <v>0</v>
      </c>
      <c r="CK55" s="1">
        <f t="shared" si="32"/>
        <v>0</v>
      </c>
      <c r="CL55" s="1">
        <f t="shared" si="33"/>
        <v>0</v>
      </c>
      <c r="CM55" s="1">
        <f t="shared" si="34"/>
        <v>0</v>
      </c>
      <c r="CN55" s="1">
        <f t="shared" si="35"/>
        <v>0</v>
      </c>
      <c r="CO55" s="1">
        <f t="shared" si="36"/>
        <v>0</v>
      </c>
      <c r="CP55" s="35"/>
    </row>
    <row r="56" spans="1:94" s="7" customFormat="1" ht="30" x14ac:dyDescent="0.2">
      <c r="A56" s="12" t="s">
        <v>0</v>
      </c>
      <c r="B56" s="12" t="s">
        <v>40</v>
      </c>
      <c r="C56" s="17" t="s">
        <v>856</v>
      </c>
      <c r="D56" s="97" t="str">
        <f t="shared" si="18"/>
        <v xml:space="preserve">                    </v>
      </c>
      <c r="E56" s="159"/>
      <c r="F56" s="159"/>
      <c r="G56" s="159"/>
      <c r="H56" s="159"/>
      <c r="I56" s="159"/>
      <c r="J56" s="159"/>
      <c r="K56" s="159"/>
      <c r="L56" s="159"/>
      <c r="M56" s="11"/>
      <c r="N56" s="11"/>
      <c r="O56" s="11"/>
      <c r="P56" s="11"/>
      <c r="Q56" s="11"/>
      <c r="R56" s="11"/>
      <c r="S56" s="11"/>
      <c r="T56" s="11"/>
      <c r="U56" s="74"/>
      <c r="V56" s="17"/>
      <c r="W56" s="17"/>
      <c r="X56" s="17"/>
      <c r="Y56" s="17"/>
      <c r="Z56" s="1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1" t="s">
        <v>85</v>
      </c>
      <c r="AP56" s="11" t="s">
        <v>84</v>
      </c>
      <c r="AQ56" s="43" t="s">
        <v>86</v>
      </c>
      <c r="AR56" s="28" t="s">
        <v>41</v>
      </c>
      <c r="AS56" s="23" t="s">
        <v>685</v>
      </c>
      <c r="AT56" s="23" t="s">
        <v>684</v>
      </c>
      <c r="AU56" s="23"/>
      <c r="AW56" s="17"/>
      <c r="AX56" s="17"/>
      <c r="AY56" s="25"/>
      <c r="AZ56" s="42"/>
      <c r="BA56" s="25"/>
      <c r="BB56" s="18">
        <f>RANK(BZ56,$BZ$2:$BZ$136)+COUNTIF(BZ$2:BZ57,BZ56)-1</f>
        <v>50</v>
      </c>
      <c r="BC56" s="63" t="str">
        <f t="shared" si="19"/>
        <v>N° 50 Uriane</v>
      </c>
      <c r="BD56" s="18">
        <f>RANK(CA56,$CA$2:$CA$136)+COUNTIF(CA$2:CA57,CA56)-1</f>
        <v>50</v>
      </c>
      <c r="BE56" s="63" t="str">
        <f t="shared" si="20"/>
        <v>N° 50 Uriane</v>
      </c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18">
        <f t="shared" si="21"/>
        <v>0</v>
      </c>
      <c r="CA56" s="18">
        <f t="shared" si="22"/>
        <v>0</v>
      </c>
      <c r="CB56" s="1">
        <f t="shared" si="23"/>
        <v>0</v>
      </c>
      <c r="CC56" s="1">
        <f t="shared" si="24"/>
        <v>0</v>
      </c>
      <c r="CD56" s="1">
        <f t="shared" si="25"/>
        <v>0</v>
      </c>
      <c r="CE56" s="1">
        <f t="shared" si="26"/>
        <v>0</v>
      </c>
      <c r="CF56" s="1">
        <f t="shared" si="27"/>
        <v>0</v>
      </c>
      <c r="CG56" s="1">
        <f t="shared" si="28"/>
        <v>0</v>
      </c>
      <c r="CH56" s="1">
        <f t="shared" si="29"/>
        <v>0</v>
      </c>
      <c r="CI56" s="1">
        <f t="shared" si="30"/>
        <v>0</v>
      </c>
      <c r="CJ56" s="1">
        <f t="shared" si="31"/>
        <v>0</v>
      </c>
      <c r="CK56" s="1">
        <f t="shared" si="32"/>
        <v>0</v>
      </c>
      <c r="CL56" s="1">
        <f t="shared" si="33"/>
        <v>0</v>
      </c>
      <c r="CM56" s="1">
        <f t="shared" si="34"/>
        <v>0</v>
      </c>
      <c r="CN56" s="1">
        <f t="shared" si="35"/>
        <v>0</v>
      </c>
      <c r="CO56" s="1">
        <f t="shared" si="36"/>
        <v>0</v>
      </c>
      <c r="CP56" s="35"/>
    </row>
    <row r="57" spans="1:94" s="7" customFormat="1" ht="30" x14ac:dyDescent="0.2">
      <c r="A57" s="12" t="s">
        <v>0</v>
      </c>
      <c r="B57" s="12" t="s">
        <v>60</v>
      </c>
      <c r="C57" s="17" t="s">
        <v>857</v>
      </c>
      <c r="D57" s="97" t="str">
        <f t="shared" si="18"/>
        <v xml:space="preserve">  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106</v>
      </c>
      <c r="AP57" s="11" t="s">
        <v>107</v>
      </c>
      <c r="AQ57" s="43" t="s">
        <v>105</v>
      </c>
      <c r="AR57" s="28" t="s">
        <v>61</v>
      </c>
      <c r="AS57" s="23"/>
      <c r="AT57" s="23" t="s">
        <v>686</v>
      </c>
      <c r="AU57" s="23" t="s">
        <v>187</v>
      </c>
      <c r="AW57" s="17"/>
      <c r="AX57" s="17"/>
      <c r="AY57" s="25"/>
      <c r="AZ57" s="11"/>
      <c r="BA57" s="25"/>
      <c r="BB57" s="18">
        <f>RANK(BZ57,$BZ$2:$BZ$136)+COUNTIF(BZ$2:BZ58,BZ57)-1</f>
        <v>51</v>
      </c>
      <c r="BC57" s="63" t="str">
        <f t="shared" si="19"/>
        <v>N° 51 Roquette Frères</v>
      </c>
      <c r="BD57" s="18">
        <f>RANK(CA57,$CA$2:$CA$136)+COUNTIF(CA$2:CA58,CA57)-1</f>
        <v>51</v>
      </c>
      <c r="BE57" s="63" t="str">
        <f t="shared" si="20"/>
        <v>N° 51 Roquette Frères</v>
      </c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18">
        <f t="shared" si="21"/>
        <v>0</v>
      </c>
      <c r="CA57" s="18">
        <f t="shared" si="22"/>
        <v>0</v>
      </c>
      <c r="CB57" s="1">
        <f t="shared" si="23"/>
        <v>0</v>
      </c>
      <c r="CC57" s="1">
        <f t="shared" si="24"/>
        <v>0</v>
      </c>
      <c r="CD57" s="1">
        <f t="shared" si="25"/>
        <v>0</v>
      </c>
      <c r="CE57" s="1">
        <f t="shared" si="26"/>
        <v>0</v>
      </c>
      <c r="CF57" s="1">
        <f t="shared" si="27"/>
        <v>0</v>
      </c>
      <c r="CG57" s="1">
        <f t="shared" si="28"/>
        <v>0</v>
      </c>
      <c r="CH57" s="1">
        <f t="shared" si="29"/>
        <v>0</v>
      </c>
      <c r="CI57" s="1">
        <f t="shared" si="30"/>
        <v>0</v>
      </c>
      <c r="CJ57" s="1">
        <f t="shared" si="31"/>
        <v>0</v>
      </c>
      <c r="CK57" s="1">
        <f t="shared" si="32"/>
        <v>0</v>
      </c>
      <c r="CL57" s="1">
        <f t="shared" si="33"/>
        <v>0</v>
      </c>
      <c r="CM57" s="1">
        <f t="shared" si="34"/>
        <v>0</v>
      </c>
      <c r="CN57" s="1">
        <f t="shared" si="35"/>
        <v>0</v>
      </c>
      <c r="CO57" s="1">
        <f t="shared" si="36"/>
        <v>0</v>
      </c>
      <c r="CP57" s="35"/>
    </row>
    <row r="58" spans="1:94" s="7" customFormat="1" ht="38.25" customHeight="1" x14ac:dyDescent="0.2">
      <c r="A58" s="12" t="s">
        <v>0</v>
      </c>
      <c r="B58" s="12" t="s">
        <v>68</v>
      </c>
      <c r="C58" s="17" t="s">
        <v>858</v>
      </c>
      <c r="D58" s="97" t="str">
        <f t="shared" si="18"/>
        <v xml:space="preserve">  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4"/>
      <c r="V58" s="17"/>
      <c r="W58" s="17"/>
      <c r="X58" s="17"/>
      <c r="Y58" s="17"/>
      <c r="Z58" s="1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1" t="s">
        <v>106</v>
      </c>
      <c r="AP58" s="11" t="s">
        <v>107</v>
      </c>
      <c r="AQ58" s="43" t="s">
        <v>105</v>
      </c>
      <c r="AR58" s="28" t="s">
        <v>67</v>
      </c>
      <c r="AS58" s="23" t="s">
        <v>688</v>
      </c>
      <c r="AT58" s="23" t="s">
        <v>687</v>
      </c>
      <c r="AU58" s="23"/>
      <c r="AW58" s="17"/>
      <c r="AX58" s="17"/>
      <c r="AY58" s="44"/>
      <c r="AZ58" s="42"/>
      <c r="BA58" s="25"/>
      <c r="BB58" s="18">
        <f>RANK(BZ58,$BZ$2:$BZ$136)+COUNTIF(BZ$2:BZ59,BZ58)-1</f>
        <v>52</v>
      </c>
      <c r="BC58" s="63" t="str">
        <f t="shared" si="19"/>
        <v xml:space="preserve">N° 52 Babynov  </v>
      </c>
      <c r="BD58" s="18">
        <f>RANK(CA58,$CA$2:$CA$136)+COUNTIF(CA$2:CA59,CA58)-1</f>
        <v>52</v>
      </c>
      <c r="BE58" s="63" t="str">
        <f t="shared" si="20"/>
        <v xml:space="preserve">N° 52 Babynov  </v>
      </c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18">
        <f t="shared" si="21"/>
        <v>0</v>
      </c>
      <c r="CA58" s="18">
        <f t="shared" si="22"/>
        <v>0</v>
      </c>
      <c r="CB58" s="1">
        <f t="shared" si="23"/>
        <v>0</v>
      </c>
      <c r="CC58" s="1">
        <f t="shared" si="24"/>
        <v>0</v>
      </c>
      <c r="CD58" s="1">
        <f t="shared" si="25"/>
        <v>0</v>
      </c>
      <c r="CE58" s="1">
        <f t="shared" si="26"/>
        <v>0</v>
      </c>
      <c r="CF58" s="1">
        <f t="shared" si="27"/>
        <v>0</v>
      </c>
      <c r="CG58" s="1">
        <f t="shared" si="28"/>
        <v>0</v>
      </c>
      <c r="CH58" s="1">
        <f t="shared" si="29"/>
        <v>0</v>
      </c>
      <c r="CI58" s="1">
        <f t="shared" si="30"/>
        <v>0</v>
      </c>
      <c r="CJ58" s="1">
        <f t="shared" si="31"/>
        <v>0</v>
      </c>
      <c r="CK58" s="1">
        <f t="shared" si="32"/>
        <v>0</v>
      </c>
      <c r="CL58" s="1">
        <f t="shared" si="33"/>
        <v>0</v>
      </c>
      <c r="CM58" s="1">
        <f t="shared" si="34"/>
        <v>0</v>
      </c>
      <c r="CN58" s="1">
        <f t="shared" si="35"/>
        <v>0</v>
      </c>
      <c r="CO58" s="1">
        <f t="shared" si="36"/>
        <v>0</v>
      </c>
      <c r="CP58" s="35"/>
    </row>
    <row r="59" spans="1:94" s="7" customFormat="1" ht="54" customHeight="1" x14ac:dyDescent="0.2">
      <c r="A59" s="12" t="s">
        <v>0</v>
      </c>
      <c r="B59" s="12" t="s">
        <v>44</v>
      </c>
      <c r="C59" s="17" t="s">
        <v>691</v>
      </c>
      <c r="D59" s="97" t="str">
        <f t="shared" si="18"/>
        <v xml:space="preserve">  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93</v>
      </c>
      <c r="AP59" s="11" t="s">
        <v>94</v>
      </c>
      <c r="AQ59" s="41">
        <v>8150</v>
      </c>
      <c r="AR59" s="28" t="s">
        <v>45</v>
      </c>
      <c r="AS59" s="23" t="s">
        <v>690</v>
      </c>
      <c r="AT59" s="23" t="s">
        <v>689</v>
      </c>
      <c r="AU59" s="107"/>
      <c r="AW59" s="17"/>
      <c r="AX59" s="17"/>
      <c r="AY59" s="25"/>
      <c r="AZ59" s="23"/>
      <c r="BA59" s="25"/>
      <c r="BB59" s="18">
        <f>RANK(BZ59,$BZ$2:$BZ$136)+COUNTIF(BZ$2:BZ60,BZ59)-1</f>
        <v>53</v>
      </c>
      <c r="BC59" s="63" t="str">
        <f t="shared" si="19"/>
        <v>N° 53 Canelia (Lactalis) Rouvroy Poudre</v>
      </c>
      <c r="BD59" s="18">
        <f>RANK(CA59,$CA$2:$CA$136)+COUNTIF(CA$2:CA60,CA59)-1</f>
        <v>53</v>
      </c>
      <c r="BE59" s="63" t="str">
        <f t="shared" si="20"/>
        <v>N° 53 Canelia (Lactalis) Rouvroy Poudre</v>
      </c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18">
        <f t="shared" si="21"/>
        <v>0</v>
      </c>
      <c r="CA59" s="18">
        <f t="shared" si="22"/>
        <v>0</v>
      </c>
      <c r="CB59" s="1">
        <f t="shared" si="23"/>
        <v>0</v>
      </c>
      <c r="CC59" s="1">
        <f t="shared" si="24"/>
        <v>0</v>
      </c>
      <c r="CD59" s="1">
        <f t="shared" si="25"/>
        <v>0</v>
      </c>
      <c r="CE59" s="1">
        <f t="shared" si="26"/>
        <v>0</v>
      </c>
      <c r="CF59" s="1">
        <f t="shared" si="27"/>
        <v>0</v>
      </c>
      <c r="CG59" s="1">
        <f t="shared" si="28"/>
        <v>0</v>
      </c>
      <c r="CH59" s="1">
        <f t="shared" si="29"/>
        <v>0</v>
      </c>
      <c r="CI59" s="1">
        <f t="shared" si="30"/>
        <v>0</v>
      </c>
      <c r="CJ59" s="1">
        <f t="shared" si="31"/>
        <v>0</v>
      </c>
      <c r="CK59" s="1">
        <f t="shared" si="32"/>
        <v>0</v>
      </c>
      <c r="CL59" s="1">
        <f t="shared" si="33"/>
        <v>0</v>
      </c>
      <c r="CM59" s="1">
        <f t="shared" si="34"/>
        <v>0</v>
      </c>
      <c r="CN59" s="1">
        <f t="shared" si="35"/>
        <v>0</v>
      </c>
      <c r="CO59" s="1">
        <f t="shared" si="36"/>
        <v>0</v>
      </c>
      <c r="CP59" s="35"/>
    </row>
    <row r="60" spans="1:94" s="7" customFormat="1" ht="28.5" customHeight="1" x14ac:dyDescent="0.2">
      <c r="A60" s="12" t="s">
        <v>0</v>
      </c>
      <c r="B60" s="12" t="s">
        <v>157</v>
      </c>
      <c r="C60" s="17" t="s">
        <v>27</v>
      </c>
      <c r="D60" s="97" t="str">
        <f t="shared" si="18"/>
        <v xml:space="preserve">  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5"/>
      <c r="V60" s="17"/>
      <c r="W60" s="17"/>
      <c r="X60" s="15"/>
      <c r="Y60" s="17"/>
      <c r="Z60" s="24"/>
      <c r="AA60" s="15"/>
      <c r="AB60" s="15"/>
      <c r="AC60" s="15"/>
      <c r="AD60" s="17"/>
      <c r="AE60" s="17"/>
      <c r="AF60" s="15"/>
      <c r="AG60" s="15"/>
      <c r="AH60" s="15"/>
      <c r="AI60" s="15"/>
      <c r="AJ60" s="15"/>
      <c r="AK60" s="17"/>
      <c r="AL60" s="17"/>
      <c r="AM60" s="17"/>
      <c r="AN60" s="15"/>
      <c r="AO60" s="17" t="s">
        <v>168</v>
      </c>
      <c r="AP60" s="17" t="s">
        <v>169</v>
      </c>
      <c r="AQ60" s="41">
        <v>8430</v>
      </c>
      <c r="AR60" s="28" t="s">
        <v>167</v>
      </c>
      <c r="AS60" s="22" t="s">
        <v>693</v>
      </c>
      <c r="AT60" s="22" t="s">
        <v>692</v>
      </c>
      <c r="AU60" s="107" t="s">
        <v>166</v>
      </c>
      <c r="AW60" s="17"/>
      <c r="AX60" s="17"/>
      <c r="AY60" s="23"/>
      <c r="AZ60" s="42"/>
      <c r="BA60" s="26"/>
      <c r="BB60" s="18">
        <f>RANK(BZ60,$BZ$2:$BZ$136)+COUNTIF(BZ$2:BZ61,BZ60)-1</f>
        <v>54</v>
      </c>
      <c r="BC60" s="63" t="str">
        <f t="shared" si="19"/>
        <v>N° 54 Laboratoire Départemental d’Analyses des Ardennes</v>
      </c>
      <c r="BD60" s="18">
        <f>RANK(CA60,$CA$2:$CA$136)+COUNTIF(CA$2:CA61,CA60)-1</f>
        <v>54</v>
      </c>
      <c r="BE60" s="63" t="str">
        <f t="shared" si="20"/>
        <v>N° 54 Laboratoire Départemental d’Analyses des Ardennes</v>
      </c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18">
        <f t="shared" si="21"/>
        <v>0</v>
      </c>
      <c r="CA60" s="18">
        <f t="shared" si="22"/>
        <v>0</v>
      </c>
      <c r="CB60" s="1">
        <f t="shared" si="23"/>
        <v>0</v>
      </c>
      <c r="CC60" s="1">
        <f t="shared" si="24"/>
        <v>0</v>
      </c>
      <c r="CD60" s="1">
        <f t="shared" si="25"/>
        <v>0</v>
      </c>
      <c r="CE60" s="1">
        <f t="shared" si="26"/>
        <v>0</v>
      </c>
      <c r="CF60" s="1">
        <f t="shared" si="27"/>
        <v>0</v>
      </c>
      <c r="CG60" s="1">
        <f t="shared" si="28"/>
        <v>0</v>
      </c>
      <c r="CH60" s="1">
        <f t="shared" si="29"/>
        <v>0</v>
      </c>
      <c r="CI60" s="1">
        <f t="shared" si="30"/>
        <v>0</v>
      </c>
      <c r="CJ60" s="1">
        <f t="shared" si="31"/>
        <v>0</v>
      </c>
      <c r="CK60" s="1">
        <f t="shared" si="32"/>
        <v>0</v>
      </c>
      <c r="CL60" s="1">
        <f t="shared" si="33"/>
        <v>0</v>
      </c>
      <c r="CM60" s="1">
        <f t="shared" si="34"/>
        <v>0</v>
      </c>
      <c r="CN60" s="1">
        <f t="shared" si="35"/>
        <v>0</v>
      </c>
      <c r="CO60" s="1">
        <f t="shared" si="36"/>
        <v>0</v>
      </c>
      <c r="CP60" s="35"/>
    </row>
    <row r="61" spans="1:94" s="7" customFormat="1" ht="30" x14ac:dyDescent="0.2">
      <c r="A61" s="12" t="s">
        <v>0</v>
      </c>
      <c r="B61" s="12" t="s">
        <v>281</v>
      </c>
      <c r="C61" s="17" t="s">
        <v>859</v>
      </c>
      <c r="D61" s="97" t="str">
        <f t="shared" si="18"/>
        <v xml:space="preserve">  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4"/>
      <c r="V61" s="17"/>
      <c r="W61" s="17"/>
      <c r="X61" s="17"/>
      <c r="Y61" s="17"/>
      <c r="Z61" s="1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1" t="s">
        <v>115</v>
      </c>
      <c r="AP61" s="11" t="s">
        <v>116</v>
      </c>
      <c r="AQ61" s="41">
        <v>10800</v>
      </c>
      <c r="AR61" s="28" t="s">
        <v>72</v>
      </c>
      <c r="AS61" s="23" t="s">
        <v>695</v>
      </c>
      <c r="AT61" s="23" t="s">
        <v>694</v>
      </c>
      <c r="AW61" s="17"/>
      <c r="AX61" s="17"/>
      <c r="AY61" s="44"/>
      <c r="AZ61" s="11"/>
      <c r="BA61" s="25"/>
      <c r="BB61" s="18">
        <f>RANK(BZ61,$BZ$2:$BZ$136)+COUNTIF(BZ$2:BZ62,BZ61)-1</f>
        <v>55</v>
      </c>
      <c r="BC61" s="63" t="str">
        <f t="shared" si="19"/>
        <v>N° 55 Bister France</v>
      </c>
      <c r="BD61" s="18">
        <f>RANK(CA61,$CA$2:$CA$136)+COUNTIF(CA$2:CA62,CA61)-1</f>
        <v>55</v>
      </c>
      <c r="BE61" s="63" t="str">
        <f t="shared" si="20"/>
        <v>N° 55 Bister France</v>
      </c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18">
        <f t="shared" si="21"/>
        <v>0</v>
      </c>
      <c r="CA61" s="18">
        <f t="shared" si="22"/>
        <v>0</v>
      </c>
      <c r="CB61" s="1">
        <f t="shared" si="23"/>
        <v>0</v>
      </c>
      <c r="CC61" s="1">
        <f t="shared" si="24"/>
        <v>0</v>
      </c>
      <c r="CD61" s="1">
        <f t="shared" si="25"/>
        <v>0</v>
      </c>
      <c r="CE61" s="1">
        <f t="shared" si="26"/>
        <v>0</v>
      </c>
      <c r="CF61" s="1">
        <f t="shared" si="27"/>
        <v>0</v>
      </c>
      <c r="CG61" s="1">
        <f t="shared" si="28"/>
        <v>0</v>
      </c>
      <c r="CH61" s="1">
        <f t="shared" si="29"/>
        <v>0</v>
      </c>
      <c r="CI61" s="1">
        <f t="shared" si="30"/>
        <v>0</v>
      </c>
      <c r="CJ61" s="1">
        <f t="shared" si="31"/>
        <v>0</v>
      </c>
      <c r="CK61" s="1">
        <f t="shared" si="32"/>
        <v>0</v>
      </c>
      <c r="CL61" s="1">
        <f t="shared" si="33"/>
        <v>0</v>
      </c>
      <c r="CM61" s="1">
        <f t="shared" si="34"/>
        <v>0</v>
      </c>
      <c r="CN61" s="1">
        <f t="shared" si="35"/>
        <v>0</v>
      </c>
      <c r="CO61" s="1">
        <f t="shared" si="36"/>
        <v>0</v>
      </c>
      <c r="CP61" s="35"/>
    </row>
    <row r="62" spans="1:94" s="7" customFormat="1" ht="30" x14ac:dyDescent="0.2">
      <c r="A62" s="12" t="s">
        <v>0</v>
      </c>
      <c r="B62" s="12" t="s">
        <v>54</v>
      </c>
      <c r="C62" s="17" t="s">
        <v>860</v>
      </c>
      <c r="D62" s="97" t="str">
        <f t="shared" si="18"/>
        <v xml:space="preserve">  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4"/>
      <c r="V62" s="17"/>
      <c r="W62" s="17"/>
      <c r="X62" s="17"/>
      <c r="Y62" s="17"/>
      <c r="Z62" s="1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1" t="s">
        <v>102</v>
      </c>
      <c r="AP62" s="11" t="s">
        <v>101</v>
      </c>
      <c r="AQ62" s="41">
        <v>51100</v>
      </c>
      <c r="AR62" s="28" t="s">
        <v>55</v>
      </c>
      <c r="AS62" s="23" t="s">
        <v>697</v>
      </c>
      <c r="AT62" s="23" t="s">
        <v>696</v>
      </c>
      <c r="AW62" s="17"/>
      <c r="AX62" s="17"/>
      <c r="AY62" s="25"/>
      <c r="AZ62" s="11"/>
      <c r="BA62" s="25"/>
      <c r="BB62" s="18">
        <f>RANK(BZ62,$BZ$2:$BZ$136)+COUNTIF(BZ$2:BZ63,BZ62)-1</f>
        <v>56</v>
      </c>
      <c r="BC62" s="63" t="str">
        <f t="shared" si="19"/>
        <v>N° 56 Kalizea</v>
      </c>
      <c r="BD62" s="18">
        <f>RANK(CA62,$CA$2:$CA$136)+COUNTIF(CA$2:CA63,CA62)-1</f>
        <v>56</v>
      </c>
      <c r="BE62" s="63" t="str">
        <f t="shared" si="20"/>
        <v>N° 56 Kalizea</v>
      </c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18">
        <f t="shared" si="21"/>
        <v>0</v>
      </c>
      <c r="CA62" s="18">
        <f t="shared" si="22"/>
        <v>0</v>
      </c>
      <c r="CB62" s="1">
        <f t="shared" si="23"/>
        <v>0</v>
      </c>
      <c r="CC62" s="1">
        <f t="shared" si="24"/>
        <v>0</v>
      </c>
      <c r="CD62" s="1">
        <f t="shared" si="25"/>
        <v>0</v>
      </c>
      <c r="CE62" s="1">
        <f t="shared" si="26"/>
        <v>0</v>
      </c>
      <c r="CF62" s="1">
        <f t="shared" si="27"/>
        <v>0</v>
      </c>
      <c r="CG62" s="1">
        <f t="shared" si="28"/>
        <v>0</v>
      </c>
      <c r="CH62" s="1">
        <f t="shared" si="29"/>
        <v>0</v>
      </c>
      <c r="CI62" s="1">
        <f t="shared" si="30"/>
        <v>0</v>
      </c>
      <c r="CJ62" s="1">
        <f t="shared" si="31"/>
        <v>0</v>
      </c>
      <c r="CK62" s="1">
        <f t="shared" si="32"/>
        <v>0</v>
      </c>
      <c r="CL62" s="1">
        <f t="shared" si="33"/>
        <v>0</v>
      </c>
      <c r="CM62" s="1">
        <f t="shared" si="34"/>
        <v>0</v>
      </c>
      <c r="CN62" s="1">
        <f t="shared" si="35"/>
        <v>0</v>
      </c>
      <c r="CO62" s="1">
        <f t="shared" si="36"/>
        <v>0</v>
      </c>
      <c r="CP62" s="35"/>
    </row>
    <row r="63" spans="1:94" s="7" customFormat="1" ht="45" x14ac:dyDescent="0.2">
      <c r="A63" s="12" t="s">
        <v>0</v>
      </c>
      <c r="B63" s="12" t="s">
        <v>56</v>
      </c>
      <c r="C63" s="17" t="s">
        <v>861</v>
      </c>
      <c r="D63" s="97" t="str">
        <f t="shared" si="18"/>
        <v xml:space="preserve">  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103</v>
      </c>
      <c r="AP63" s="11" t="s">
        <v>101</v>
      </c>
      <c r="AQ63" s="41">
        <v>51100</v>
      </c>
      <c r="AR63" s="28" t="s">
        <v>57</v>
      </c>
      <c r="AS63" s="23" t="s">
        <v>699</v>
      </c>
      <c r="AT63" s="23" t="s">
        <v>698</v>
      </c>
      <c r="AW63" s="17"/>
      <c r="AX63" s="17"/>
      <c r="AY63" s="25"/>
      <c r="AZ63" s="11"/>
      <c r="BA63" s="25"/>
      <c r="BB63" s="18">
        <f>RANK(BZ63,$BZ$2:$BZ$136)+COUNTIF(BZ$2:BZ64,BZ63)-1</f>
        <v>57</v>
      </c>
      <c r="BC63" s="63" t="str">
        <f t="shared" si="19"/>
        <v xml:space="preserve">N° 57 Fossier </v>
      </c>
      <c r="BD63" s="18">
        <f>RANK(CA63,$CA$2:$CA$136)+COUNTIF(CA$2:CA64,CA63)-1</f>
        <v>57</v>
      </c>
      <c r="BE63" s="63" t="str">
        <f t="shared" si="20"/>
        <v xml:space="preserve">N° 57 Fossier </v>
      </c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18">
        <f t="shared" si="21"/>
        <v>0</v>
      </c>
      <c r="CA63" s="18">
        <f t="shared" si="22"/>
        <v>0</v>
      </c>
      <c r="CB63" s="1">
        <f t="shared" si="23"/>
        <v>0</v>
      </c>
      <c r="CC63" s="1">
        <f t="shared" si="24"/>
        <v>0</v>
      </c>
      <c r="CD63" s="1">
        <f t="shared" si="25"/>
        <v>0</v>
      </c>
      <c r="CE63" s="1">
        <f t="shared" si="26"/>
        <v>0</v>
      </c>
      <c r="CF63" s="1">
        <f t="shared" si="27"/>
        <v>0</v>
      </c>
      <c r="CG63" s="1">
        <f t="shared" si="28"/>
        <v>0</v>
      </c>
      <c r="CH63" s="1">
        <f t="shared" si="29"/>
        <v>0</v>
      </c>
      <c r="CI63" s="1">
        <f t="shared" si="30"/>
        <v>0</v>
      </c>
      <c r="CJ63" s="1">
        <f t="shared" si="31"/>
        <v>0</v>
      </c>
      <c r="CK63" s="1">
        <f t="shared" si="32"/>
        <v>0</v>
      </c>
      <c r="CL63" s="1">
        <f t="shared" si="33"/>
        <v>0</v>
      </c>
      <c r="CM63" s="1">
        <f t="shared" si="34"/>
        <v>0</v>
      </c>
      <c r="CN63" s="1">
        <f t="shared" si="35"/>
        <v>0</v>
      </c>
      <c r="CO63" s="1">
        <f t="shared" si="36"/>
        <v>0</v>
      </c>
      <c r="CP63" s="35"/>
    </row>
    <row r="64" spans="1:94" s="7" customFormat="1" ht="42.75" x14ac:dyDescent="0.2">
      <c r="A64" s="12" t="s">
        <v>0</v>
      </c>
      <c r="B64" s="12" t="s">
        <v>6</v>
      </c>
      <c r="C64" s="17" t="s">
        <v>15</v>
      </c>
      <c r="D64" s="97" t="str">
        <f t="shared" si="18"/>
        <v xml:space="preserve">  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127</v>
      </c>
      <c r="AP64" s="11" t="s">
        <v>101</v>
      </c>
      <c r="AQ64" s="41">
        <v>51100</v>
      </c>
      <c r="AR64" s="28" t="s">
        <v>128</v>
      </c>
      <c r="AS64" s="23" t="s">
        <v>701</v>
      </c>
      <c r="AT64" s="23" t="s">
        <v>700</v>
      </c>
      <c r="AW64" s="17"/>
      <c r="AX64" s="17"/>
      <c r="AY64" s="44"/>
      <c r="AZ64" s="42"/>
      <c r="BA64" s="25"/>
      <c r="BB64" s="18">
        <f>RANK(BZ64,$BZ$2:$BZ$136)+COUNTIF(BZ$2:BZ65,BZ64)-1</f>
        <v>58</v>
      </c>
      <c r="BC64" s="63" t="str">
        <f t="shared" si="19"/>
        <v xml:space="preserve">N° 58 CRVC Coopérative Régionale des Vins de Champagne </v>
      </c>
      <c r="BD64" s="18">
        <f>RANK(CA64,$CA$2:$CA$136)+COUNTIF(CA$2:CA65,CA64)-1</f>
        <v>58</v>
      </c>
      <c r="BE64" s="63" t="str">
        <f t="shared" si="20"/>
        <v xml:space="preserve">N° 58 CRVC Coopérative Régionale des Vins de Champagne </v>
      </c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18">
        <f t="shared" si="21"/>
        <v>0</v>
      </c>
      <c r="CA64" s="18">
        <f t="shared" si="22"/>
        <v>0</v>
      </c>
      <c r="CB64" s="1">
        <f t="shared" si="23"/>
        <v>0</v>
      </c>
      <c r="CC64" s="1">
        <f t="shared" si="24"/>
        <v>0</v>
      </c>
      <c r="CD64" s="1">
        <f t="shared" si="25"/>
        <v>0</v>
      </c>
      <c r="CE64" s="1">
        <f t="shared" si="26"/>
        <v>0</v>
      </c>
      <c r="CF64" s="1">
        <f t="shared" si="27"/>
        <v>0</v>
      </c>
      <c r="CG64" s="1">
        <f t="shared" si="28"/>
        <v>0</v>
      </c>
      <c r="CH64" s="1">
        <f t="shared" si="29"/>
        <v>0</v>
      </c>
      <c r="CI64" s="1">
        <f t="shared" si="30"/>
        <v>0</v>
      </c>
      <c r="CJ64" s="1">
        <f t="shared" si="31"/>
        <v>0</v>
      </c>
      <c r="CK64" s="1">
        <f t="shared" si="32"/>
        <v>0</v>
      </c>
      <c r="CL64" s="1">
        <f t="shared" si="33"/>
        <v>0</v>
      </c>
      <c r="CM64" s="1">
        <f t="shared" si="34"/>
        <v>0</v>
      </c>
      <c r="CN64" s="1">
        <f t="shared" si="35"/>
        <v>0</v>
      </c>
      <c r="CO64" s="1">
        <f t="shared" si="36"/>
        <v>0</v>
      </c>
      <c r="CP64" s="35"/>
    </row>
    <row r="65" spans="1:94" s="1" customFormat="1" ht="42" customHeight="1" x14ac:dyDescent="0.2">
      <c r="A65" s="12" t="s">
        <v>0</v>
      </c>
      <c r="B65" s="12" t="s">
        <v>69</v>
      </c>
      <c r="C65" s="17" t="s">
        <v>66</v>
      </c>
      <c r="D65" s="97" t="str">
        <f t="shared" si="18"/>
        <v xml:space="preserve">  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112</v>
      </c>
      <c r="AP65" s="11" t="s">
        <v>81</v>
      </c>
      <c r="AQ65" s="41">
        <v>51110</v>
      </c>
      <c r="AR65" s="28" t="s">
        <v>9</v>
      </c>
      <c r="AS65" s="23" t="s">
        <v>703</v>
      </c>
      <c r="AT65" s="23" t="s">
        <v>702</v>
      </c>
      <c r="AU65" s="7"/>
      <c r="AV65" s="7"/>
      <c r="AW65" s="17"/>
      <c r="AX65" s="17"/>
      <c r="AY65" s="11"/>
      <c r="AZ65" s="49"/>
      <c r="BA65" s="11"/>
      <c r="BB65" s="18">
        <f>RANK(BZ65,$BZ$2:$BZ$136)+COUNTIF(BZ$2:BZ66,BZ65)-1</f>
        <v>59</v>
      </c>
      <c r="BC65" s="63" t="str">
        <f t="shared" si="19"/>
        <v>N° 59 Chamtor, ADM</v>
      </c>
      <c r="BD65" s="18">
        <f>RANK(CA65,$CA$2:$CA$136)+COUNTIF(CA$2:CA66,CA65)-1</f>
        <v>59</v>
      </c>
      <c r="BE65" s="63" t="str">
        <f t="shared" si="20"/>
        <v>N° 59 Chamtor, ADM</v>
      </c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18">
        <f t="shared" si="21"/>
        <v>0</v>
      </c>
      <c r="CA65" s="18">
        <f t="shared" si="22"/>
        <v>0</v>
      </c>
      <c r="CB65" s="1">
        <f t="shared" si="23"/>
        <v>0</v>
      </c>
      <c r="CC65" s="1">
        <f t="shared" si="24"/>
        <v>0</v>
      </c>
      <c r="CD65" s="1">
        <f t="shared" si="25"/>
        <v>0</v>
      </c>
      <c r="CE65" s="1">
        <f t="shared" si="26"/>
        <v>0</v>
      </c>
      <c r="CF65" s="1">
        <f t="shared" si="27"/>
        <v>0</v>
      </c>
      <c r="CG65" s="1">
        <f t="shared" si="28"/>
        <v>0</v>
      </c>
      <c r="CH65" s="1">
        <f t="shared" si="29"/>
        <v>0</v>
      </c>
      <c r="CI65" s="1">
        <f t="shared" si="30"/>
        <v>0</v>
      </c>
      <c r="CJ65" s="1">
        <f t="shared" si="31"/>
        <v>0</v>
      </c>
      <c r="CK65" s="1">
        <f t="shared" si="32"/>
        <v>0</v>
      </c>
      <c r="CL65" s="1">
        <f t="shared" si="33"/>
        <v>0</v>
      </c>
      <c r="CM65" s="1">
        <f t="shared" si="34"/>
        <v>0</v>
      </c>
      <c r="CN65" s="1">
        <f t="shared" si="35"/>
        <v>0</v>
      </c>
      <c r="CO65" s="1">
        <f t="shared" si="36"/>
        <v>0</v>
      </c>
      <c r="CP65" s="35"/>
    </row>
    <row r="66" spans="1:94" s="1" customFormat="1" ht="42" customHeight="1" x14ac:dyDescent="0.2">
      <c r="A66" s="12" t="s">
        <v>0</v>
      </c>
      <c r="B66" s="12" t="s">
        <v>6</v>
      </c>
      <c r="C66" s="17" t="s">
        <v>20</v>
      </c>
      <c r="D66" s="97" t="str">
        <f t="shared" si="18"/>
        <v xml:space="preserve">  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134</v>
      </c>
      <c r="AP66" s="11" t="s">
        <v>135</v>
      </c>
      <c r="AQ66" s="41">
        <v>51130</v>
      </c>
      <c r="AR66" s="28"/>
      <c r="AS66" s="23" t="s">
        <v>705</v>
      </c>
      <c r="AT66" s="23" t="s">
        <v>704</v>
      </c>
      <c r="AU66" s="7"/>
      <c r="AV66" s="7"/>
      <c r="AW66" s="17"/>
      <c r="AX66" s="17"/>
      <c r="AY66" s="44"/>
      <c r="AZ66" s="11"/>
      <c r="BA66" s="25"/>
      <c r="BB66" s="18">
        <f>RANK(BZ66,$BZ$2:$BZ$136)+COUNTIF(BZ$2:BZ67,BZ66)-1</f>
        <v>60</v>
      </c>
      <c r="BC66" s="63" t="str">
        <f t="shared" si="19"/>
        <v>N° 60 Champagne DUVAL – LEROY</v>
      </c>
      <c r="BD66" s="18">
        <f>RANK(CA66,$CA$2:$CA$136)+COUNTIF(CA$2:CA67,CA66)-1</f>
        <v>60</v>
      </c>
      <c r="BE66" s="63" t="str">
        <f t="shared" si="20"/>
        <v>N° 60 Champagne DUVAL – LEROY</v>
      </c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18">
        <f t="shared" si="21"/>
        <v>0</v>
      </c>
      <c r="CA66" s="18">
        <f t="shared" si="22"/>
        <v>0</v>
      </c>
      <c r="CB66" s="1">
        <f t="shared" si="23"/>
        <v>0</v>
      </c>
      <c r="CC66" s="1">
        <f t="shared" si="24"/>
        <v>0</v>
      </c>
      <c r="CD66" s="1">
        <f t="shared" si="25"/>
        <v>0</v>
      </c>
      <c r="CE66" s="1">
        <f t="shared" si="26"/>
        <v>0</v>
      </c>
      <c r="CF66" s="1">
        <f t="shared" si="27"/>
        <v>0</v>
      </c>
      <c r="CG66" s="1">
        <f t="shared" si="28"/>
        <v>0</v>
      </c>
      <c r="CH66" s="1">
        <f t="shared" si="29"/>
        <v>0</v>
      </c>
      <c r="CI66" s="1">
        <f t="shared" si="30"/>
        <v>0</v>
      </c>
      <c r="CJ66" s="1">
        <f t="shared" si="31"/>
        <v>0</v>
      </c>
      <c r="CK66" s="1">
        <f t="shared" si="32"/>
        <v>0</v>
      </c>
      <c r="CL66" s="1">
        <f t="shared" si="33"/>
        <v>0</v>
      </c>
      <c r="CM66" s="1">
        <f t="shared" si="34"/>
        <v>0</v>
      </c>
      <c r="CN66" s="1">
        <f t="shared" si="35"/>
        <v>0</v>
      </c>
      <c r="CO66" s="1">
        <f t="shared" si="36"/>
        <v>0</v>
      </c>
      <c r="CP66" s="35"/>
    </row>
    <row r="67" spans="1:94" s="7" customFormat="1" ht="30" x14ac:dyDescent="0.2">
      <c r="A67" s="12" t="s">
        <v>0</v>
      </c>
      <c r="B67" s="12" t="s">
        <v>145</v>
      </c>
      <c r="C67" s="17" t="s">
        <v>25</v>
      </c>
      <c r="D67" s="97" t="str">
        <f t="shared" si="18"/>
        <v xml:space="preserve">  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139</v>
      </c>
      <c r="AP67" s="11" t="s">
        <v>140</v>
      </c>
      <c r="AQ67" s="41">
        <v>51160</v>
      </c>
      <c r="AR67" s="28" t="s">
        <v>141</v>
      </c>
      <c r="AS67" s="23" t="s">
        <v>707</v>
      </c>
      <c r="AT67" s="23" t="s">
        <v>706</v>
      </c>
      <c r="AU67" s="1"/>
      <c r="AV67" s="1"/>
      <c r="AW67" s="17"/>
      <c r="AX67" s="17"/>
      <c r="AY67" s="44"/>
      <c r="AZ67" s="23"/>
      <c r="BA67" s="25"/>
      <c r="BB67" s="18">
        <f>RANK(BZ67,$BZ$2:$BZ$136)+COUNTIF(BZ$2:BZ68,BZ67)-1</f>
        <v>61</v>
      </c>
      <c r="BC67" s="63" t="str">
        <f t="shared" si="19"/>
        <v>N° 61 Distillerie GOYARD</v>
      </c>
      <c r="BD67" s="18">
        <f>RANK(CA67,$CA$2:$CA$136)+COUNTIF(CA$2:CA68,CA67)-1</f>
        <v>61</v>
      </c>
      <c r="BE67" s="63" t="str">
        <f t="shared" si="20"/>
        <v>N° 61 Distillerie GOYARD</v>
      </c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18">
        <f t="shared" si="21"/>
        <v>0</v>
      </c>
      <c r="CA67" s="18">
        <f t="shared" si="22"/>
        <v>0</v>
      </c>
      <c r="CB67" s="1">
        <f t="shared" si="23"/>
        <v>0</v>
      </c>
      <c r="CC67" s="1">
        <f t="shared" si="24"/>
        <v>0</v>
      </c>
      <c r="CD67" s="1">
        <f t="shared" si="25"/>
        <v>0</v>
      </c>
      <c r="CE67" s="1">
        <f t="shared" si="26"/>
        <v>0</v>
      </c>
      <c r="CF67" s="1">
        <f t="shared" si="27"/>
        <v>0</v>
      </c>
      <c r="CG67" s="1">
        <f t="shared" si="28"/>
        <v>0</v>
      </c>
      <c r="CH67" s="1">
        <f t="shared" si="29"/>
        <v>0</v>
      </c>
      <c r="CI67" s="1">
        <f t="shared" si="30"/>
        <v>0</v>
      </c>
      <c r="CJ67" s="1">
        <f t="shared" si="31"/>
        <v>0</v>
      </c>
      <c r="CK67" s="1">
        <f t="shared" si="32"/>
        <v>0</v>
      </c>
      <c r="CL67" s="1">
        <f t="shared" si="33"/>
        <v>0</v>
      </c>
      <c r="CM67" s="1">
        <f t="shared" si="34"/>
        <v>0</v>
      </c>
      <c r="CN67" s="1">
        <f t="shared" si="35"/>
        <v>0</v>
      </c>
      <c r="CO67" s="1">
        <f t="shared" si="36"/>
        <v>0</v>
      </c>
      <c r="CP67" s="35"/>
    </row>
    <row r="68" spans="1:94" s="7" customFormat="1" ht="15" customHeight="1" x14ac:dyDescent="0.2">
      <c r="A68" s="12" t="s">
        <v>0</v>
      </c>
      <c r="B68" s="12" t="s">
        <v>6</v>
      </c>
      <c r="C68" s="17" t="s">
        <v>7</v>
      </c>
      <c r="D68" s="97" t="str">
        <f t="shared" si="18"/>
        <v xml:space="preserve">  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96</v>
      </c>
      <c r="AP68" s="11" t="s">
        <v>97</v>
      </c>
      <c r="AQ68" s="41">
        <v>51190</v>
      </c>
      <c r="AR68" s="28" t="s">
        <v>47</v>
      </c>
      <c r="AS68" s="23" t="s">
        <v>709</v>
      </c>
      <c r="AT68" s="23" t="s">
        <v>708</v>
      </c>
      <c r="AU68" s="1"/>
      <c r="AV68" s="1"/>
      <c r="AW68" s="25"/>
      <c r="AX68" s="25"/>
      <c r="AY68" s="25"/>
      <c r="AZ68" s="25"/>
      <c r="BA68" s="25"/>
      <c r="BB68" s="18">
        <f>RANK(BZ68,$BZ$2:$BZ$136)+COUNTIF(BZ$2:BZ69,BZ68)-1</f>
        <v>62</v>
      </c>
      <c r="BC68" s="63" t="str">
        <f t="shared" si="19"/>
        <v>N° 62 Union Champagne</v>
      </c>
      <c r="BD68" s="18">
        <f>RANK(CA68,$CA$2:$CA$136)+COUNTIF(CA$2:CA69,CA68)-1</f>
        <v>62</v>
      </c>
      <c r="BE68" s="63" t="str">
        <f t="shared" si="20"/>
        <v>N° 62 Union Champagne</v>
      </c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18">
        <f t="shared" si="21"/>
        <v>0</v>
      </c>
      <c r="CA68" s="18">
        <f t="shared" si="22"/>
        <v>0</v>
      </c>
      <c r="CB68" s="1">
        <f t="shared" si="23"/>
        <v>0</v>
      </c>
      <c r="CC68" s="1">
        <f t="shared" si="24"/>
        <v>0</v>
      </c>
      <c r="CD68" s="1">
        <f t="shared" si="25"/>
        <v>0</v>
      </c>
      <c r="CE68" s="1">
        <f t="shared" si="26"/>
        <v>0</v>
      </c>
      <c r="CF68" s="1">
        <f t="shared" si="27"/>
        <v>0</v>
      </c>
      <c r="CG68" s="1">
        <f t="shared" si="28"/>
        <v>0</v>
      </c>
      <c r="CH68" s="1">
        <f t="shared" si="29"/>
        <v>0</v>
      </c>
      <c r="CI68" s="1">
        <f t="shared" si="30"/>
        <v>0</v>
      </c>
      <c r="CJ68" s="1">
        <f t="shared" si="31"/>
        <v>0</v>
      </c>
      <c r="CK68" s="1">
        <f t="shared" si="32"/>
        <v>0</v>
      </c>
      <c r="CL68" s="1">
        <f t="shared" si="33"/>
        <v>0</v>
      </c>
      <c r="CM68" s="1">
        <f t="shared" si="34"/>
        <v>0</v>
      </c>
      <c r="CN68" s="1">
        <f t="shared" si="35"/>
        <v>0</v>
      </c>
      <c r="CO68" s="1">
        <f t="shared" si="36"/>
        <v>0</v>
      </c>
      <c r="CP68" s="35"/>
    </row>
    <row r="69" spans="1:94" s="10" customFormat="1" ht="36" customHeight="1" x14ac:dyDescent="0.2">
      <c r="A69" s="12" t="s">
        <v>0</v>
      </c>
      <c r="B69" s="12" t="s">
        <v>6</v>
      </c>
      <c r="C69" s="17" t="s">
        <v>18</v>
      </c>
      <c r="D69" s="97" t="str">
        <f t="shared" si="18"/>
        <v xml:space="preserve">  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132</v>
      </c>
      <c r="AP69" s="11" t="s">
        <v>131</v>
      </c>
      <c r="AQ69" s="41">
        <v>51200</v>
      </c>
      <c r="AR69" s="28" t="s">
        <v>19</v>
      </c>
      <c r="AS69" s="23" t="s">
        <v>133</v>
      </c>
      <c r="AT69" s="23"/>
      <c r="AU69" s="7"/>
      <c r="AV69" s="7"/>
      <c r="AW69" s="17"/>
      <c r="AX69" s="17"/>
      <c r="AY69" s="44"/>
      <c r="AZ69" s="11"/>
      <c r="BA69" s="25"/>
      <c r="BB69" s="18">
        <f>RANK(BZ69,$BZ$2:$BZ$136)+COUNTIF(BZ$2:BZ70,BZ69)-1</f>
        <v>63</v>
      </c>
      <c r="BC69" s="63" t="str">
        <f t="shared" si="19"/>
        <v>N° 63 Oenofrance champagne</v>
      </c>
      <c r="BD69" s="18">
        <f>RANK(CA69,$CA$2:$CA$136)+COUNTIF(CA$2:CA70,CA69)-1</f>
        <v>63</v>
      </c>
      <c r="BE69" s="63" t="str">
        <f t="shared" si="20"/>
        <v>N° 63 Oenofrance champagne</v>
      </c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18">
        <f t="shared" si="21"/>
        <v>0</v>
      </c>
      <c r="CA69" s="18">
        <f t="shared" si="22"/>
        <v>0</v>
      </c>
      <c r="CB69" s="1">
        <f t="shared" si="23"/>
        <v>0</v>
      </c>
      <c r="CC69" s="1">
        <f t="shared" si="24"/>
        <v>0</v>
      </c>
      <c r="CD69" s="1">
        <f t="shared" si="25"/>
        <v>0</v>
      </c>
      <c r="CE69" s="1">
        <f t="shared" si="26"/>
        <v>0</v>
      </c>
      <c r="CF69" s="1">
        <f t="shared" si="27"/>
        <v>0</v>
      </c>
      <c r="CG69" s="1">
        <f t="shared" si="28"/>
        <v>0</v>
      </c>
      <c r="CH69" s="1">
        <f t="shared" si="29"/>
        <v>0</v>
      </c>
      <c r="CI69" s="1">
        <f t="shared" si="30"/>
        <v>0</v>
      </c>
      <c r="CJ69" s="1">
        <f t="shared" si="31"/>
        <v>0</v>
      </c>
      <c r="CK69" s="1">
        <f t="shared" si="32"/>
        <v>0</v>
      </c>
      <c r="CL69" s="1">
        <f t="shared" si="33"/>
        <v>0</v>
      </c>
      <c r="CM69" s="1">
        <f t="shared" si="34"/>
        <v>0</v>
      </c>
      <c r="CN69" s="1">
        <f t="shared" si="35"/>
        <v>0</v>
      </c>
      <c r="CO69" s="1">
        <f t="shared" si="36"/>
        <v>0</v>
      </c>
      <c r="CP69" s="35"/>
    </row>
    <row r="70" spans="1:94" s="10" customFormat="1" ht="63.75" customHeight="1" x14ac:dyDescent="0.2">
      <c r="A70" s="12" t="s">
        <v>0</v>
      </c>
      <c r="B70" s="12" t="s">
        <v>6</v>
      </c>
      <c r="C70" s="17" t="s">
        <v>129</v>
      </c>
      <c r="D70" s="97" t="str">
        <f t="shared" si="18"/>
        <v xml:space="preserve">  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16</v>
      </c>
      <c r="AP70" s="11" t="s">
        <v>130</v>
      </c>
      <c r="AQ70" s="41">
        <v>51204</v>
      </c>
      <c r="AR70" s="28" t="s">
        <v>17</v>
      </c>
      <c r="AS70" s="23" t="s">
        <v>126</v>
      </c>
      <c r="AT70" s="23"/>
      <c r="AU70" s="7"/>
      <c r="AV70" s="7"/>
      <c r="AW70" s="17"/>
      <c r="AX70" s="17"/>
      <c r="AY70" s="44"/>
      <c r="AZ70" s="11"/>
      <c r="BA70" s="25"/>
      <c r="BB70" s="18">
        <f>RANK(BZ70,$BZ$2:$BZ$136)+COUNTIF(BZ$2:BZ71,BZ70)-1</f>
        <v>64</v>
      </c>
      <c r="BC70" s="63" t="str">
        <f t="shared" si="19"/>
        <v>N° 64 CIVC Centre intercommunal des vins de champagne</v>
      </c>
      <c r="BD70" s="18">
        <f>RANK(CA70,$CA$2:$CA$136)+COUNTIF(CA$2:CA71,CA70)-1</f>
        <v>64</v>
      </c>
      <c r="BE70" s="63" t="str">
        <f t="shared" si="20"/>
        <v>N° 64 CIVC Centre intercommunal des vins de champagne</v>
      </c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18">
        <f t="shared" si="21"/>
        <v>0</v>
      </c>
      <c r="CA70" s="18">
        <f t="shared" si="22"/>
        <v>0</v>
      </c>
      <c r="CB70" s="1">
        <f t="shared" si="23"/>
        <v>0</v>
      </c>
      <c r="CC70" s="1">
        <f t="shared" si="24"/>
        <v>0</v>
      </c>
      <c r="CD70" s="1">
        <f t="shared" si="25"/>
        <v>0</v>
      </c>
      <c r="CE70" s="1">
        <f t="shared" si="26"/>
        <v>0</v>
      </c>
      <c r="CF70" s="1">
        <f t="shared" si="27"/>
        <v>0</v>
      </c>
      <c r="CG70" s="1">
        <f t="shared" si="28"/>
        <v>0</v>
      </c>
      <c r="CH70" s="1">
        <f t="shared" si="29"/>
        <v>0</v>
      </c>
      <c r="CI70" s="1">
        <f t="shared" si="30"/>
        <v>0</v>
      </c>
      <c r="CJ70" s="1">
        <f t="shared" si="31"/>
        <v>0</v>
      </c>
      <c r="CK70" s="1">
        <f t="shared" si="32"/>
        <v>0</v>
      </c>
      <c r="CL70" s="1">
        <f t="shared" si="33"/>
        <v>0</v>
      </c>
      <c r="CM70" s="1">
        <f t="shared" si="34"/>
        <v>0</v>
      </c>
      <c r="CN70" s="1">
        <f t="shared" si="35"/>
        <v>0</v>
      </c>
      <c r="CO70" s="1">
        <f t="shared" si="36"/>
        <v>0</v>
      </c>
      <c r="CP70" s="35"/>
    </row>
    <row r="71" spans="1:94" s="10" customFormat="1" ht="63.75" customHeight="1" x14ac:dyDescent="0.25">
      <c r="A71" s="12" t="s">
        <v>0</v>
      </c>
      <c r="B71" s="12" t="s">
        <v>48</v>
      </c>
      <c r="C71" s="17" t="s">
        <v>862</v>
      </c>
      <c r="D71" s="97" t="str">
        <f t="shared" si="18"/>
        <v xml:space="preserve">  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108</v>
      </c>
      <c r="AP71" s="11" t="s">
        <v>109</v>
      </c>
      <c r="AQ71" s="41">
        <v>51300</v>
      </c>
      <c r="AR71" s="28" t="s">
        <v>62</v>
      </c>
      <c r="AS71" s="23" t="s">
        <v>711</v>
      </c>
      <c r="AT71" s="23" t="s">
        <v>710</v>
      </c>
      <c r="AW71" s="17"/>
      <c r="AX71" s="17"/>
      <c r="AY71" s="25"/>
      <c r="AZ71" s="23"/>
      <c r="BA71" s="25"/>
      <c r="BB71" s="18">
        <f>RANK(BZ71,$BZ$2:$BZ$136)+COUNTIF(BZ$2:BZ73,BZ71)-1</f>
        <v>65</v>
      </c>
      <c r="BC71" s="63" t="str">
        <f t="shared" si="19"/>
        <v>N° 65 Malteurop</v>
      </c>
      <c r="BD71" s="18">
        <f>RANK(CA71,$CA$2:$CA$136)+COUNTIF(CA$2:CA73,CA71)-1</f>
        <v>65</v>
      </c>
      <c r="BE71" s="63" t="str">
        <f t="shared" si="20"/>
        <v>N° 65 Malteurop</v>
      </c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18">
        <f t="shared" si="21"/>
        <v>0</v>
      </c>
      <c r="CA71" s="18">
        <f t="shared" si="22"/>
        <v>0</v>
      </c>
      <c r="CB71" s="1">
        <f t="shared" si="23"/>
        <v>0</v>
      </c>
      <c r="CC71" s="1">
        <f t="shared" si="24"/>
        <v>0</v>
      </c>
      <c r="CD71" s="1">
        <f t="shared" si="25"/>
        <v>0</v>
      </c>
      <c r="CE71" s="1">
        <f t="shared" si="26"/>
        <v>0</v>
      </c>
      <c r="CF71" s="1">
        <f t="shared" si="27"/>
        <v>0</v>
      </c>
      <c r="CG71" s="1">
        <f t="shared" si="28"/>
        <v>0</v>
      </c>
      <c r="CH71" s="1">
        <f t="shared" si="29"/>
        <v>0</v>
      </c>
      <c r="CI71" s="1">
        <f t="shared" si="30"/>
        <v>0</v>
      </c>
      <c r="CJ71" s="1">
        <f t="shared" si="31"/>
        <v>0</v>
      </c>
      <c r="CK71" s="1">
        <f t="shared" si="32"/>
        <v>0</v>
      </c>
      <c r="CL71" s="1">
        <f t="shared" si="33"/>
        <v>0</v>
      </c>
      <c r="CM71" s="1">
        <f t="shared" si="34"/>
        <v>0</v>
      </c>
      <c r="CN71" s="1">
        <f t="shared" si="35"/>
        <v>0</v>
      </c>
      <c r="CO71" s="1">
        <f t="shared" si="36"/>
        <v>0</v>
      </c>
      <c r="CP71" s="36"/>
    </row>
    <row r="72" spans="1:94" s="10" customFormat="1" ht="63.75" customHeight="1" x14ac:dyDescent="0.25">
      <c r="A72" s="12" t="s">
        <v>0</v>
      </c>
      <c r="B72" s="12" t="s">
        <v>922</v>
      </c>
      <c r="C72" s="17" t="s">
        <v>923</v>
      </c>
      <c r="D72" s="97" t="str">
        <f t="shared" si="18"/>
        <v xml:space="preserve">      ; 2021_i=1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4"/>
      <c r="V72" s="17"/>
      <c r="W72" s="17"/>
      <c r="X72" s="17"/>
      <c r="Y72" s="17"/>
      <c r="Z72" s="1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1" t="s">
        <v>924</v>
      </c>
      <c r="AP72" s="11" t="s">
        <v>109</v>
      </c>
      <c r="AQ72" s="41">
        <v>51300</v>
      </c>
      <c r="AR72" s="28" t="s">
        <v>925</v>
      </c>
      <c r="AS72" s="23" t="s">
        <v>926</v>
      </c>
      <c r="AT72" s="23" t="s">
        <v>927</v>
      </c>
      <c r="AW72" s="17"/>
      <c r="AX72" s="17"/>
      <c r="AY72" s="25"/>
      <c r="AZ72" s="23"/>
      <c r="BA72" s="25"/>
      <c r="BB72" s="18"/>
      <c r="BC72" s="63"/>
      <c r="BD72" s="18"/>
      <c r="BE72" s="63"/>
      <c r="BF72" s="63"/>
      <c r="BG72" s="63"/>
      <c r="BH72" s="63"/>
      <c r="BI72" s="63"/>
      <c r="BJ72" s="63"/>
      <c r="BK72" s="63">
        <v>1</v>
      </c>
      <c r="BL72" s="63"/>
      <c r="BM72" s="63"/>
      <c r="BN72" s="63"/>
      <c r="BO72" s="63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18"/>
      <c r="CA72" s="18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36"/>
    </row>
    <row r="73" spans="1:94" s="10" customFormat="1" ht="63.75" customHeight="1" x14ac:dyDescent="0.2">
      <c r="A73" s="12" t="s">
        <v>0</v>
      </c>
      <c r="B73" s="12" t="s">
        <v>6</v>
      </c>
      <c r="C73" s="17" t="s">
        <v>863</v>
      </c>
      <c r="D73" s="97" t="str">
        <f t="shared" ref="D73:D135" si="37">IF(BF73&lt;&gt;0,";2023_A="&amp;BF73," ")&amp;IF(BG73&lt;&gt;0," ; 2023_i="&amp;BG73," ")&amp;IF(BH73&lt;&gt;0,";2022_A="&amp;BH73," ")&amp;IF(BI73&lt;&gt;0," ; 2022_i="&amp;BI73," ")&amp;IF(BJ73&lt;&gt;0,";2021_A="&amp;BJ73," ")&amp;IF(BK73&lt;&gt;0," ; 2021_i="&amp;BK73," ")&amp;IF(BL73&lt;&gt;0,";2020_A="&amp;BL73," ")&amp;IF(BM73&lt;&gt;0," ; 2020_i="&amp;BM73," ")&amp;IF(BN73&lt;&gt;0,";2019_A="&amp;BN73," ")&amp;IF(BO73&lt;&gt;0," ; 2019_i="&amp;BO73," ")&amp;IF(BP73&lt;&gt;0,";2018_A="&amp;BP73," ")&amp;IF(BQ73&lt;&gt;0," ; 2018_i="&amp;BQ73," ")&amp;IF(BR73&lt;&gt;0," ; 2017_A="&amp;BR73," ")&amp;IF(BS73&lt;&gt;0," ; 2017_i="&amp;BS73," ")&amp;IF(BT73&lt;&gt;0," ; 2016_A="&amp;BT73," ")&amp;IF(BU73&lt;&gt;0," ; 2016_i="&amp;BU73," ")&amp;IF(BV73&lt;&gt;0," ; 2015_A="&amp;BV73," ")&amp;IF(BW73&lt;&gt;0," ; 2015_i="&amp;BW73," ")&amp;IF(BX73&lt;&gt;0," ; 2014_A="&amp;BX73," ")&amp;IF(BY73&lt;&gt;0," ; 2014_i="&amp;BY73," ")</f>
        <v xml:space="preserve">      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23</v>
      </c>
      <c r="AP73" s="11" t="s">
        <v>138</v>
      </c>
      <c r="AQ73" s="41">
        <v>51420</v>
      </c>
      <c r="AR73" s="28" t="s">
        <v>24</v>
      </c>
      <c r="AS73" s="23"/>
      <c r="AT73" s="23" t="s">
        <v>712</v>
      </c>
      <c r="AW73" s="17"/>
      <c r="AX73" s="17"/>
      <c r="AY73" s="25"/>
      <c r="AZ73" s="23"/>
      <c r="BA73" s="25"/>
      <c r="BB73" s="18">
        <f>RANK(BZ73,$BZ$2:$BZ$136)+COUNTIF(BZ$2:BZ74,BZ73)-1</f>
        <v>66</v>
      </c>
      <c r="BC73" s="63" t="str">
        <f t="shared" si="19"/>
        <v>N° 66 Coopérative Vinicole</v>
      </c>
      <c r="BD73" s="18">
        <f>RANK(CA73,$CA$2:$CA$136)+COUNTIF(CA$2:CA74,CA73)-1</f>
        <v>66</v>
      </c>
      <c r="BE73" s="63" t="str">
        <f t="shared" si="20"/>
        <v>N° 66 Coopérative Vinicole</v>
      </c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18">
        <f t="shared" si="21"/>
        <v>0</v>
      </c>
      <c r="CA73" s="18">
        <f t="shared" si="22"/>
        <v>0</v>
      </c>
      <c r="CB73" s="1">
        <f t="shared" si="23"/>
        <v>0</v>
      </c>
      <c r="CC73" s="1">
        <f t="shared" si="24"/>
        <v>0</v>
      </c>
      <c r="CD73" s="1">
        <f t="shared" si="25"/>
        <v>0</v>
      </c>
      <c r="CE73" s="1">
        <f t="shared" si="26"/>
        <v>0</v>
      </c>
      <c r="CF73" s="1">
        <f t="shared" si="27"/>
        <v>0</v>
      </c>
      <c r="CG73" s="1">
        <f t="shared" si="28"/>
        <v>0</v>
      </c>
      <c r="CH73" s="1">
        <f t="shared" si="29"/>
        <v>0</v>
      </c>
      <c r="CI73" s="1">
        <f t="shared" si="30"/>
        <v>0</v>
      </c>
      <c r="CJ73" s="1">
        <f t="shared" si="31"/>
        <v>0</v>
      </c>
      <c r="CK73" s="1">
        <f t="shared" si="32"/>
        <v>0</v>
      </c>
      <c r="CL73" s="1">
        <f t="shared" si="33"/>
        <v>0</v>
      </c>
      <c r="CM73" s="1">
        <f t="shared" si="34"/>
        <v>0</v>
      </c>
      <c r="CN73" s="1">
        <f t="shared" si="35"/>
        <v>0</v>
      </c>
      <c r="CO73" s="1">
        <f t="shared" si="36"/>
        <v>0</v>
      </c>
      <c r="CP73" s="37"/>
    </row>
    <row r="74" spans="1:94" s="10" customFormat="1" ht="63.75" customHeight="1" x14ac:dyDescent="0.2">
      <c r="A74" s="12" t="s">
        <v>0</v>
      </c>
      <c r="B74" s="12" t="s">
        <v>36</v>
      </c>
      <c r="C74" s="17" t="s">
        <v>864</v>
      </c>
      <c r="D74" s="97" t="str">
        <f t="shared" si="37"/>
        <v xml:space="preserve">      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1" t="s">
        <v>80</v>
      </c>
      <c r="AP74" s="11" t="s">
        <v>79</v>
      </c>
      <c r="AQ74" s="41">
        <v>51500</v>
      </c>
      <c r="AR74" s="28" t="s">
        <v>37</v>
      </c>
      <c r="AS74" s="23" t="s">
        <v>606</v>
      </c>
      <c r="AT74" s="23" t="s">
        <v>713</v>
      </c>
      <c r="AW74" s="17"/>
      <c r="AX74" s="17"/>
      <c r="AY74" s="25"/>
      <c r="AZ74" s="23"/>
      <c r="BA74" s="25"/>
      <c r="BB74" s="18">
        <f>RANK(BZ74,$BZ$2:$BZ$136)+COUNTIF(BZ$2:BZ75,BZ74)-1</f>
        <v>67</v>
      </c>
      <c r="BC74" s="63" t="str">
        <f t="shared" ref="BC74:BC105" si="38">"N° "&amp;BB74&amp;" "&amp;C74</f>
        <v>N° 67 Cristal-Union, Sillery</v>
      </c>
      <c r="BD74" s="18">
        <f>RANK(CA74,$CA$2:$CA$136)+COUNTIF(CA$2:CA75,CA74)-1</f>
        <v>67</v>
      </c>
      <c r="BE74" s="63" t="str">
        <f t="shared" ref="BE74:BE105" si="39">"N° "&amp;BD74&amp;" "&amp;C74</f>
        <v>N° 67 Cristal-Union, Sillery</v>
      </c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18">
        <f t="shared" ref="BZ74:BZ105" si="40">((BH74+BI74)*9)+((BJ74+BK74)*8)+((BL74+BM74)*7)+((BN74+BO74)*6)+((BP74+BQ74)*5)+((BR74+BS74)*4)+((BT74+BU74)*3)+((BV74+BW74)*2)+((BX74+BY74)*1)</f>
        <v>0</v>
      </c>
      <c r="CA74" s="18">
        <f t="shared" ref="CA74:CA105" si="41">((BI74)*9)+((BK74)*8)+((BM74)*7)+((BO74)*6)+((BQ74)*5)+((BS74)*4)+((BU74)*3)+((BW74)*2)+((BY74)*1)</f>
        <v>0</v>
      </c>
      <c r="CB74" s="1">
        <f t="shared" ref="CB74:CB105" si="42">BL74</f>
        <v>0</v>
      </c>
      <c r="CC74" s="1">
        <f t="shared" ref="CC74:CC105" si="43">BN74</f>
        <v>0</v>
      </c>
      <c r="CD74" s="1">
        <f t="shared" ref="CD74:CD105" si="44">BP74</f>
        <v>0</v>
      </c>
      <c r="CE74" s="1">
        <f t="shared" ref="CE74:CE105" si="45">BR74</f>
        <v>0</v>
      </c>
      <c r="CF74" s="1">
        <f t="shared" ref="CF74:CF105" si="46">BT74</f>
        <v>0</v>
      </c>
      <c r="CG74" s="1">
        <f t="shared" ref="CG74:CG105" si="47">BV74</f>
        <v>0</v>
      </c>
      <c r="CH74" s="1">
        <f t="shared" ref="CH74:CH105" si="48">BX74</f>
        <v>0</v>
      </c>
      <c r="CI74" s="1">
        <f t="shared" ref="CI74:CI105" si="49">BM74</f>
        <v>0</v>
      </c>
      <c r="CJ74" s="1">
        <f t="shared" ref="CJ74:CJ105" si="50">BO74</f>
        <v>0</v>
      </c>
      <c r="CK74" s="1">
        <f t="shared" ref="CK74:CK105" si="51">BQ74</f>
        <v>0</v>
      </c>
      <c r="CL74" s="1">
        <f t="shared" ref="CL74:CL105" si="52">BS74</f>
        <v>0</v>
      </c>
      <c r="CM74" s="1">
        <f t="shared" ref="CM74:CM105" si="53">BU74</f>
        <v>0</v>
      </c>
      <c r="CN74" s="1">
        <f t="shared" ref="CN74:CN105" si="54">BW74</f>
        <v>0</v>
      </c>
      <c r="CO74" s="1">
        <f t="shared" ref="CO74:CO105" si="55">BY74</f>
        <v>0</v>
      </c>
      <c r="CP74" s="37"/>
    </row>
    <row r="75" spans="1:94" s="10" customFormat="1" ht="63.75" customHeight="1" x14ac:dyDescent="0.2">
      <c r="A75" s="12" t="s">
        <v>0</v>
      </c>
      <c r="B75" s="12" t="s">
        <v>117</v>
      </c>
      <c r="C75" s="17" t="s">
        <v>10</v>
      </c>
      <c r="D75" s="97" t="str">
        <f t="shared" si="37"/>
        <v xml:space="preserve">  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11</v>
      </c>
      <c r="AP75" s="11" t="s">
        <v>119</v>
      </c>
      <c r="AQ75" s="41">
        <v>51510</v>
      </c>
      <c r="AR75" s="28" t="s">
        <v>118</v>
      </c>
      <c r="AS75" s="23" t="s">
        <v>715</v>
      </c>
      <c r="AT75" s="23" t="s">
        <v>714</v>
      </c>
      <c r="AW75" s="17"/>
      <c r="AX75" s="17"/>
      <c r="AY75" s="44"/>
      <c r="AZ75" s="11"/>
      <c r="BA75" s="25"/>
      <c r="BB75" s="18">
        <f>RANK(BZ75,$BZ$2:$BZ$136)+COUNTIF(BZ$2:BZ76,BZ75)-1</f>
        <v>68</v>
      </c>
      <c r="BC75" s="63" t="str">
        <f t="shared" si="38"/>
        <v xml:space="preserve">N° 68 Mc Cain  </v>
      </c>
      <c r="BD75" s="18">
        <f>RANK(CA75,$CA$2:$CA$136)+COUNTIF(CA$2:CA76,CA75)-1</f>
        <v>68</v>
      </c>
      <c r="BE75" s="63" t="str">
        <f t="shared" si="39"/>
        <v xml:space="preserve">N° 68 Mc Cain  </v>
      </c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18">
        <f t="shared" si="40"/>
        <v>0</v>
      </c>
      <c r="CA75" s="18">
        <f t="shared" si="41"/>
        <v>0</v>
      </c>
      <c r="CB75" s="1">
        <f t="shared" si="42"/>
        <v>0</v>
      </c>
      <c r="CC75" s="1">
        <f t="shared" si="43"/>
        <v>0</v>
      </c>
      <c r="CD75" s="1">
        <f t="shared" si="44"/>
        <v>0</v>
      </c>
      <c r="CE75" s="1">
        <f t="shared" si="45"/>
        <v>0</v>
      </c>
      <c r="CF75" s="1">
        <f t="shared" si="46"/>
        <v>0</v>
      </c>
      <c r="CG75" s="1">
        <f t="shared" si="47"/>
        <v>0</v>
      </c>
      <c r="CH75" s="1">
        <f t="shared" si="48"/>
        <v>0</v>
      </c>
      <c r="CI75" s="1">
        <f t="shared" si="49"/>
        <v>0</v>
      </c>
      <c r="CJ75" s="1">
        <f t="shared" si="50"/>
        <v>0</v>
      </c>
      <c r="CK75" s="1">
        <f t="shared" si="51"/>
        <v>0</v>
      </c>
      <c r="CL75" s="1">
        <f t="shared" si="52"/>
        <v>0</v>
      </c>
      <c r="CM75" s="1">
        <f t="shared" si="53"/>
        <v>0</v>
      </c>
      <c r="CN75" s="1">
        <f t="shared" si="54"/>
        <v>0</v>
      </c>
      <c r="CO75" s="1">
        <f t="shared" si="55"/>
        <v>0</v>
      </c>
      <c r="CP75" s="37"/>
    </row>
    <row r="76" spans="1:94" s="10" customFormat="1" ht="63.75" customHeight="1" x14ac:dyDescent="0.2">
      <c r="A76" s="12" t="s">
        <v>0</v>
      </c>
      <c r="B76" s="12" t="s">
        <v>6</v>
      </c>
      <c r="C76" s="17" t="s">
        <v>865</v>
      </c>
      <c r="D76" s="97" t="str">
        <f t="shared" si="37"/>
        <v xml:space="preserve">  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185</v>
      </c>
      <c r="AP76" s="11" t="s">
        <v>123</v>
      </c>
      <c r="AQ76" s="41">
        <v>51689</v>
      </c>
      <c r="AR76" s="28"/>
      <c r="AS76" s="23" t="s">
        <v>717</v>
      </c>
      <c r="AT76" s="23" t="s">
        <v>716</v>
      </c>
      <c r="AW76" s="17"/>
      <c r="AX76" s="17"/>
      <c r="AY76" s="44"/>
      <c r="AZ76" s="11"/>
      <c r="BA76" s="25"/>
      <c r="BB76" s="18">
        <f>RANK(BZ76,$BZ$2:$BZ$136)+COUNTIF(BZ$2:BZ77,BZ76)-1</f>
        <v>69</v>
      </c>
      <c r="BC76" s="63" t="str">
        <f t="shared" si="38"/>
        <v>N° 69 Vranken-Pommery</v>
      </c>
      <c r="BD76" s="18">
        <f>RANK(CA76,$CA$2:$CA$136)+COUNTIF(CA$2:CA77,CA76)-1</f>
        <v>69</v>
      </c>
      <c r="BE76" s="63" t="str">
        <f t="shared" si="39"/>
        <v>N° 69 Vranken-Pommery</v>
      </c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18">
        <f t="shared" si="40"/>
        <v>0</v>
      </c>
      <c r="CA76" s="18">
        <f t="shared" si="41"/>
        <v>0</v>
      </c>
      <c r="CB76" s="1">
        <f t="shared" si="42"/>
        <v>0</v>
      </c>
      <c r="CC76" s="1">
        <f t="shared" si="43"/>
        <v>0</v>
      </c>
      <c r="CD76" s="1">
        <f t="shared" si="44"/>
        <v>0</v>
      </c>
      <c r="CE76" s="1">
        <f t="shared" si="45"/>
        <v>0</v>
      </c>
      <c r="CF76" s="1">
        <f t="shared" si="46"/>
        <v>0</v>
      </c>
      <c r="CG76" s="1">
        <f t="shared" si="47"/>
        <v>0</v>
      </c>
      <c r="CH76" s="1">
        <f t="shared" si="48"/>
        <v>0</v>
      </c>
      <c r="CI76" s="1">
        <f t="shared" si="49"/>
        <v>0</v>
      </c>
      <c r="CJ76" s="1">
        <f t="shared" si="50"/>
        <v>0</v>
      </c>
      <c r="CK76" s="1">
        <f t="shared" si="51"/>
        <v>0</v>
      </c>
      <c r="CL76" s="1">
        <f t="shared" si="52"/>
        <v>0</v>
      </c>
      <c r="CM76" s="1">
        <f t="shared" si="53"/>
        <v>0</v>
      </c>
      <c r="CN76" s="1">
        <f t="shared" si="54"/>
        <v>0</v>
      </c>
      <c r="CO76" s="1">
        <f t="shared" si="55"/>
        <v>0</v>
      </c>
      <c r="CP76" s="37"/>
    </row>
    <row r="77" spans="1:94" s="10" customFormat="1" ht="63.75" customHeight="1" x14ac:dyDescent="0.2">
      <c r="A77" s="12" t="s">
        <v>0</v>
      </c>
      <c r="B77" s="12" t="s">
        <v>298</v>
      </c>
      <c r="C77" s="17" t="s">
        <v>866</v>
      </c>
      <c r="D77" s="97" t="str">
        <f t="shared" si="37"/>
        <v xml:space="preserve">                    </v>
      </c>
      <c r="E77" s="159"/>
      <c r="F77" s="159"/>
      <c r="G77" s="159"/>
      <c r="H77" s="159"/>
      <c r="I77" s="159"/>
      <c r="J77" s="159"/>
      <c r="K77" s="159"/>
      <c r="L77" s="159"/>
      <c r="M77" s="11"/>
      <c r="N77" s="11"/>
      <c r="O77" s="11"/>
      <c r="P77" s="11"/>
      <c r="Q77" s="11"/>
      <c r="R77" s="11"/>
      <c r="S77" s="11"/>
      <c r="T77" s="11"/>
      <c r="U77" s="74"/>
      <c r="V77" s="17"/>
      <c r="W77" s="17"/>
      <c r="X77" s="17"/>
      <c r="Y77" s="17"/>
      <c r="Z77" s="1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1" t="s">
        <v>148</v>
      </c>
      <c r="AP77" s="11" t="s">
        <v>147</v>
      </c>
      <c r="AQ77" s="41">
        <v>55190</v>
      </c>
      <c r="AR77" s="28" t="s">
        <v>149</v>
      </c>
      <c r="AS77" s="23" t="s">
        <v>719</v>
      </c>
      <c r="AT77" s="23" t="s">
        <v>718</v>
      </c>
      <c r="AW77" s="17"/>
      <c r="AX77" s="17"/>
      <c r="AY77" s="44"/>
      <c r="AZ77" s="11"/>
      <c r="BA77" s="25"/>
      <c r="BB77" s="18">
        <f>RANK(BZ77,$BZ$2:$BZ$136)+COUNTIF(BZ$2:BZ78,BZ77)-1</f>
        <v>70</v>
      </c>
      <c r="BC77" s="63" t="str">
        <f t="shared" si="38"/>
        <v>N° 70 Clair De Lorraine</v>
      </c>
      <c r="BD77" s="18">
        <f>RANK(CA77,$CA$2:$CA$136)+COUNTIF(CA$2:CA78,CA77)-1</f>
        <v>70</v>
      </c>
      <c r="BE77" s="63" t="str">
        <f t="shared" si="39"/>
        <v>N° 70 Clair De Lorraine</v>
      </c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18">
        <f t="shared" si="40"/>
        <v>0</v>
      </c>
      <c r="CA77" s="18">
        <f t="shared" si="41"/>
        <v>0</v>
      </c>
      <c r="CB77" s="1">
        <f t="shared" si="42"/>
        <v>0</v>
      </c>
      <c r="CC77" s="1">
        <f t="shared" si="43"/>
        <v>0</v>
      </c>
      <c r="CD77" s="1">
        <f t="shared" si="44"/>
        <v>0</v>
      </c>
      <c r="CE77" s="1">
        <f t="shared" si="45"/>
        <v>0</v>
      </c>
      <c r="CF77" s="1">
        <f t="shared" si="46"/>
        <v>0</v>
      </c>
      <c r="CG77" s="1">
        <f t="shared" si="47"/>
        <v>0</v>
      </c>
      <c r="CH77" s="1">
        <f t="shared" si="48"/>
        <v>0</v>
      </c>
      <c r="CI77" s="1">
        <f t="shared" si="49"/>
        <v>0</v>
      </c>
      <c r="CJ77" s="1">
        <f t="shared" si="50"/>
        <v>0</v>
      </c>
      <c r="CK77" s="1">
        <f t="shared" si="51"/>
        <v>0</v>
      </c>
      <c r="CL77" s="1">
        <f t="shared" si="52"/>
        <v>0</v>
      </c>
      <c r="CM77" s="1">
        <f t="shared" si="53"/>
        <v>0</v>
      </c>
      <c r="CN77" s="1">
        <f t="shared" si="54"/>
        <v>0</v>
      </c>
      <c r="CO77" s="1">
        <f t="shared" si="55"/>
        <v>0</v>
      </c>
      <c r="CP77" s="37"/>
    </row>
    <row r="78" spans="1:94" s="10" customFormat="1" ht="63.75" customHeight="1" x14ac:dyDescent="0.2">
      <c r="A78" s="12" t="s">
        <v>0</v>
      </c>
      <c r="B78" s="12" t="s">
        <v>40</v>
      </c>
      <c r="C78" s="17" t="s">
        <v>3</v>
      </c>
      <c r="D78" s="97" t="str">
        <f t="shared" si="37"/>
        <v xml:space="preserve">                    </v>
      </c>
      <c r="E78" s="159"/>
      <c r="F78" s="159"/>
      <c r="G78" s="159"/>
      <c r="H78" s="159"/>
      <c r="I78" s="159"/>
      <c r="J78" s="159"/>
      <c r="K78" s="159"/>
      <c r="L78" s="159"/>
      <c r="M78" s="11"/>
      <c r="N78" s="11"/>
      <c r="O78" s="11"/>
      <c r="P78" s="11"/>
      <c r="Q78" s="11"/>
      <c r="R78" s="11"/>
      <c r="S78" s="11"/>
      <c r="T78" s="11"/>
      <c r="U78" s="74"/>
      <c r="V78" s="17"/>
      <c r="W78" s="17"/>
      <c r="X78" s="17"/>
      <c r="Y78" s="17"/>
      <c r="Z78" s="1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1" t="s">
        <v>90</v>
      </c>
      <c r="AP78" s="11" t="s">
        <v>89</v>
      </c>
      <c r="AQ78" s="41">
        <v>55290</v>
      </c>
      <c r="AR78" s="28" t="s">
        <v>42</v>
      </c>
      <c r="AS78" s="23" t="s">
        <v>721</v>
      </c>
      <c r="AT78" s="23" t="s">
        <v>720</v>
      </c>
      <c r="AW78" s="17"/>
      <c r="AX78" s="17"/>
      <c r="AY78" s="25"/>
      <c r="AZ78" s="23"/>
      <c r="BA78" s="25"/>
      <c r="BB78" s="18">
        <f>RANK(BZ78,$BZ$2:$BZ$136)+COUNTIF(BZ$2:BZ79,BZ78)-1</f>
        <v>71</v>
      </c>
      <c r="BC78" s="63" t="str">
        <f t="shared" si="38"/>
        <v>N° 71 Fromagerie RENARD-GILLARD</v>
      </c>
      <c r="BD78" s="18">
        <f>RANK(CA78,$CA$2:$CA$136)+COUNTIF(CA$2:CA79,CA78)-1</f>
        <v>71</v>
      </c>
      <c r="BE78" s="63" t="str">
        <f t="shared" si="39"/>
        <v>N° 71 Fromagerie RENARD-GILLARD</v>
      </c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18">
        <f t="shared" si="40"/>
        <v>0</v>
      </c>
      <c r="CA78" s="18">
        <f t="shared" si="41"/>
        <v>0</v>
      </c>
      <c r="CB78" s="1">
        <f t="shared" si="42"/>
        <v>0</v>
      </c>
      <c r="CC78" s="1">
        <f t="shared" si="43"/>
        <v>0</v>
      </c>
      <c r="CD78" s="1">
        <f t="shared" si="44"/>
        <v>0</v>
      </c>
      <c r="CE78" s="1">
        <f t="shared" si="45"/>
        <v>0</v>
      </c>
      <c r="CF78" s="1">
        <f t="shared" si="46"/>
        <v>0</v>
      </c>
      <c r="CG78" s="1">
        <f t="shared" si="47"/>
        <v>0</v>
      </c>
      <c r="CH78" s="1">
        <f t="shared" si="48"/>
        <v>0</v>
      </c>
      <c r="CI78" s="1">
        <f t="shared" si="49"/>
        <v>0</v>
      </c>
      <c r="CJ78" s="1">
        <f t="shared" si="50"/>
        <v>0</v>
      </c>
      <c r="CK78" s="1">
        <f t="shared" si="51"/>
        <v>0</v>
      </c>
      <c r="CL78" s="1">
        <f t="shared" si="52"/>
        <v>0</v>
      </c>
      <c r="CM78" s="1">
        <f t="shared" si="53"/>
        <v>0</v>
      </c>
      <c r="CN78" s="1">
        <f t="shared" si="54"/>
        <v>0</v>
      </c>
      <c r="CO78" s="1">
        <f t="shared" si="55"/>
        <v>0</v>
      </c>
      <c r="CP78" s="37"/>
    </row>
    <row r="79" spans="1:94" s="10" customFormat="1" ht="63.75" customHeight="1" x14ac:dyDescent="0.2">
      <c r="A79" s="12" t="s">
        <v>0</v>
      </c>
      <c r="B79" s="12" t="s">
        <v>120</v>
      </c>
      <c r="C79" s="17" t="s">
        <v>867</v>
      </c>
      <c r="D79" s="97" t="str">
        <f t="shared" si="37"/>
        <v xml:space="preserve">                    </v>
      </c>
      <c r="E79" s="159"/>
      <c r="F79" s="159"/>
      <c r="G79" s="159"/>
      <c r="H79" s="159"/>
      <c r="I79" s="159"/>
      <c r="J79" s="159"/>
      <c r="K79" s="159"/>
      <c r="L79" s="159"/>
      <c r="M79" s="11"/>
      <c r="N79" s="11"/>
      <c r="O79" s="11"/>
      <c r="P79" s="11"/>
      <c r="Q79" s="11"/>
      <c r="R79" s="11"/>
      <c r="S79" s="11"/>
      <c r="T79" s="11"/>
      <c r="U79" s="74"/>
      <c r="V79" s="17"/>
      <c r="W79" s="17"/>
      <c r="X79" s="17"/>
      <c r="Y79" s="17"/>
      <c r="Z79" s="1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1" t="s">
        <v>12</v>
      </c>
      <c r="AP79" s="11" t="s">
        <v>121</v>
      </c>
      <c r="AQ79" s="41">
        <v>59700</v>
      </c>
      <c r="AR79" s="46">
        <v>320816100</v>
      </c>
      <c r="AS79" s="23" t="s">
        <v>723</v>
      </c>
      <c r="AT79" s="23" t="s">
        <v>722</v>
      </c>
      <c r="AW79" s="17"/>
      <c r="AX79" s="17"/>
      <c r="AY79" s="44"/>
      <c r="AZ79" s="11"/>
      <c r="BA79" s="25"/>
      <c r="BB79" s="18">
        <f>RANK(BZ79,$BZ$2:$BZ$136)+COUNTIF(BZ$2:BZ80,BZ79)-1</f>
        <v>72</v>
      </c>
      <c r="BC79" s="63" t="str">
        <f t="shared" si="38"/>
        <v xml:space="preserve">N° 72 Lesaffre International </v>
      </c>
      <c r="BD79" s="18">
        <f>RANK(CA79,$CA$2:$CA$136)+COUNTIF(CA$2:CA80,CA79)-1</f>
        <v>72</v>
      </c>
      <c r="BE79" s="63" t="str">
        <f t="shared" si="39"/>
        <v xml:space="preserve">N° 72 Lesaffre International </v>
      </c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18">
        <f t="shared" si="40"/>
        <v>0</v>
      </c>
      <c r="CA79" s="18">
        <f t="shared" si="41"/>
        <v>0</v>
      </c>
      <c r="CB79" s="1">
        <f t="shared" si="42"/>
        <v>0</v>
      </c>
      <c r="CC79" s="1">
        <f t="shared" si="43"/>
        <v>0</v>
      </c>
      <c r="CD79" s="1">
        <f t="shared" si="44"/>
        <v>0</v>
      </c>
      <c r="CE79" s="1">
        <f t="shared" si="45"/>
        <v>0</v>
      </c>
      <c r="CF79" s="1">
        <f t="shared" si="46"/>
        <v>0</v>
      </c>
      <c r="CG79" s="1">
        <f t="shared" si="47"/>
        <v>0</v>
      </c>
      <c r="CH79" s="1">
        <f t="shared" si="48"/>
        <v>0</v>
      </c>
      <c r="CI79" s="1">
        <f t="shared" si="49"/>
        <v>0</v>
      </c>
      <c r="CJ79" s="1">
        <f t="shared" si="50"/>
        <v>0</v>
      </c>
      <c r="CK79" s="1">
        <f t="shared" si="51"/>
        <v>0</v>
      </c>
      <c r="CL79" s="1">
        <f t="shared" si="52"/>
        <v>0</v>
      </c>
      <c r="CM79" s="1">
        <f t="shared" si="53"/>
        <v>0</v>
      </c>
      <c r="CN79" s="1">
        <f t="shared" si="54"/>
        <v>0</v>
      </c>
      <c r="CO79" s="1">
        <f t="shared" si="55"/>
        <v>0</v>
      </c>
      <c r="CP79" s="37"/>
    </row>
    <row r="80" spans="1:94" s="10" customFormat="1" ht="63.75" customHeight="1" x14ac:dyDescent="0.2">
      <c r="A80" s="12" t="s">
        <v>0</v>
      </c>
      <c r="B80" s="12" t="s">
        <v>170</v>
      </c>
      <c r="C80" s="17" t="s">
        <v>868</v>
      </c>
      <c r="D80" s="97" t="str">
        <f t="shared" si="37"/>
        <v xml:space="preserve">                    </v>
      </c>
      <c r="E80" s="159"/>
      <c r="F80" s="159"/>
      <c r="G80" s="159"/>
      <c r="H80" s="159"/>
      <c r="I80" s="159"/>
      <c r="J80" s="159"/>
      <c r="K80" s="159"/>
      <c r="L80" s="159"/>
      <c r="M80" s="11"/>
      <c r="N80" s="11"/>
      <c r="O80" s="11"/>
      <c r="P80" s="11"/>
      <c r="Q80" s="11"/>
      <c r="R80" s="11"/>
      <c r="S80" s="11"/>
      <c r="T80" s="11"/>
      <c r="U80" s="75"/>
      <c r="V80" s="17"/>
      <c r="W80" s="17"/>
      <c r="X80" s="15"/>
      <c r="Y80" s="17"/>
      <c r="Z80" s="24"/>
      <c r="AA80" s="15"/>
      <c r="AB80" s="15"/>
      <c r="AC80" s="15"/>
      <c r="AD80" s="17"/>
      <c r="AE80" s="17"/>
      <c r="AF80" s="15"/>
      <c r="AG80" s="15"/>
      <c r="AH80" s="15"/>
      <c r="AI80" s="15"/>
      <c r="AJ80" s="15"/>
      <c r="AK80" s="17"/>
      <c r="AL80" s="17"/>
      <c r="AM80" s="17"/>
      <c r="AN80" s="15"/>
      <c r="AO80" s="17" t="s">
        <v>165</v>
      </c>
      <c r="AP80" s="17" t="s">
        <v>164</v>
      </c>
      <c r="AQ80" s="41">
        <v>60890</v>
      </c>
      <c r="AR80" s="28" t="s">
        <v>163</v>
      </c>
      <c r="AS80" s="22" t="s">
        <v>725</v>
      </c>
      <c r="AT80" s="22" t="s">
        <v>724</v>
      </c>
      <c r="AW80" s="17"/>
      <c r="AX80" s="24"/>
      <c r="AY80" s="17"/>
      <c r="AZ80" s="26"/>
      <c r="BA80" s="26"/>
      <c r="BB80" s="18">
        <f>RANK(BZ80,$BZ$2:$BZ$136)+COUNTIF(BZ$2:BZ81,BZ80)-1</f>
        <v>73</v>
      </c>
      <c r="BC80" s="63" t="str">
        <f t="shared" si="38"/>
        <v>N° 73 Eureau Sources</v>
      </c>
      <c r="BD80" s="18">
        <f>RANK(CA80,$CA$2:$CA$136)+COUNTIF(CA$2:CA81,CA80)-1</f>
        <v>73</v>
      </c>
      <c r="BE80" s="63" t="str">
        <f t="shared" si="39"/>
        <v>N° 73 Eureau Sources</v>
      </c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18">
        <f t="shared" si="40"/>
        <v>0</v>
      </c>
      <c r="CA80" s="18">
        <f t="shared" si="41"/>
        <v>0</v>
      </c>
      <c r="CB80" s="1">
        <f t="shared" si="42"/>
        <v>0</v>
      </c>
      <c r="CC80" s="1">
        <f t="shared" si="43"/>
        <v>0</v>
      </c>
      <c r="CD80" s="1">
        <f t="shared" si="44"/>
        <v>0</v>
      </c>
      <c r="CE80" s="1">
        <f t="shared" si="45"/>
        <v>0</v>
      </c>
      <c r="CF80" s="1">
        <f t="shared" si="46"/>
        <v>0</v>
      </c>
      <c r="CG80" s="1">
        <f t="shared" si="47"/>
        <v>0</v>
      </c>
      <c r="CH80" s="1">
        <f t="shared" si="48"/>
        <v>0</v>
      </c>
      <c r="CI80" s="1">
        <f t="shared" si="49"/>
        <v>0</v>
      </c>
      <c r="CJ80" s="1">
        <f t="shared" si="50"/>
        <v>0</v>
      </c>
      <c r="CK80" s="1">
        <f t="shared" si="51"/>
        <v>0</v>
      </c>
      <c r="CL80" s="1">
        <f t="shared" si="52"/>
        <v>0</v>
      </c>
      <c r="CM80" s="1">
        <f t="shared" si="53"/>
        <v>0</v>
      </c>
      <c r="CN80" s="1">
        <f t="shared" si="54"/>
        <v>0</v>
      </c>
      <c r="CO80" s="1">
        <f t="shared" si="55"/>
        <v>0</v>
      </c>
      <c r="CP80" s="37"/>
    </row>
    <row r="81" spans="1:94" s="10" customFormat="1" ht="63.75" customHeight="1" x14ac:dyDescent="0.2">
      <c r="A81" s="12" t="s">
        <v>0</v>
      </c>
      <c r="B81" s="12" t="s">
        <v>65</v>
      </c>
      <c r="C81" s="17" t="s">
        <v>63</v>
      </c>
      <c r="D81" s="97" t="str">
        <f t="shared" si="37"/>
        <v xml:space="preserve">                    </v>
      </c>
      <c r="E81" s="159"/>
      <c r="F81" s="159"/>
      <c r="G81" s="159"/>
      <c r="H81" s="159"/>
      <c r="I81" s="159"/>
      <c r="J81" s="159"/>
      <c r="K81" s="159"/>
      <c r="L81" s="159"/>
      <c r="M81" s="11"/>
      <c r="N81" s="11"/>
      <c r="O81" s="11"/>
      <c r="P81" s="11"/>
      <c r="Q81" s="11"/>
      <c r="R81" s="11"/>
      <c r="S81" s="11"/>
      <c r="T81" s="11"/>
      <c r="U81" s="74"/>
      <c r="V81" s="17"/>
      <c r="W81" s="17"/>
      <c r="X81" s="17"/>
      <c r="Y81" s="17"/>
      <c r="Z81" s="1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1" t="s">
        <v>110</v>
      </c>
      <c r="AP81" s="11" t="s">
        <v>111</v>
      </c>
      <c r="AQ81" s="41">
        <v>67520</v>
      </c>
      <c r="AR81" s="28" t="s">
        <v>64</v>
      </c>
      <c r="AS81" s="23" t="s">
        <v>727</v>
      </c>
      <c r="AT81" s="23" t="s">
        <v>726</v>
      </c>
      <c r="AW81" s="17"/>
      <c r="AX81" s="17"/>
      <c r="AY81" s="25"/>
      <c r="AZ81" s="11"/>
      <c r="BA81" s="25"/>
      <c r="BB81" s="18">
        <f>RANK(BZ81,$BZ$2:$BZ$136)+COUNTIF(BZ$2:BZ82,BZ81)-1</f>
        <v>74</v>
      </c>
      <c r="BC81" s="63" t="str">
        <f t="shared" si="38"/>
        <v>N° 74 Pâtes Grand'Mère</v>
      </c>
      <c r="BD81" s="18">
        <f>RANK(CA81,$CA$2:$CA$136)+COUNTIF(CA$2:CA82,CA81)-1</f>
        <v>74</v>
      </c>
      <c r="BE81" s="63" t="str">
        <f t="shared" si="39"/>
        <v>N° 74 Pâtes Grand'Mère</v>
      </c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18">
        <f t="shared" si="40"/>
        <v>0</v>
      </c>
      <c r="CA81" s="18">
        <f t="shared" si="41"/>
        <v>0</v>
      </c>
      <c r="CB81" s="1">
        <f t="shared" si="42"/>
        <v>0</v>
      </c>
      <c r="CC81" s="1">
        <f t="shared" si="43"/>
        <v>0</v>
      </c>
      <c r="CD81" s="1">
        <f t="shared" si="44"/>
        <v>0</v>
      </c>
      <c r="CE81" s="1">
        <f t="shared" si="45"/>
        <v>0</v>
      </c>
      <c r="CF81" s="1">
        <f t="shared" si="46"/>
        <v>0</v>
      </c>
      <c r="CG81" s="1">
        <f t="shared" si="47"/>
        <v>0</v>
      </c>
      <c r="CH81" s="1">
        <f t="shared" si="48"/>
        <v>0</v>
      </c>
      <c r="CI81" s="1">
        <f t="shared" si="49"/>
        <v>0</v>
      </c>
      <c r="CJ81" s="1">
        <f t="shared" si="50"/>
        <v>0</v>
      </c>
      <c r="CK81" s="1">
        <f t="shared" si="51"/>
        <v>0</v>
      </c>
      <c r="CL81" s="1">
        <f t="shared" si="52"/>
        <v>0</v>
      </c>
      <c r="CM81" s="1">
        <f t="shared" si="53"/>
        <v>0</v>
      </c>
      <c r="CN81" s="1">
        <f t="shared" si="54"/>
        <v>0</v>
      </c>
      <c r="CO81" s="1">
        <f t="shared" si="55"/>
        <v>0</v>
      </c>
      <c r="CP81" s="35"/>
    </row>
    <row r="82" spans="1:94" s="10" customFormat="1" ht="63.75" customHeight="1" x14ac:dyDescent="0.2">
      <c r="A82" s="12" t="s">
        <v>0</v>
      </c>
      <c r="B82" s="12" t="s">
        <v>276</v>
      </c>
      <c r="C82" s="17" t="s">
        <v>275</v>
      </c>
      <c r="D82" s="97" t="str">
        <f t="shared" si="37"/>
        <v xml:space="preserve">                    </v>
      </c>
      <c r="E82" s="159"/>
      <c r="F82" s="159"/>
      <c r="G82" s="159"/>
      <c r="H82" s="159"/>
      <c r="I82" s="159"/>
      <c r="J82" s="159"/>
      <c r="K82" s="159"/>
      <c r="L82" s="159"/>
      <c r="M82" s="11"/>
      <c r="N82" s="11"/>
      <c r="O82" s="11"/>
      <c r="P82" s="11"/>
      <c r="Q82" s="11"/>
      <c r="R82" s="11"/>
      <c r="S82" s="11"/>
      <c r="T82" s="11"/>
      <c r="U82" s="74"/>
      <c r="V82" s="17"/>
      <c r="W82" s="17"/>
      <c r="X82" s="17"/>
      <c r="Y82" s="17"/>
      <c r="Z82" s="117"/>
      <c r="AA82" s="17"/>
      <c r="AB82" s="17"/>
      <c r="AC82" s="17"/>
      <c r="AD82" s="17"/>
      <c r="AE82" s="17"/>
      <c r="AF82" s="17"/>
      <c r="AG82" s="17"/>
      <c r="AH82" s="17"/>
      <c r="AI82" s="45"/>
      <c r="AJ82" s="17"/>
      <c r="AK82" s="17"/>
      <c r="AL82" s="17"/>
      <c r="AM82" s="17"/>
      <c r="AN82" s="47"/>
      <c r="AO82" s="53" t="s">
        <v>279</v>
      </c>
      <c r="AP82" s="17" t="s">
        <v>278</v>
      </c>
      <c r="AQ82" s="21">
        <v>77510</v>
      </c>
      <c r="AR82" s="46" t="s">
        <v>280</v>
      </c>
      <c r="AS82" s="23" t="s">
        <v>729</v>
      </c>
      <c r="AT82" s="23" t="s">
        <v>728</v>
      </c>
      <c r="AW82" s="47"/>
      <c r="AX82" s="17"/>
      <c r="AY82" s="17"/>
      <c r="AZ82" s="47"/>
      <c r="BA82" s="47"/>
      <c r="BB82" s="18">
        <f>RANK(BZ82,$BZ$2:$BZ$136)+COUNTIF(BZ$2:BZ83,BZ82)-1</f>
        <v>75</v>
      </c>
      <c r="BC82" s="63" t="str">
        <f t="shared" si="38"/>
        <v>N° 75 Moulins Bourgeois</v>
      </c>
      <c r="BD82" s="18">
        <f>RANK(CA82,$CA$2:$CA$136)+COUNTIF(CA$2:CA83,CA82)-1</f>
        <v>75</v>
      </c>
      <c r="BE82" s="63" t="str">
        <f t="shared" si="39"/>
        <v>N° 75 Moulins Bourgeois</v>
      </c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18">
        <f t="shared" si="40"/>
        <v>0</v>
      </c>
      <c r="CA82" s="18">
        <f t="shared" si="41"/>
        <v>0</v>
      </c>
      <c r="CB82" s="1">
        <f t="shared" si="42"/>
        <v>0</v>
      </c>
      <c r="CC82" s="1">
        <f t="shared" si="43"/>
        <v>0</v>
      </c>
      <c r="CD82" s="1">
        <f t="shared" si="44"/>
        <v>0</v>
      </c>
      <c r="CE82" s="1">
        <f t="shared" si="45"/>
        <v>0</v>
      </c>
      <c r="CF82" s="1">
        <f t="shared" si="46"/>
        <v>0</v>
      </c>
      <c r="CG82" s="1">
        <f t="shared" si="47"/>
        <v>0</v>
      </c>
      <c r="CH82" s="1">
        <f t="shared" si="48"/>
        <v>0</v>
      </c>
      <c r="CI82" s="1">
        <f t="shared" si="49"/>
        <v>0</v>
      </c>
      <c r="CJ82" s="1">
        <f t="shared" si="50"/>
        <v>0</v>
      </c>
      <c r="CK82" s="1">
        <f t="shared" si="51"/>
        <v>0</v>
      </c>
      <c r="CL82" s="1">
        <f t="shared" si="52"/>
        <v>0</v>
      </c>
      <c r="CM82" s="1">
        <f t="shared" si="53"/>
        <v>0</v>
      </c>
      <c r="CN82" s="1">
        <f t="shared" si="54"/>
        <v>0</v>
      </c>
      <c r="CO82" s="1">
        <f t="shared" si="55"/>
        <v>0</v>
      </c>
      <c r="CP82" s="37"/>
    </row>
    <row r="83" spans="1:94" s="10" customFormat="1" ht="63.75" customHeight="1" x14ac:dyDescent="0.2">
      <c r="A83" s="12" t="s">
        <v>0</v>
      </c>
      <c r="B83" s="12" t="s">
        <v>70</v>
      </c>
      <c r="C83" s="17" t="s">
        <v>869</v>
      </c>
      <c r="D83" s="97" t="str">
        <f t="shared" si="37"/>
        <v xml:space="preserve">                    </v>
      </c>
      <c r="E83" s="159"/>
      <c r="F83" s="159"/>
      <c r="G83" s="159"/>
      <c r="H83" s="159"/>
      <c r="I83" s="159"/>
      <c r="J83" s="159"/>
      <c r="K83" s="159"/>
      <c r="L83" s="159"/>
      <c r="M83" s="11"/>
      <c r="N83" s="11"/>
      <c r="O83" s="11"/>
      <c r="P83" s="11"/>
      <c r="Q83" s="11"/>
      <c r="R83" s="11"/>
      <c r="S83" s="11"/>
      <c r="T83" s="11"/>
      <c r="U83" s="74"/>
      <c r="V83" s="17"/>
      <c r="W83" s="17"/>
      <c r="X83" s="17"/>
      <c r="Y83" s="17"/>
      <c r="Z83" s="1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1" t="s">
        <v>113</v>
      </c>
      <c r="AP83" s="11" t="s">
        <v>114</v>
      </c>
      <c r="AQ83" s="41">
        <v>80600</v>
      </c>
      <c r="AR83" s="28" t="s">
        <v>71</v>
      </c>
      <c r="AS83" s="23" t="s">
        <v>731</v>
      </c>
      <c r="AT83" s="23" t="s">
        <v>730</v>
      </c>
      <c r="AW83" s="17"/>
      <c r="AX83" s="17"/>
      <c r="AY83" s="44"/>
      <c r="AZ83" s="11"/>
      <c r="BA83" s="25"/>
      <c r="BB83" s="18">
        <f>RANK(BZ83,$BZ$2:$BZ$136)+COUNTIF(BZ$2:BZ84,BZ83)-1</f>
        <v>76</v>
      </c>
      <c r="BC83" s="63" t="str">
        <f t="shared" si="38"/>
        <v>N° 76 Nutribio</v>
      </c>
      <c r="BD83" s="18">
        <f>RANK(CA83,$CA$2:$CA$136)+COUNTIF(CA$2:CA84,CA83)-1</f>
        <v>76</v>
      </c>
      <c r="BE83" s="63" t="str">
        <f t="shared" si="39"/>
        <v>N° 76 Nutribio</v>
      </c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18">
        <f t="shared" si="40"/>
        <v>0</v>
      </c>
      <c r="CA83" s="18">
        <f t="shared" si="41"/>
        <v>0</v>
      </c>
      <c r="CB83" s="1">
        <f t="shared" si="42"/>
        <v>0</v>
      </c>
      <c r="CC83" s="1">
        <f t="shared" si="43"/>
        <v>0</v>
      </c>
      <c r="CD83" s="1">
        <f t="shared" si="44"/>
        <v>0</v>
      </c>
      <c r="CE83" s="1">
        <f t="shared" si="45"/>
        <v>0</v>
      </c>
      <c r="CF83" s="1">
        <f t="shared" si="46"/>
        <v>0</v>
      </c>
      <c r="CG83" s="1">
        <f t="shared" si="47"/>
        <v>0</v>
      </c>
      <c r="CH83" s="1">
        <f t="shared" si="48"/>
        <v>0</v>
      </c>
      <c r="CI83" s="1">
        <f t="shared" si="49"/>
        <v>0</v>
      </c>
      <c r="CJ83" s="1">
        <f t="shared" si="50"/>
        <v>0</v>
      </c>
      <c r="CK83" s="1">
        <f t="shared" si="51"/>
        <v>0</v>
      </c>
      <c r="CL83" s="1">
        <f t="shared" si="52"/>
        <v>0</v>
      </c>
      <c r="CM83" s="1">
        <f t="shared" si="53"/>
        <v>0</v>
      </c>
      <c r="CN83" s="1">
        <f t="shared" si="54"/>
        <v>0</v>
      </c>
      <c r="CO83" s="1">
        <f t="shared" si="55"/>
        <v>0</v>
      </c>
      <c r="CP83" s="37"/>
    </row>
    <row r="84" spans="1:94" s="10" customFormat="1" ht="63.75" customHeight="1" x14ac:dyDescent="0.2">
      <c r="A84" s="12" t="s">
        <v>0</v>
      </c>
      <c r="B84" s="12" t="s">
        <v>40</v>
      </c>
      <c r="C84" s="17" t="s">
        <v>870</v>
      </c>
      <c r="D84" s="97" t="str">
        <f t="shared" si="37"/>
        <v xml:space="preserve">                    </v>
      </c>
      <c r="E84" s="159"/>
      <c r="F84" s="159"/>
      <c r="G84" s="159"/>
      <c r="H84" s="159"/>
      <c r="I84" s="159"/>
      <c r="J84" s="159"/>
      <c r="K84" s="159"/>
      <c r="L84" s="159"/>
      <c r="M84" s="11"/>
      <c r="N84" s="11"/>
      <c r="O84" s="11"/>
      <c r="P84" s="11"/>
      <c r="Q84" s="11"/>
      <c r="R84" s="11"/>
      <c r="S84" s="11"/>
      <c r="T84" s="11"/>
      <c r="U84" s="74"/>
      <c r="V84" s="17"/>
      <c r="W84" s="17"/>
      <c r="X84" s="17"/>
      <c r="Y84" s="17"/>
      <c r="Z84" s="1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1" t="s">
        <v>88</v>
      </c>
      <c r="AP84" s="11" t="s">
        <v>87</v>
      </c>
      <c r="AQ84" s="41">
        <v>89470</v>
      </c>
      <c r="AR84" s="28" t="s">
        <v>2</v>
      </c>
      <c r="AS84" s="23" t="s">
        <v>733</v>
      </c>
      <c r="AT84" s="23" t="s">
        <v>732</v>
      </c>
      <c r="AW84" s="17"/>
      <c r="AX84" s="17"/>
      <c r="AY84" s="25"/>
      <c r="AZ84" s="23"/>
      <c r="BA84" s="25"/>
      <c r="BB84" s="18">
        <f>RANK(BZ84,$BZ$2:$BZ$136)+COUNTIF(BZ$2:BZ85,BZ84)-1</f>
        <v>77</v>
      </c>
      <c r="BC84" s="63" t="str">
        <f t="shared" si="38"/>
        <v>N° 77 Yoplait France</v>
      </c>
      <c r="BD84" s="18">
        <f>RANK(CA84,$CA$2:$CA$136)+COUNTIF(CA$2:CA85,CA84)-1</f>
        <v>77</v>
      </c>
      <c r="BE84" s="63" t="str">
        <f t="shared" si="39"/>
        <v>N° 77 Yoplait France</v>
      </c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18">
        <f t="shared" si="40"/>
        <v>0</v>
      </c>
      <c r="CA84" s="18">
        <f t="shared" si="41"/>
        <v>0</v>
      </c>
      <c r="CB84" s="1">
        <f t="shared" si="42"/>
        <v>0</v>
      </c>
      <c r="CC84" s="1">
        <f t="shared" si="43"/>
        <v>0</v>
      </c>
      <c r="CD84" s="1">
        <f t="shared" si="44"/>
        <v>0</v>
      </c>
      <c r="CE84" s="1">
        <f t="shared" si="45"/>
        <v>0</v>
      </c>
      <c r="CF84" s="1">
        <f t="shared" si="46"/>
        <v>0</v>
      </c>
      <c r="CG84" s="1">
        <f t="shared" si="47"/>
        <v>0</v>
      </c>
      <c r="CH84" s="1">
        <f t="shared" si="48"/>
        <v>0</v>
      </c>
      <c r="CI84" s="1">
        <f t="shared" si="49"/>
        <v>0</v>
      </c>
      <c r="CJ84" s="1">
        <f t="shared" si="50"/>
        <v>0</v>
      </c>
      <c r="CK84" s="1">
        <f t="shared" si="51"/>
        <v>0</v>
      </c>
      <c r="CL84" s="1">
        <f t="shared" si="52"/>
        <v>0</v>
      </c>
      <c r="CM84" s="1">
        <f t="shared" si="53"/>
        <v>0</v>
      </c>
      <c r="CN84" s="1">
        <f t="shared" si="54"/>
        <v>0</v>
      </c>
      <c r="CO84" s="1">
        <f t="shared" si="55"/>
        <v>0</v>
      </c>
      <c r="CP84" s="16"/>
    </row>
    <row r="85" spans="1:94" s="10" customFormat="1" ht="63.75" customHeight="1" x14ac:dyDescent="0.2">
      <c r="A85" s="12" t="s">
        <v>0</v>
      </c>
      <c r="B85" s="12" t="s">
        <v>6</v>
      </c>
      <c r="C85" s="17" t="s">
        <v>286</v>
      </c>
      <c r="D85" s="97" t="str">
        <f t="shared" si="37"/>
        <v xml:space="preserve">                    </v>
      </c>
      <c r="E85" s="159"/>
      <c r="F85" s="159"/>
      <c r="G85" s="159"/>
      <c r="H85" s="159"/>
      <c r="I85" s="159"/>
      <c r="J85" s="159"/>
      <c r="K85" s="159"/>
      <c r="L85" s="159"/>
      <c r="M85" s="26"/>
      <c r="N85" s="26"/>
      <c r="O85" s="26"/>
      <c r="P85" s="26"/>
      <c r="Q85" s="26"/>
      <c r="R85" s="26"/>
      <c r="S85" s="26"/>
      <c r="T85" s="26"/>
      <c r="U85" s="75"/>
      <c r="V85" s="17"/>
      <c r="W85" s="17"/>
      <c r="X85" s="15"/>
      <c r="Y85" s="17"/>
      <c r="Z85" s="24"/>
      <c r="AA85" s="15"/>
      <c r="AB85" s="15"/>
      <c r="AC85" s="17"/>
      <c r="AD85" s="17"/>
      <c r="AE85" s="17"/>
      <c r="AF85" s="15"/>
      <c r="AG85" s="15"/>
      <c r="AH85" s="15"/>
      <c r="AI85" s="15"/>
      <c r="AJ85" s="15"/>
      <c r="AK85" s="17"/>
      <c r="AL85" s="17"/>
      <c r="AM85" s="17"/>
      <c r="AN85" s="15"/>
      <c r="AO85" s="11" t="s">
        <v>287</v>
      </c>
      <c r="AP85" s="17" t="s">
        <v>101</v>
      </c>
      <c r="AQ85" s="21">
        <v>51100</v>
      </c>
      <c r="AR85" s="28" t="s">
        <v>288</v>
      </c>
      <c r="AS85" s="22" t="s">
        <v>735</v>
      </c>
      <c r="AT85" s="22" t="s">
        <v>734</v>
      </c>
      <c r="AW85" s="17"/>
      <c r="AX85" s="17"/>
      <c r="AY85" s="26"/>
      <c r="AZ85" s="26"/>
      <c r="BA85" s="26"/>
      <c r="BB85" s="18">
        <f>RANK(BZ85,$BZ$2:$BZ$136)+COUNTIF(BZ$2:BZ86,BZ85)-1</f>
        <v>78</v>
      </c>
      <c r="BC85" s="63" t="str">
        <f t="shared" si="38"/>
        <v>N° 78 Champagne Taittinger</v>
      </c>
      <c r="BD85" s="18">
        <f>RANK(CA85,$CA$2:$CA$136)+COUNTIF(CA$2:CA86,CA85)-1</f>
        <v>78</v>
      </c>
      <c r="BE85" s="63" t="str">
        <f t="shared" si="39"/>
        <v>N° 78 Champagne Taittinger</v>
      </c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18">
        <f t="shared" si="40"/>
        <v>0</v>
      </c>
      <c r="CA85" s="18">
        <f t="shared" si="41"/>
        <v>0</v>
      </c>
      <c r="CB85" s="1">
        <f t="shared" si="42"/>
        <v>0</v>
      </c>
      <c r="CC85" s="1">
        <f t="shared" si="43"/>
        <v>0</v>
      </c>
      <c r="CD85" s="1">
        <f t="shared" si="44"/>
        <v>0</v>
      </c>
      <c r="CE85" s="1">
        <f t="shared" si="45"/>
        <v>0</v>
      </c>
      <c r="CF85" s="1">
        <f t="shared" si="46"/>
        <v>0</v>
      </c>
      <c r="CG85" s="1">
        <f t="shared" si="47"/>
        <v>0</v>
      </c>
      <c r="CH85" s="1">
        <f t="shared" si="48"/>
        <v>0</v>
      </c>
      <c r="CI85" s="1">
        <f t="shared" si="49"/>
        <v>0</v>
      </c>
      <c r="CJ85" s="1">
        <f t="shared" si="50"/>
        <v>0</v>
      </c>
      <c r="CK85" s="1">
        <f t="shared" si="51"/>
        <v>0</v>
      </c>
      <c r="CL85" s="1">
        <f t="shared" si="52"/>
        <v>0</v>
      </c>
      <c r="CM85" s="1">
        <f t="shared" si="53"/>
        <v>0</v>
      </c>
      <c r="CN85" s="1">
        <f t="shared" si="54"/>
        <v>0</v>
      </c>
      <c r="CO85" s="1">
        <f t="shared" si="55"/>
        <v>0</v>
      </c>
      <c r="CP85" s="16"/>
    </row>
    <row r="86" spans="1:94" s="7" customFormat="1" ht="42.75" x14ac:dyDescent="0.2">
      <c r="A86" s="12" t="s">
        <v>0</v>
      </c>
      <c r="B86" s="12" t="s">
        <v>6</v>
      </c>
      <c r="C86" s="17" t="s">
        <v>289</v>
      </c>
      <c r="D86" s="97" t="str">
        <f t="shared" si="37"/>
        <v xml:space="preserve">                    </v>
      </c>
      <c r="E86" s="159"/>
      <c r="F86" s="159"/>
      <c r="G86" s="159"/>
      <c r="H86" s="159"/>
      <c r="I86" s="159"/>
      <c r="J86" s="159"/>
      <c r="K86" s="159"/>
      <c r="L86" s="159"/>
      <c r="M86" s="26"/>
      <c r="N86" s="26"/>
      <c r="O86" s="26"/>
      <c r="P86" s="26"/>
      <c r="Q86" s="26"/>
      <c r="R86" s="26"/>
      <c r="S86" s="26"/>
      <c r="T86" s="26"/>
      <c r="U86" s="75"/>
      <c r="V86" s="17"/>
      <c r="W86" s="17"/>
      <c r="X86" s="15"/>
      <c r="Y86" s="17"/>
      <c r="Z86" s="24"/>
      <c r="AA86" s="15"/>
      <c r="AB86" s="15"/>
      <c r="AC86" s="17"/>
      <c r="AD86" s="17"/>
      <c r="AE86" s="17"/>
      <c r="AF86" s="15"/>
      <c r="AG86" s="15"/>
      <c r="AH86" s="15"/>
      <c r="AI86" s="15"/>
      <c r="AJ86" s="15"/>
      <c r="AK86" s="17"/>
      <c r="AL86" s="17"/>
      <c r="AM86" s="17"/>
      <c r="AN86" s="15"/>
      <c r="AO86" s="11" t="s">
        <v>290</v>
      </c>
      <c r="AP86" s="17" t="s">
        <v>261</v>
      </c>
      <c r="AQ86" s="21">
        <v>51200</v>
      </c>
      <c r="AR86" s="28" t="s">
        <v>291</v>
      </c>
      <c r="AS86" s="55" t="s">
        <v>737</v>
      </c>
      <c r="AT86" s="55" t="s">
        <v>736</v>
      </c>
      <c r="AU86" s="10"/>
      <c r="AV86" s="10"/>
      <c r="AW86" s="17"/>
      <c r="AX86" s="47"/>
      <c r="AY86" s="25"/>
      <c r="AZ86" s="23"/>
      <c r="BA86" s="25"/>
      <c r="BB86" s="18">
        <f>RANK(BZ86,$BZ$2:$BZ$136)+COUNTIF(BZ$2:BZ87,BZ86)-1</f>
        <v>79</v>
      </c>
      <c r="BC86" s="63" t="str">
        <f t="shared" si="38"/>
        <v>N° 79 Coopérative du Syndicat Général des Vignerons (C.S.G.V.)</v>
      </c>
      <c r="BD86" s="18">
        <f>RANK(CA86,$CA$2:$CA$136)+COUNTIF(CA$2:CA87,CA86)-1</f>
        <v>79</v>
      </c>
      <c r="BE86" s="63" t="str">
        <f t="shared" si="39"/>
        <v>N° 79 Coopérative du Syndicat Général des Vignerons (C.S.G.V.)</v>
      </c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18">
        <f t="shared" si="40"/>
        <v>0</v>
      </c>
      <c r="CA86" s="18">
        <f t="shared" si="41"/>
        <v>0</v>
      </c>
      <c r="CB86" s="1">
        <f t="shared" si="42"/>
        <v>0</v>
      </c>
      <c r="CC86" s="1">
        <f t="shared" si="43"/>
        <v>0</v>
      </c>
      <c r="CD86" s="1">
        <f t="shared" si="44"/>
        <v>0</v>
      </c>
      <c r="CE86" s="1">
        <f t="shared" si="45"/>
        <v>0</v>
      </c>
      <c r="CF86" s="1">
        <f t="shared" si="46"/>
        <v>0</v>
      </c>
      <c r="CG86" s="1">
        <f t="shared" si="47"/>
        <v>0</v>
      </c>
      <c r="CH86" s="1">
        <f t="shared" si="48"/>
        <v>0</v>
      </c>
      <c r="CI86" s="1">
        <f t="shared" si="49"/>
        <v>0</v>
      </c>
      <c r="CJ86" s="1">
        <f t="shared" si="50"/>
        <v>0</v>
      </c>
      <c r="CK86" s="1">
        <f t="shared" si="51"/>
        <v>0</v>
      </c>
      <c r="CL86" s="1">
        <f t="shared" si="52"/>
        <v>0</v>
      </c>
      <c r="CM86" s="1">
        <f t="shared" si="53"/>
        <v>0</v>
      </c>
      <c r="CN86" s="1">
        <f t="shared" si="54"/>
        <v>0</v>
      </c>
      <c r="CO86" s="1">
        <f t="shared" si="55"/>
        <v>0</v>
      </c>
      <c r="CP86" s="16"/>
    </row>
    <row r="87" spans="1:94" s="7" customFormat="1" ht="45" x14ac:dyDescent="0.2">
      <c r="A87" s="12" t="s">
        <v>0</v>
      </c>
      <c r="B87" s="12" t="s">
        <v>6</v>
      </c>
      <c r="C87" s="17" t="s">
        <v>260</v>
      </c>
      <c r="D87" s="97" t="str">
        <f t="shared" si="37"/>
        <v xml:space="preserve">  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7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1" t="s">
        <v>292</v>
      </c>
      <c r="AP87" s="17" t="s">
        <v>182</v>
      </c>
      <c r="AQ87" s="21">
        <v>10110</v>
      </c>
      <c r="AR87" s="28" t="s">
        <v>293</v>
      </c>
      <c r="AS87" s="55" t="s">
        <v>623</v>
      </c>
      <c r="AT87" s="55" t="s">
        <v>738</v>
      </c>
      <c r="AU87" s="10"/>
      <c r="AV87" s="10"/>
      <c r="AW87" s="17"/>
      <c r="AX87" s="47"/>
      <c r="AY87" s="25"/>
      <c r="AZ87" s="23"/>
      <c r="BA87" s="25"/>
      <c r="BB87" s="18">
        <f>RANK(BZ87,$BZ$2:$BZ$136)+COUNTIF(BZ$2:BZ88,BZ87)-1</f>
        <v>80</v>
      </c>
      <c r="BC87" s="63" t="str">
        <f t="shared" si="38"/>
        <v>N° 80 Oenologie Conseil Champagne (O2C)</v>
      </c>
      <c r="BD87" s="18">
        <f>RANK(CA87,$CA$2:$CA$136)+COUNTIF(CA$2:CA88,CA87)-1</f>
        <v>80</v>
      </c>
      <c r="BE87" s="63" t="str">
        <f t="shared" si="39"/>
        <v>N° 80 Oenologie Conseil Champagne (O2C)</v>
      </c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18">
        <f t="shared" si="40"/>
        <v>0</v>
      </c>
      <c r="CA87" s="18">
        <f t="shared" si="41"/>
        <v>0</v>
      </c>
      <c r="CB87" s="1">
        <f t="shared" si="42"/>
        <v>0</v>
      </c>
      <c r="CC87" s="1">
        <f t="shared" si="43"/>
        <v>0</v>
      </c>
      <c r="CD87" s="1">
        <f t="shared" si="44"/>
        <v>0</v>
      </c>
      <c r="CE87" s="1">
        <f t="shared" si="45"/>
        <v>0</v>
      </c>
      <c r="CF87" s="1">
        <f t="shared" si="46"/>
        <v>0</v>
      </c>
      <c r="CG87" s="1">
        <f t="shared" si="47"/>
        <v>0</v>
      </c>
      <c r="CH87" s="1">
        <f t="shared" si="48"/>
        <v>0</v>
      </c>
      <c r="CI87" s="1">
        <f t="shared" si="49"/>
        <v>0</v>
      </c>
      <c r="CJ87" s="1">
        <f t="shared" si="50"/>
        <v>0</v>
      </c>
      <c r="CK87" s="1">
        <f t="shared" si="51"/>
        <v>0</v>
      </c>
      <c r="CL87" s="1">
        <f t="shared" si="52"/>
        <v>0</v>
      </c>
      <c r="CM87" s="1">
        <f t="shared" si="53"/>
        <v>0</v>
      </c>
      <c r="CN87" s="1">
        <f t="shared" si="54"/>
        <v>0</v>
      </c>
      <c r="CO87" s="1">
        <f t="shared" si="55"/>
        <v>0</v>
      </c>
      <c r="CP87" s="16"/>
    </row>
    <row r="88" spans="1:94" s="7" customFormat="1" ht="45" x14ac:dyDescent="0.2">
      <c r="A88" s="12" t="s">
        <v>0</v>
      </c>
      <c r="B88" s="12" t="s">
        <v>6</v>
      </c>
      <c r="C88" s="17" t="s">
        <v>294</v>
      </c>
      <c r="D88" s="97" t="str">
        <f t="shared" si="37"/>
        <v xml:space="preserve">                    </v>
      </c>
      <c r="E88" s="159"/>
      <c r="F88" s="159"/>
      <c r="G88" s="159"/>
      <c r="H88" s="159"/>
      <c r="I88" s="159"/>
      <c r="J88" s="159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7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1" t="s">
        <v>296</v>
      </c>
      <c r="AP88" s="17" t="s">
        <v>295</v>
      </c>
      <c r="AQ88" s="21">
        <v>51530</v>
      </c>
      <c r="AR88" s="28" t="s">
        <v>297</v>
      </c>
      <c r="AS88" s="55" t="s">
        <v>740</v>
      </c>
      <c r="AT88" s="55" t="s">
        <v>739</v>
      </c>
      <c r="AW88" s="17"/>
      <c r="AX88" s="17"/>
      <c r="AY88" s="25"/>
      <c r="AZ88" s="23"/>
      <c r="BA88" s="25"/>
      <c r="BB88" s="18">
        <f>RANK(BZ88,$BZ$2:$BZ$136)+COUNTIF(BZ$2:BZ89,BZ88)-1</f>
        <v>81</v>
      </c>
      <c r="BC88" s="63" t="str">
        <f t="shared" si="38"/>
        <v>N° 81 Centre Vinicole Champagne Nicolas Feuillatte</v>
      </c>
      <c r="BD88" s="18">
        <f>RANK(CA88,$CA$2:$CA$136)+COUNTIF(CA$2:CA89,CA88)-1</f>
        <v>81</v>
      </c>
      <c r="BE88" s="63" t="str">
        <f t="shared" si="39"/>
        <v>N° 81 Centre Vinicole Champagne Nicolas Feuillatte</v>
      </c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18">
        <f t="shared" si="40"/>
        <v>0</v>
      </c>
      <c r="CA88" s="18">
        <f t="shared" si="41"/>
        <v>0</v>
      </c>
      <c r="CB88" s="1">
        <f t="shared" si="42"/>
        <v>0</v>
      </c>
      <c r="CC88" s="1">
        <f t="shared" si="43"/>
        <v>0</v>
      </c>
      <c r="CD88" s="1">
        <f t="shared" si="44"/>
        <v>0</v>
      </c>
      <c r="CE88" s="1">
        <f t="shared" si="45"/>
        <v>0</v>
      </c>
      <c r="CF88" s="1">
        <f t="shared" si="46"/>
        <v>0</v>
      </c>
      <c r="CG88" s="1">
        <f t="shared" si="47"/>
        <v>0</v>
      </c>
      <c r="CH88" s="1">
        <f t="shared" si="48"/>
        <v>0</v>
      </c>
      <c r="CI88" s="1">
        <f t="shared" si="49"/>
        <v>0</v>
      </c>
      <c r="CJ88" s="1">
        <f t="shared" si="50"/>
        <v>0</v>
      </c>
      <c r="CK88" s="1">
        <f t="shared" si="51"/>
        <v>0</v>
      </c>
      <c r="CL88" s="1">
        <f t="shared" si="52"/>
        <v>0</v>
      </c>
      <c r="CM88" s="1">
        <f t="shared" si="53"/>
        <v>0</v>
      </c>
      <c r="CN88" s="1">
        <f t="shared" si="54"/>
        <v>0</v>
      </c>
      <c r="CO88" s="1">
        <f t="shared" si="55"/>
        <v>0</v>
      </c>
      <c r="CP88" s="16"/>
    </row>
    <row r="89" spans="1:94" s="7" customFormat="1" ht="30" x14ac:dyDescent="0.2">
      <c r="A89" s="12" t="s">
        <v>195</v>
      </c>
      <c r="B89" s="12" t="s">
        <v>300</v>
      </c>
      <c r="C89" s="17" t="s">
        <v>299</v>
      </c>
      <c r="D89" s="97" t="str">
        <f t="shared" si="37"/>
        <v xml:space="preserve">  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7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1" t="s">
        <v>302</v>
      </c>
      <c r="AP89" s="17" t="s">
        <v>301</v>
      </c>
      <c r="AQ89" s="21">
        <v>10800</v>
      </c>
      <c r="AR89" s="28" t="s">
        <v>303</v>
      </c>
      <c r="AS89" s="55" t="s">
        <v>742</v>
      </c>
      <c r="AT89" s="55" t="s">
        <v>741</v>
      </c>
      <c r="AW89" s="17"/>
      <c r="AX89" s="17"/>
      <c r="AY89" s="25"/>
      <c r="AZ89" s="23"/>
      <c r="BA89" s="25"/>
      <c r="BB89" s="18">
        <f>RANK(BZ89,$BZ$2:$BZ$136)+COUNTIF(BZ$2:BZ90,BZ89)-1</f>
        <v>82</v>
      </c>
      <c r="BC89" s="63" t="str">
        <f t="shared" si="38"/>
        <v>N° 82 Dislaub, Service de gestion des déchets</v>
      </c>
      <c r="BD89" s="18">
        <f>RANK(CA89,$CA$2:$CA$136)+COUNTIF(CA$2:CA90,CA89)-1</f>
        <v>82</v>
      </c>
      <c r="BE89" s="63" t="str">
        <f t="shared" si="39"/>
        <v>N° 82 Dislaub, Service de gestion des déchets</v>
      </c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18">
        <f t="shared" si="40"/>
        <v>0</v>
      </c>
      <c r="CA89" s="18">
        <f t="shared" si="41"/>
        <v>0</v>
      </c>
      <c r="CB89" s="1">
        <f t="shared" si="42"/>
        <v>0</v>
      </c>
      <c r="CC89" s="1">
        <f t="shared" si="43"/>
        <v>0</v>
      </c>
      <c r="CD89" s="1">
        <f t="shared" si="44"/>
        <v>0</v>
      </c>
      <c r="CE89" s="1">
        <f t="shared" si="45"/>
        <v>0</v>
      </c>
      <c r="CF89" s="1">
        <f t="shared" si="46"/>
        <v>0</v>
      </c>
      <c r="CG89" s="1">
        <f t="shared" si="47"/>
        <v>0</v>
      </c>
      <c r="CH89" s="1">
        <f t="shared" si="48"/>
        <v>0</v>
      </c>
      <c r="CI89" s="1">
        <f t="shared" si="49"/>
        <v>0</v>
      </c>
      <c r="CJ89" s="1">
        <f t="shared" si="50"/>
        <v>0</v>
      </c>
      <c r="CK89" s="1">
        <f t="shared" si="51"/>
        <v>0</v>
      </c>
      <c r="CL89" s="1">
        <f t="shared" si="52"/>
        <v>0</v>
      </c>
      <c r="CM89" s="1">
        <f t="shared" si="53"/>
        <v>0</v>
      </c>
      <c r="CN89" s="1">
        <f t="shared" si="54"/>
        <v>0</v>
      </c>
      <c r="CO89" s="1">
        <f t="shared" si="55"/>
        <v>0</v>
      </c>
      <c r="CP89" s="16"/>
    </row>
    <row r="90" spans="1:94" s="7" customFormat="1" ht="45" x14ac:dyDescent="0.2">
      <c r="A90" s="12" t="s">
        <v>195</v>
      </c>
      <c r="B90" s="12" t="s">
        <v>310</v>
      </c>
      <c r="C90" s="17" t="s">
        <v>309</v>
      </c>
      <c r="D90" s="97" t="str">
        <f t="shared" si="37"/>
        <v xml:space="preserve">  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7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1" t="s">
        <v>312</v>
      </c>
      <c r="AP90" s="17" t="s">
        <v>311</v>
      </c>
      <c r="AQ90" s="21">
        <v>94200</v>
      </c>
      <c r="AR90" s="28"/>
      <c r="AS90" s="55" t="s">
        <v>744</v>
      </c>
      <c r="AT90" s="55" t="s">
        <v>743</v>
      </c>
      <c r="AW90" s="17"/>
      <c r="AX90" s="17"/>
      <c r="AY90" s="11"/>
      <c r="AZ90" s="23"/>
      <c r="BA90" s="25"/>
      <c r="BB90" s="18">
        <f>RANK(BZ90,$BZ$2:$BZ$136)+COUNTIF(BZ$2:BZ91,BZ90)-1</f>
        <v>83</v>
      </c>
      <c r="BC90" s="63" t="str">
        <f t="shared" si="38"/>
        <v>N° 83 Eau De Paris</v>
      </c>
      <c r="BD90" s="18">
        <f>RANK(CA90,$CA$2:$CA$136)+COUNTIF(CA$2:CA91,CA90)-1</f>
        <v>83</v>
      </c>
      <c r="BE90" s="63" t="str">
        <f t="shared" si="39"/>
        <v>N° 83 Eau De Paris</v>
      </c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18">
        <f t="shared" si="40"/>
        <v>0</v>
      </c>
      <c r="CA90" s="18">
        <f t="shared" si="41"/>
        <v>0</v>
      </c>
      <c r="CB90" s="1">
        <f t="shared" si="42"/>
        <v>0</v>
      </c>
      <c r="CC90" s="1">
        <f t="shared" si="43"/>
        <v>0</v>
      </c>
      <c r="CD90" s="1">
        <f t="shared" si="44"/>
        <v>0</v>
      </c>
      <c r="CE90" s="1">
        <f t="shared" si="45"/>
        <v>0</v>
      </c>
      <c r="CF90" s="1">
        <f t="shared" si="46"/>
        <v>0</v>
      </c>
      <c r="CG90" s="1">
        <f t="shared" si="47"/>
        <v>0</v>
      </c>
      <c r="CH90" s="1">
        <f t="shared" si="48"/>
        <v>0</v>
      </c>
      <c r="CI90" s="1">
        <f t="shared" si="49"/>
        <v>0</v>
      </c>
      <c r="CJ90" s="1">
        <f t="shared" si="50"/>
        <v>0</v>
      </c>
      <c r="CK90" s="1">
        <f t="shared" si="51"/>
        <v>0</v>
      </c>
      <c r="CL90" s="1">
        <f t="shared" si="52"/>
        <v>0</v>
      </c>
      <c r="CM90" s="1">
        <f t="shared" si="53"/>
        <v>0</v>
      </c>
      <c r="CN90" s="1">
        <f t="shared" si="54"/>
        <v>0</v>
      </c>
      <c r="CO90" s="1">
        <f t="shared" si="55"/>
        <v>0</v>
      </c>
      <c r="CP90" s="16"/>
    </row>
    <row r="91" spans="1:94" s="121" customFormat="1" ht="30" x14ac:dyDescent="0.2">
      <c r="A91" s="12" t="s">
        <v>195</v>
      </c>
      <c r="B91" s="12" t="s">
        <v>314</v>
      </c>
      <c r="C91" s="17" t="s">
        <v>871</v>
      </c>
      <c r="D91" s="97" t="str">
        <f t="shared" si="37"/>
        <v xml:space="preserve">                    </v>
      </c>
      <c r="E91" s="11"/>
      <c r="F91" s="11"/>
      <c r="G91" s="159"/>
      <c r="H91" s="159"/>
      <c r="I91" s="11"/>
      <c r="J91" s="11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7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1" t="s">
        <v>316</v>
      </c>
      <c r="AP91" s="17" t="s">
        <v>315</v>
      </c>
      <c r="AQ91" s="21">
        <v>2220</v>
      </c>
      <c r="AR91" s="28" t="s">
        <v>317</v>
      </c>
      <c r="AS91" s="55"/>
      <c r="AT91" s="55" t="s">
        <v>745</v>
      </c>
      <c r="AU91" s="7"/>
      <c r="AV91" s="7"/>
      <c r="AW91" s="17"/>
      <c r="AX91" s="17"/>
      <c r="AY91" s="11"/>
      <c r="AZ91" s="23"/>
      <c r="BA91" s="25"/>
      <c r="BB91" s="18">
        <f>RANK(BZ91,$BZ$2:$BZ$136)+COUNTIF(BZ$2:BZ92,BZ91)-1</f>
        <v>84</v>
      </c>
      <c r="BC91" s="63" t="str">
        <f t="shared" si="38"/>
        <v>N° 84 Fertemis</v>
      </c>
      <c r="BD91" s="18">
        <f>RANK(CA91,$CA$2:$CA$136)+COUNTIF(CA$2:CA92,CA91)-1</f>
        <v>84</v>
      </c>
      <c r="BE91" s="63" t="str">
        <f t="shared" si="39"/>
        <v>N° 84 Fertemis</v>
      </c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18">
        <f t="shared" si="40"/>
        <v>0</v>
      </c>
      <c r="CA91" s="18">
        <f t="shared" si="41"/>
        <v>0</v>
      </c>
      <c r="CB91" s="1">
        <f t="shared" si="42"/>
        <v>0</v>
      </c>
      <c r="CC91" s="1">
        <f t="shared" si="43"/>
        <v>0</v>
      </c>
      <c r="CD91" s="1">
        <f t="shared" si="44"/>
        <v>0</v>
      </c>
      <c r="CE91" s="1">
        <f t="shared" si="45"/>
        <v>0</v>
      </c>
      <c r="CF91" s="1">
        <f t="shared" si="46"/>
        <v>0</v>
      </c>
      <c r="CG91" s="1">
        <f t="shared" si="47"/>
        <v>0</v>
      </c>
      <c r="CH91" s="1">
        <f t="shared" si="48"/>
        <v>0</v>
      </c>
      <c r="CI91" s="1">
        <f t="shared" si="49"/>
        <v>0</v>
      </c>
      <c r="CJ91" s="1">
        <f t="shared" si="50"/>
        <v>0</v>
      </c>
      <c r="CK91" s="1">
        <f t="shared" si="51"/>
        <v>0</v>
      </c>
      <c r="CL91" s="1">
        <f t="shared" si="52"/>
        <v>0</v>
      </c>
      <c r="CM91" s="1">
        <f t="shared" si="53"/>
        <v>0</v>
      </c>
      <c r="CN91" s="1">
        <f t="shared" si="54"/>
        <v>0</v>
      </c>
      <c r="CO91" s="1">
        <f t="shared" si="55"/>
        <v>0</v>
      </c>
      <c r="CP91" s="16"/>
    </row>
    <row r="92" spans="1:94" s="7" customFormat="1" ht="25.5" customHeight="1" x14ac:dyDescent="0.2">
      <c r="A92" s="12" t="s">
        <v>0</v>
      </c>
      <c r="B92" s="12" t="s">
        <v>1</v>
      </c>
      <c r="C92" s="17" t="s">
        <v>318</v>
      </c>
      <c r="D92" s="97" t="str">
        <f t="shared" si="37"/>
        <v xml:space="preserve">                    </v>
      </c>
      <c r="E92" s="159"/>
      <c r="F92" s="159"/>
      <c r="G92" s="159"/>
      <c r="H92" s="159"/>
      <c r="I92" s="159"/>
      <c r="J92" s="159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7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1" t="s">
        <v>320</v>
      </c>
      <c r="AP92" s="17" t="s">
        <v>319</v>
      </c>
      <c r="AQ92" s="21">
        <v>51320</v>
      </c>
      <c r="AR92" s="28" t="s">
        <v>321</v>
      </c>
      <c r="AS92" s="55" t="s">
        <v>676</v>
      </c>
      <c r="AT92" s="55" t="s">
        <v>746</v>
      </c>
      <c r="AW92" s="17"/>
      <c r="AX92" s="17"/>
      <c r="AY92" s="17"/>
      <c r="AZ92" s="23"/>
      <c r="BA92" s="25"/>
      <c r="BB92" s="18">
        <f>RANK(BZ92,$BZ$2:$BZ$136)+COUNTIF(BZ$2:BZ93,BZ92)-1</f>
        <v>85</v>
      </c>
      <c r="BC92" s="63" t="str">
        <f t="shared" si="38"/>
        <v>N° 85 Tereos Starch &amp; Sweeteners Europe</v>
      </c>
      <c r="BD92" s="18">
        <f>RANK(CA92,$CA$2:$CA$136)+COUNTIF(CA$2:CA93,CA92)-1</f>
        <v>85</v>
      </c>
      <c r="BE92" s="63" t="str">
        <f t="shared" si="39"/>
        <v>N° 85 Tereos Starch &amp; Sweeteners Europe</v>
      </c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18">
        <f t="shared" si="40"/>
        <v>0</v>
      </c>
      <c r="CA92" s="18">
        <f t="shared" si="41"/>
        <v>0</v>
      </c>
      <c r="CB92" s="1">
        <f t="shared" si="42"/>
        <v>0</v>
      </c>
      <c r="CC92" s="1">
        <f t="shared" si="43"/>
        <v>0</v>
      </c>
      <c r="CD92" s="1">
        <f t="shared" si="44"/>
        <v>0</v>
      </c>
      <c r="CE92" s="1">
        <f t="shared" si="45"/>
        <v>0</v>
      </c>
      <c r="CF92" s="1">
        <f t="shared" si="46"/>
        <v>0</v>
      </c>
      <c r="CG92" s="1">
        <f t="shared" si="47"/>
        <v>0</v>
      </c>
      <c r="CH92" s="1">
        <f t="shared" si="48"/>
        <v>0</v>
      </c>
      <c r="CI92" s="1">
        <f t="shared" si="49"/>
        <v>0</v>
      </c>
      <c r="CJ92" s="1">
        <f t="shared" si="50"/>
        <v>0</v>
      </c>
      <c r="CK92" s="1">
        <f t="shared" si="51"/>
        <v>0</v>
      </c>
      <c r="CL92" s="1">
        <f t="shared" si="52"/>
        <v>0</v>
      </c>
      <c r="CM92" s="1">
        <f t="shared" si="53"/>
        <v>0</v>
      </c>
      <c r="CN92" s="1">
        <f t="shared" si="54"/>
        <v>0</v>
      </c>
      <c r="CO92" s="1">
        <f t="shared" si="55"/>
        <v>0</v>
      </c>
      <c r="CP92" s="16"/>
    </row>
    <row r="93" spans="1:94" s="7" customFormat="1" ht="45.75" customHeight="1" x14ac:dyDescent="0.2">
      <c r="A93" s="12" t="s">
        <v>0</v>
      </c>
      <c r="B93" s="12" t="s">
        <v>331</v>
      </c>
      <c r="C93" s="17" t="s">
        <v>327</v>
      </c>
      <c r="D93" s="97" t="str">
        <f t="shared" si="37"/>
        <v xml:space="preserve">                    </v>
      </c>
      <c r="E93" s="159"/>
      <c r="F93" s="159"/>
      <c r="G93" s="159"/>
      <c r="H93" s="159"/>
      <c r="I93" s="159"/>
      <c r="J93" s="159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7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1" t="s">
        <v>329</v>
      </c>
      <c r="AP93" s="17" t="s">
        <v>328</v>
      </c>
      <c r="AQ93" s="21">
        <v>25300</v>
      </c>
      <c r="AR93" s="28" t="s">
        <v>330</v>
      </c>
      <c r="AS93" s="55" t="s">
        <v>750</v>
      </c>
      <c r="AT93" s="55" t="s">
        <v>749</v>
      </c>
      <c r="AW93" s="17"/>
      <c r="AX93" s="17"/>
      <c r="AY93" s="17"/>
      <c r="AZ93" s="23"/>
      <c r="BA93" s="25"/>
      <c r="BB93" s="18">
        <f>RANK(BZ93,$BZ$2:$BZ$136)+COUNTIF(BZ$2:BZ94,BZ93)-1</f>
        <v>86</v>
      </c>
      <c r="BC93" s="63" t="str">
        <f t="shared" si="38"/>
        <v>N° 86 Fromagerie Badoz</v>
      </c>
      <c r="BD93" s="18">
        <f>RANK(CA93,$CA$2:$CA$136)+COUNTIF(CA$2:CA94,CA93)-1</f>
        <v>86</v>
      </c>
      <c r="BE93" s="63" t="str">
        <f t="shared" si="39"/>
        <v>N° 86 Fromagerie Badoz</v>
      </c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18">
        <f t="shared" si="40"/>
        <v>0</v>
      </c>
      <c r="CA93" s="18">
        <f t="shared" si="41"/>
        <v>0</v>
      </c>
      <c r="CB93" s="1">
        <f t="shared" si="42"/>
        <v>0</v>
      </c>
      <c r="CC93" s="1">
        <f t="shared" si="43"/>
        <v>0</v>
      </c>
      <c r="CD93" s="1">
        <f t="shared" si="44"/>
        <v>0</v>
      </c>
      <c r="CE93" s="1">
        <f t="shared" si="45"/>
        <v>0</v>
      </c>
      <c r="CF93" s="1">
        <f t="shared" si="46"/>
        <v>0</v>
      </c>
      <c r="CG93" s="1">
        <f t="shared" si="47"/>
        <v>0</v>
      </c>
      <c r="CH93" s="1">
        <f t="shared" si="48"/>
        <v>0</v>
      </c>
      <c r="CI93" s="1">
        <f t="shared" si="49"/>
        <v>0</v>
      </c>
      <c r="CJ93" s="1">
        <f t="shared" si="50"/>
        <v>0</v>
      </c>
      <c r="CK93" s="1">
        <f t="shared" si="51"/>
        <v>0</v>
      </c>
      <c r="CL93" s="1">
        <f t="shared" si="52"/>
        <v>0</v>
      </c>
      <c r="CM93" s="1">
        <f t="shared" si="53"/>
        <v>0</v>
      </c>
      <c r="CN93" s="1">
        <f t="shared" si="54"/>
        <v>0</v>
      </c>
      <c r="CO93" s="1">
        <f t="shared" si="55"/>
        <v>0</v>
      </c>
      <c r="CP93" s="16"/>
    </row>
    <row r="94" spans="1:94" s="7" customFormat="1" ht="30" x14ac:dyDescent="0.2">
      <c r="A94" s="12" t="s">
        <v>0</v>
      </c>
      <c r="B94" s="12" t="s">
        <v>348</v>
      </c>
      <c r="C94" s="17" t="s">
        <v>872</v>
      </c>
      <c r="D94" s="97" t="str">
        <f t="shared" si="37"/>
        <v xml:space="preserve">  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5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7" t="s">
        <v>349</v>
      </c>
      <c r="AP94" s="17" t="s">
        <v>350</v>
      </c>
      <c r="AQ94" s="21">
        <v>10230</v>
      </c>
      <c r="AR94" s="28" t="s">
        <v>351</v>
      </c>
      <c r="AS94" s="55" t="s">
        <v>752</v>
      </c>
      <c r="AT94" s="55" t="s">
        <v>751</v>
      </c>
      <c r="AU94" s="26"/>
      <c r="AW94" s="26"/>
      <c r="AX94" s="24"/>
      <c r="AY94" s="26"/>
      <c r="AZ94" s="56"/>
      <c r="BA94" s="26"/>
      <c r="BB94" s="18">
        <f>RANK(BZ94,$BZ$2:$BZ$136)+COUNTIF(BZ$2:BZ95,BZ94)-1</f>
        <v>87</v>
      </c>
      <c r="BC94" s="63" t="str">
        <f t="shared" si="38"/>
        <v>N° 87 HuguierFrères</v>
      </c>
      <c r="BD94" s="18">
        <f>RANK(CA94,$CA$2:$CA$136)+COUNTIF(CA$2:CA95,CA94)-1</f>
        <v>87</v>
      </c>
      <c r="BE94" s="63" t="str">
        <f t="shared" si="39"/>
        <v>N° 87 HuguierFrères</v>
      </c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18">
        <f t="shared" si="40"/>
        <v>0</v>
      </c>
      <c r="CA94" s="18">
        <f t="shared" si="41"/>
        <v>0</v>
      </c>
      <c r="CB94" s="1">
        <f t="shared" si="42"/>
        <v>0</v>
      </c>
      <c r="CC94" s="1">
        <f t="shared" si="43"/>
        <v>0</v>
      </c>
      <c r="CD94" s="1">
        <f t="shared" si="44"/>
        <v>0</v>
      </c>
      <c r="CE94" s="1">
        <f t="shared" si="45"/>
        <v>0</v>
      </c>
      <c r="CF94" s="1">
        <f t="shared" si="46"/>
        <v>0</v>
      </c>
      <c r="CG94" s="1">
        <f t="shared" si="47"/>
        <v>0</v>
      </c>
      <c r="CH94" s="1">
        <f t="shared" si="48"/>
        <v>0</v>
      </c>
      <c r="CI94" s="1">
        <f t="shared" si="49"/>
        <v>0</v>
      </c>
      <c r="CJ94" s="1">
        <f t="shared" si="50"/>
        <v>0</v>
      </c>
      <c r="CK94" s="1">
        <f t="shared" si="51"/>
        <v>0</v>
      </c>
      <c r="CL94" s="1">
        <f t="shared" si="52"/>
        <v>0</v>
      </c>
      <c r="CM94" s="1">
        <f t="shared" si="53"/>
        <v>0</v>
      </c>
      <c r="CN94" s="1">
        <f t="shared" si="54"/>
        <v>0</v>
      </c>
      <c r="CO94" s="1">
        <f t="shared" si="55"/>
        <v>0</v>
      </c>
      <c r="CP94" s="37"/>
    </row>
    <row r="95" spans="1:94" s="7" customFormat="1" ht="51.75" customHeight="1" x14ac:dyDescent="0.2">
      <c r="A95" s="12" t="s">
        <v>0</v>
      </c>
      <c r="B95" s="12" t="s">
        <v>5</v>
      </c>
      <c r="C95" s="17" t="s">
        <v>873</v>
      </c>
      <c r="D95" s="97" t="str">
        <f t="shared" si="37"/>
        <v xml:space="preserve">  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5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7" t="s">
        <v>354</v>
      </c>
      <c r="AP95" s="17" t="s">
        <v>355</v>
      </c>
      <c r="AQ95" s="21">
        <v>51130</v>
      </c>
      <c r="AR95" s="28" t="s">
        <v>356</v>
      </c>
      <c r="AS95" s="22" t="s">
        <v>754</v>
      </c>
      <c r="AT95" s="22" t="s">
        <v>753</v>
      </c>
      <c r="AU95" s="23" t="s">
        <v>357</v>
      </c>
      <c r="AW95" s="17"/>
      <c r="AX95" s="24"/>
      <c r="AY95" s="58"/>
      <c r="AZ95" s="26"/>
      <c r="BA95" s="26"/>
      <c r="BB95" s="18">
        <f>RANK(BZ95,$BZ$2:$BZ$136)+COUNTIF(BZ$2:BZ96,BZ95)-1</f>
        <v>88</v>
      </c>
      <c r="BC95" s="63" t="str">
        <f t="shared" si="38"/>
        <v>N° 88 Téréos, distillerie de la région de Chalon</v>
      </c>
      <c r="BD95" s="18">
        <f>RANK(CA95,$CA$2:$CA$136)+COUNTIF(CA$2:CA96,CA95)-1</f>
        <v>88</v>
      </c>
      <c r="BE95" s="63" t="str">
        <f t="shared" si="39"/>
        <v>N° 88 Téréos, distillerie de la région de Chalon</v>
      </c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18">
        <f t="shared" si="40"/>
        <v>0</v>
      </c>
      <c r="CA95" s="18">
        <f t="shared" si="41"/>
        <v>0</v>
      </c>
      <c r="CB95" s="1">
        <f t="shared" si="42"/>
        <v>0</v>
      </c>
      <c r="CC95" s="1">
        <f t="shared" si="43"/>
        <v>0</v>
      </c>
      <c r="CD95" s="1">
        <f t="shared" si="44"/>
        <v>0</v>
      </c>
      <c r="CE95" s="1">
        <f t="shared" si="45"/>
        <v>0</v>
      </c>
      <c r="CF95" s="1">
        <f t="shared" si="46"/>
        <v>0</v>
      </c>
      <c r="CG95" s="1">
        <f t="shared" si="47"/>
        <v>0</v>
      </c>
      <c r="CH95" s="1">
        <f t="shared" si="48"/>
        <v>0</v>
      </c>
      <c r="CI95" s="1">
        <f t="shared" si="49"/>
        <v>0</v>
      </c>
      <c r="CJ95" s="1">
        <f t="shared" si="50"/>
        <v>0</v>
      </c>
      <c r="CK95" s="1">
        <f t="shared" si="51"/>
        <v>0</v>
      </c>
      <c r="CL95" s="1">
        <f t="shared" si="52"/>
        <v>0</v>
      </c>
      <c r="CM95" s="1">
        <f t="shared" si="53"/>
        <v>0</v>
      </c>
      <c r="CN95" s="1">
        <f t="shared" si="54"/>
        <v>0</v>
      </c>
      <c r="CO95" s="1">
        <f t="shared" si="55"/>
        <v>0</v>
      </c>
      <c r="CP95" s="37"/>
    </row>
    <row r="96" spans="1:94" s="7" customFormat="1" ht="44.25" customHeight="1" x14ac:dyDescent="0.2">
      <c r="A96" s="12" t="s">
        <v>0</v>
      </c>
      <c r="B96" s="12" t="s">
        <v>192</v>
      </c>
      <c r="C96" s="17" t="s">
        <v>191</v>
      </c>
      <c r="D96" s="97" t="str">
        <f t="shared" si="37"/>
        <v xml:space="preserve">  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358</v>
      </c>
      <c r="AP96" s="17" t="s">
        <v>359</v>
      </c>
      <c r="AQ96" s="21">
        <v>6823</v>
      </c>
      <c r="AR96" s="28" t="s">
        <v>360</v>
      </c>
      <c r="AS96" s="22" t="s">
        <v>756</v>
      </c>
      <c r="AT96" s="22" t="s">
        <v>755</v>
      </c>
      <c r="AU96" s="23" t="s">
        <v>361</v>
      </c>
      <c r="AW96" s="17"/>
      <c r="AX96" s="24"/>
      <c r="AY96" s="17"/>
      <c r="AZ96" s="26"/>
      <c r="BA96" s="26"/>
      <c r="BB96" s="18">
        <f>RANK(BZ96,$BZ$2:$BZ$136)+COUNTIF(BZ$2:BZ97,BZ96)-1</f>
        <v>88</v>
      </c>
      <c r="BC96" s="63" t="str">
        <f t="shared" si="38"/>
        <v>N° 88 Brasserie d’ORVAL</v>
      </c>
      <c r="BD96" s="18">
        <f>RANK(CA96,$CA$2:$CA$136)+COUNTIF(CA$2:CA97,CA96)-1</f>
        <v>88</v>
      </c>
      <c r="BE96" s="63" t="str">
        <f t="shared" si="39"/>
        <v>N° 88 Brasserie d’ORVAL</v>
      </c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18">
        <f t="shared" si="40"/>
        <v>0</v>
      </c>
      <c r="CA96" s="18">
        <f t="shared" si="41"/>
        <v>0</v>
      </c>
      <c r="CB96" s="1">
        <f t="shared" si="42"/>
        <v>0</v>
      </c>
      <c r="CC96" s="1">
        <f t="shared" si="43"/>
        <v>0</v>
      </c>
      <c r="CD96" s="1">
        <f t="shared" si="44"/>
        <v>0</v>
      </c>
      <c r="CE96" s="1">
        <f t="shared" si="45"/>
        <v>0</v>
      </c>
      <c r="CF96" s="1">
        <f t="shared" si="46"/>
        <v>0</v>
      </c>
      <c r="CG96" s="1">
        <f t="shared" si="47"/>
        <v>0</v>
      </c>
      <c r="CH96" s="1">
        <f t="shared" si="48"/>
        <v>0</v>
      </c>
      <c r="CI96" s="1">
        <f t="shared" si="49"/>
        <v>0</v>
      </c>
      <c r="CJ96" s="1">
        <f t="shared" si="50"/>
        <v>0</v>
      </c>
      <c r="CK96" s="1">
        <f t="shared" si="51"/>
        <v>0</v>
      </c>
      <c r="CL96" s="1">
        <f t="shared" si="52"/>
        <v>0</v>
      </c>
      <c r="CM96" s="1">
        <f t="shared" si="53"/>
        <v>0</v>
      </c>
      <c r="CN96" s="1">
        <f t="shared" si="54"/>
        <v>0</v>
      </c>
      <c r="CO96" s="1">
        <f t="shared" si="55"/>
        <v>0</v>
      </c>
      <c r="CP96" s="37"/>
    </row>
    <row r="97" spans="1:94" s="7" customFormat="1" ht="73.5" customHeight="1" x14ac:dyDescent="0.2">
      <c r="A97" s="12" t="s">
        <v>0</v>
      </c>
      <c r="B97" s="12" t="s">
        <v>362</v>
      </c>
      <c r="C97" s="17" t="s">
        <v>363</v>
      </c>
      <c r="D97" s="97" t="str">
        <f t="shared" si="37"/>
        <v xml:space="preserve">      ; 2021_i=1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364</v>
      </c>
      <c r="AP97" s="17" t="s">
        <v>101</v>
      </c>
      <c r="AQ97" s="21">
        <v>51100</v>
      </c>
      <c r="AR97" s="28" t="s">
        <v>193</v>
      </c>
      <c r="AS97" s="22" t="s">
        <v>758</v>
      </c>
      <c r="AT97" s="22" t="s">
        <v>757</v>
      </c>
      <c r="AU97" s="17"/>
      <c r="AW97" s="17"/>
      <c r="AX97" s="24"/>
      <c r="AY97" s="47"/>
      <c r="AZ97" s="56"/>
      <c r="BA97" s="25"/>
      <c r="BB97" s="18">
        <f>RANK(BZ97,$BZ$2:$BZ$136)+COUNTIF(BZ$2:BZ98,BZ97)-1</f>
        <v>24</v>
      </c>
      <c r="BC97" s="63" t="str">
        <f t="shared" si="38"/>
        <v>N° 24 Charbonneaux Brabant SA</v>
      </c>
      <c r="BD97" s="18">
        <f>RANK(CA97,$CA$2:$CA$136)+COUNTIF(CA$2:CA98,CA97)-1</f>
        <v>11</v>
      </c>
      <c r="BE97" s="63" t="str">
        <f t="shared" si="39"/>
        <v>N° 11 Charbonneaux Brabant SA</v>
      </c>
      <c r="BF97" s="63"/>
      <c r="BG97" s="63"/>
      <c r="BH97" s="63"/>
      <c r="BI97" s="63"/>
      <c r="BJ97" s="63"/>
      <c r="BK97" s="63">
        <v>1</v>
      </c>
      <c r="BL97" s="63"/>
      <c r="BM97" s="63"/>
      <c r="BN97" s="63"/>
      <c r="BO97" s="63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18">
        <f t="shared" si="40"/>
        <v>8</v>
      </c>
      <c r="CA97" s="18">
        <f t="shared" si="41"/>
        <v>8</v>
      </c>
      <c r="CB97" s="1">
        <f t="shared" si="42"/>
        <v>0</v>
      </c>
      <c r="CC97" s="1">
        <f t="shared" si="43"/>
        <v>0</v>
      </c>
      <c r="CD97" s="1">
        <f t="shared" si="44"/>
        <v>0</v>
      </c>
      <c r="CE97" s="1">
        <f t="shared" si="45"/>
        <v>0</v>
      </c>
      <c r="CF97" s="1">
        <f t="shared" si="46"/>
        <v>0</v>
      </c>
      <c r="CG97" s="1">
        <f t="shared" si="47"/>
        <v>0</v>
      </c>
      <c r="CH97" s="1">
        <f t="shared" si="48"/>
        <v>0</v>
      </c>
      <c r="CI97" s="1">
        <f t="shared" si="49"/>
        <v>0</v>
      </c>
      <c r="CJ97" s="1">
        <f t="shared" si="50"/>
        <v>0</v>
      </c>
      <c r="CK97" s="1">
        <f t="shared" si="51"/>
        <v>0</v>
      </c>
      <c r="CL97" s="1">
        <f t="shared" si="52"/>
        <v>0</v>
      </c>
      <c r="CM97" s="1">
        <f t="shared" si="53"/>
        <v>0</v>
      </c>
      <c r="CN97" s="1">
        <f t="shared" si="54"/>
        <v>0</v>
      </c>
      <c r="CO97" s="1">
        <f t="shared" si="55"/>
        <v>0</v>
      </c>
      <c r="CP97" s="37"/>
    </row>
    <row r="98" spans="1:94" s="7" customFormat="1" ht="65.25" customHeight="1" x14ac:dyDescent="0.2">
      <c r="A98" s="12" t="s">
        <v>195</v>
      </c>
      <c r="B98" s="17" t="s">
        <v>197</v>
      </c>
      <c r="C98" s="17" t="s">
        <v>196</v>
      </c>
      <c r="D98" s="97" t="str">
        <f t="shared" si="37"/>
        <v xml:space="preserve">      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365</v>
      </c>
      <c r="AP98" s="17" t="s">
        <v>101</v>
      </c>
      <c r="AQ98" s="21">
        <v>51100</v>
      </c>
      <c r="AR98" s="28" t="s">
        <v>366</v>
      </c>
      <c r="AS98" s="22"/>
      <c r="AT98" s="22" t="s">
        <v>759</v>
      </c>
      <c r="AU98" s="23" t="s">
        <v>367</v>
      </c>
      <c r="AV98" s="26"/>
      <c r="AW98" s="26"/>
      <c r="AX98" s="24"/>
      <c r="AY98" s="26"/>
      <c r="AZ98" s="26"/>
      <c r="BA98" s="26"/>
      <c r="BB98" s="18">
        <f>RANK(BZ98,$BZ$2:$BZ$136)+COUNTIF(BZ$2:BZ99,BZ98)-1</f>
        <v>90</v>
      </c>
      <c r="BC98" s="63" t="str">
        <f t="shared" si="38"/>
        <v xml:space="preserve">N° 90 C.A.M.A (Chaine d'Analyses Marne Ardennes) </v>
      </c>
      <c r="BD98" s="18">
        <f>RANK(CA98,$CA$2:$CA$136)+COUNTIF(CA$2:CA99,CA98)-1</f>
        <v>90</v>
      </c>
      <c r="BE98" s="63" t="str">
        <f t="shared" si="39"/>
        <v xml:space="preserve">N° 90 C.A.M.A (Chaine d'Analyses Marne Ardennes) </v>
      </c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18">
        <f t="shared" si="40"/>
        <v>0</v>
      </c>
      <c r="CA98" s="18">
        <f t="shared" si="41"/>
        <v>0</v>
      </c>
      <c r="CB98" s="1">
        <f t="shared" si="42"/>
        <v>0</v>
      </c>
      <c r="CC98" s="1">
        <f t="shared" si="43"/>
        <v>0</v>
      </c>
      <c r="CD98" s="1">
        <f t="shared" si="44"/>
        <v>0</v>
      </c>
      <c r="CE98" s="1">
        <f t="shared" si="45"/>
        <v>0</v>
      </c>
      <c r="CF98" s="1">
        <f t="shared" si="46"/>
        <v>0</v>
      </c>
      <c r="CG98" s="1">
        <f t="shared" si="47"/>
        <v>0</v>
      </c>
      <c r="CH98" s="1">
        <f t="shared" si="48"/>
        <v>0</v>
      </c>
      <c r="CI98" s="1">
        <f t="shared" si="49"/>
        <v>0</v>
      </c>
      <c r="CJ98" s="1">
        <f t="shared" si="50"/>
        <v>0</v>
      </c>
      <c r="CK98" s="1">
        <f t="shared" si="51"/>
        <v>0</v>
      </c>
      <c r="CL98" s="1">
        <f t="shared" si="52"/>
        <v>0</v>
      </c>
      <c r="CM98" s="1">
        <f t="shared" si="53"/>
        <v>0</v>
      </c>
      <c r="CN98" s="1">
        <f t="shared" si="54"/>
        <v>0</v>
      </c>
      <c r="CO98" s="1">
        <f t="shared" si="55"/>
        <v>0</v>
      </c>
      <c r="CP98" s="37"/>
    </row>
    <row r="99" spans="1:94" s="7" customFormat="1" ht="42" customHeight="1" x14ac:dyDescent="0.2">
      <c r="A99" s="12" t="s">
        <v>195</v>
      </c>
      <c r="B99" s="17" t="s">
        <v>369</v>
      </c>
      <c r="C99" s="17" t="s">
        <v>368</v>
      </c>
      <c r="D99" s="97" t="str">
        <f t="shared" si="37"/>
        <v xml:space="preserve">      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370</v>
      </c>
      <c r="AP99" s="17" t="s">
        <v>159</v>
      </c>
      <c r="AQ99" s="21">
        <v>2000</v>
      </c>
      <c r="AR99" s="28" t="s">
        <v>371</v>
      </c>
      <c r="AS99" s="22" t="s">
        <v>763</v>
      </c>
      <c r="AT99" s="22" t="s">
        <v>762</v>
      </c>
      <c r="AU99" s="23" t="s">
        <v>372</v>
      </c>
      <c r="AV99" s="30"/>
      <c r="AW99" s="26"/>
      <c r="AX99" s="24"/>
      <c r="AY99" s="26"/>
      <c r="AZ99" s="26"/>
      <c r="BA99" s="26"/>
      <c r="BB99" s="18">
        <f>RANK(BZ99,$BZ$2:$BZ$136)+COUNTIF(BZ$2:BZ100,BZ99)-1</f>
        <v>91</v>
      </c>
      <c r="BC99" s="63" t="str">
        <f t="shared" si="38"/>
        <v>N° 91 SDP</v>
      </c>
      <c r="BD99" s="18">
        <f>RANK(CA99,$CA$2:$CA$136)+COUNTIF(CA$2:CA100,CA99)-1</f>
        <v>91</v>
      </c>
      <c r="BE99" s="63" t="str">
        <f t="shared" si="39"/>
        <v>N° 91 SDP</v>
      </c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18">
        <f t="shared" si="40"/>
        <v>0</v>
      </c>
      <c r="CA99" s="18">
        <f t="shared" si="41"/>
        <v>0</v>
      </c>
      <c r="CB99" s="1">
        <f t="shared" si="42"/>
        <v>0</v>
      </c>
      <c r="CC99" s="1">
        <f t="shared" si="43"/>
        <v>0</v>
      </c>
      <c r="CD99" s="1">
        <f t="shared" si="44"/>
        <v>0</v>
      </c>
      <c r="CE99" s="1">
        <f t="shared" si="45"/>
        <v>0</v>
      </c>
      <c r="CF99" s="1">
        <f t="shared" si="46"/>
        <v>0</v>
      </c>
      <c r="CG99" s="1">
        <f t="shared" si="47"/>
        <v>0</v>
      </c>
      <c r="CH99" s="1">
        <f t="shared" si="48"/>
        <v>0</v>
      </c>
      <c r="CI99" s="1">
        <f t="shared" si="49"/>
        <v>0</v>
      </c>
      <c r="CJ99" s="1">
        <f t="shared" si="50"/>
        <v>0</v>
      </c>
      <c r="CK99" s="1">
        <f t="shared" si="51"/>
        <v>0</v>
      </c>
      <c r="CL99" s="1">
        <f t="shared" si="52"/>
        <v>0</v>
      </c>
      <c r="CM99" s="1">
        <f t="shared" si="53"/>
        <v>0</v>
      </c>
      <c r="CN99" s="1">
        <f t="shared" si="54"/>
        <v>0</v>
      </c>
      <c r="CO99" s="1">
        <f t="shared" si="55"/>
        <v>0</v>
      </c>
      <c r="CP99" s="37"/>
    </row>
    <row r="100" spans="1:94" s="7" customFormat="1" ht="42" customHeight="1" x14ac:dyDescent="0.2">
      <c r="A100" s="12" t="s">
        <v>195</v>
      </c>
      <c r="B100" s="12" t="s">
        <v>300</v>
      </c>
      <c r="C100" s="17" t="s">
        <v>373</v>
      </c>
      <c r="D100" s="97" t="str">
        <f t="shared" si="37"/>
        <v xml:space="preserve">  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375</v>
      </c>
      <c r="AP100" s="17" t="s">
        <v>374</v>
      </c>
      <c r="AQ100" s="21">
        <v>51370</v>
      </c>
      <c r="AR100" s="15"/>
      <c r="AS100" s="22"/>
      <c r="AT100" s="22" t="s">
        <v>764</v>
      </c>
      <c r="AU100" s="23" t="s">
        <v>376</v>
      </c>
      <c r="AV100" s="30"/>
      <c r="AW100" s="17"/>
      <c r="AX100" s="24"/>
      <c r="AY100" s="30"/>
      <c r="AZ100" s="48"/>
      <c r="BA100" s="25"/>
      <c r="BB100" s="18">
        <f>RANK(BZ100,$BZ$2:$BZ$136)+COUNTIF(BZ$2:BZ101,BZ100)-1</f>
        <v>92</v>
      </c>
      <c r="BC100" s="63" t="str">
        <f t="shared" si="38"/>
        <v xml:space="preserve">N° 92 Station d'épuration Reims Métropole - service SEMSI </v>
      </c>
      <c r="BD100" s="18">
        <f>RANK(CA100,$CA$2:$CA$136)+COUNTIF(CA$2:CA101,CA100)-1</f>
        <v>92</v>
      </c>
      <c r="BE100" s="63" t="str">
        <f t="shared" si="39"/>
        <v xml:space="preserve">N° 92 Station d'épuration Reims Métropole - service SEMSI </v>
      </c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18">
        <f t="shared" si="40"/>
        <v>0</v>
      </c>
      <c r="CA100" s="18">
        <f t="shared" si="41"/>
        <v>0</v>
      </c>
      <c r="CB100" s="1">
        <f t="shared" si="42"/>
        <v>0</v>
      </c>
      <c r="CC100" s="1">
        <f t="shared" si="43"/>
        <v>0</v>
      </c>
      <c r="CD100" s="1">
        <f t="shared" si="44"/>
        <v>0</v>
      </c>
      <c r="CE100" s="1">
        <f t="shared" si="45"/>
        <v>0</v>
      </c>
      <c r="CF100" s="1">
        <f t="shared" si="46"/>
        <v>0</v>
      </c>
      <c r="CG100" s="1">
        <f t="shared" si="47"/>
        <v>0</v>
      </c>
      <c r="CH100" s="1">
        <f t="shared" si="48"/>
        <v>0</v>
      </c>
      <c r="CI100" s="1">
        <f t="shared" si="49"/>
        <v>0</v>
      </c>
      <c r="CJ100" s="1">
        <f t="shared" si="50"/>
        <v>0</v>
      </c>
      <c r="CK100" s="1">
        <f t="shared" si="51"/>
        <v>0</v>
      </c>
      <c r="CL100" s="1">
        <f t="shared" si="52"/>
        <v>0</v>
      </c>
      <c r="CM100" s="1">
        <f t="shared" si="53"/>
        <v>0</v>
      </c>
      <c r="CN100" s="1">
        <f t="shared" si="54"/>
        <v>0</v>
      </c>
      <c r="CO100" s="1">
        <f t="shared" si="55"/>
        <v>0</v>
      </c>
      <c r="CP100" s="37"/>
    </row>
    <row r="101" spans="1:94" s="7" customFormat="1" ht="42" customHeight="1" x14ac:dyDescent="0.2">
      <c r="A101" s="12" t="s">
        <v>195</v>
      </c>
      <c r="B101" s="12" t="s">
        <v>198</v>
      </c>
      <c r="C101" s="17" t="s">
        <v>377</v>
      </c>
      <c r="D101" s="97" t="str">
        <f t="shared" si="37"/>
        <v xml:space="preserve">  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378</v>
      </c>
      <c r="AP101" s="17" t="s">
        <v>122</v>
      </c>
      <c r="AQ101" s="21">
        <v>51530</v>
      </c>
      <c r="AR101" s="15"/>
      <c r="AS101" s="22"/>
      <c r="AT101" s="22" t="s">
        <v>765</v>
      </c>
      <c r="AU101" s="23" t="s">
        <v>379</v>
      </c>
      <c r="AV101" s="30"/>
      <c r="AW101" s="17"/>
      <c r="AX101" s="17"/>
      <c r="AY101" s="30"/>
      <c r="AZ101" s="26"/>
      <c r="BA101" s="26"/>
      <c r="BB101" s="18">
        <f>RANK(BZ101,$BZ$2:$BZ$136)+COUNTIF(BZ$2:BZ102,BZ101)-1</f>
        <v>93</v>
      </c>
      <c r="BC101" s="63" t="str">
        <f t="shared" si="38"/>
        <v xml:space="preserve">N° 93 STEP Mardeuil </v>
      </c>
      <c r="BD101" s="18">
        <f>RANK(CA101,$CA$2:$CA$136)+COUNTIF(CA$2:CA102,CA101)-1</f>
        <v>93</v>
      </c>
      <c r="BE101" s="63" t="str">
        <f t="shared" si="39"/>
        <v xml:space="preserve">N° 93 STEP Mardeuil </v>
      </c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18">
        <f t="shared" si="40"/>
        <v>0</v>
      </c>
      <c r="CA101" s="18">
        <f t="shared" si="41"/>
        <v>0</v>
      </c>
      <c r="CB101" s="1">
        <f t="shared" si="42"/>
        <v>0</v>
      </c>
      <c r="CC101" s="1">
        <f t="shared" si="43"/>
        <v>0</v>
      </c>
      <c r="CD101" s="1">
        <f t="shared" si="44"/>
        <v>0</v>
      </c>
      <c r="CE101" s="1">
        <f t="shared" si="45"/>
        <v>0</v>
      </c>
      <c r="CF101" s="1">
        <f t="shared" si="46"/>
        <v>0</v>
      </c>
      <c r="CG101" s="1">
        <f t="shared" si="47"/>
        <v>0</v>
      </c>
      <c r="CH101" s="1">
        <f t="shared" si="48"/>
        <v>0</v>
      </c>
      <c r="CI101" s="1">
        <f t="shared" si="49"/>
        <v>0</v>
      </c>
      <c r="CJ101" s="1">
        <f t="shared" si="50"/>
        <v>0</v>
      </c>
      <c r="CK101" s="1">
        <f t="shared" si="51"/>
        <v>0</v>
      </c>
      <c r="CL101" s="1">
        <f t="shared" si="52"/>
        <v>0</v>
      </c>
      <c r="CM101" s="1">
        <f t="shared" si="53"/>
        <v>0</v>
      </c>
      <c r="CN101" s="1">
        <f t="shared" si="54"/>
        <v>0</v>
      </c>
      <c r="CO101" s="1">
        <f t="shared" si="55"/>
        <v>0</v>
      </c>
      <c r="CP101" s="37"/>
    </row>
    <row r="102" spans="1:94" s="7" customFormat="1" ht="40.5" customHeight="1" x14ac:dyDescent="0.2">
      <c r="A102" s="12" t="s">
        <v>195</v>
      </c>
      <c r="B102" s="12" t="s">
        <v>198</v>
      </c>
      <c r="C102" s="17" t="s">
        <v>381</v>
      </c>
      <c r="D102" s="97" t="str">
        <f t="shared" si="37"/>
        <v xml:space="preserve">  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199</v>
      </c>
      <c r="AP102" s="17" t="s">
        <v>380</v>
      </c>
      <c r="AQ102" s="17">
        <v>51120</v>
      </c>
      <c r="AR102" s="15"/>
      <c r="AS102" s="22"/>
      <c r="AT102" s="22" t="s">
        <v>766</v>
      </c>
      <c r="AU102" s="17"/>
      <c r="AV102" s="30"/>
      <c r="AW102" s="47"/>
      <c r="AX102" s="17"/>
      <c r="AY102" s="30"/>
      <c r="AZ102" s="59"/>
      <c r="BA102" s="25"/>
      <c r="BB102" s="18">
        <f>RANK(BZ102,$BZ$2:$BZ$136)+COUNTIF(BZ$2:BZ103,BZ102)-1</f>
        <v>94</v>
      </c>
      <c r="BC102" s="63" t="str">
        <f t="shared" si="38"/>
        <v>N° 94 STEP Communauté de communes des Coteaux Sezannais</v>
      </c>
      <c r="BD102" s="18">
        <f>RANK(CA102,$CA$2:$CA$136)+COUNTIF(CA$2:CA103,CA102)-1</f>
        <v>94</v>
      </c>
      <c r="BE102" s="63" t="str">
        <f t="shared" si="39"/>
        <v>N° 94 STEP Communauté de communes des Coteaux Sezannais</v>
      </c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18">
        <f t="shared" si="40"/>
        <v>0</v>
      </c>
      <c r="CA102" s="18">
        <f t="shared" si="41"/>
        <v>0</v>
      </c>
      <c r="CB102" s="1">
        <f t="shared" si="42"/>
        <v>0</v>
      </c>
      <c r="CC102" s="1">
        <f t="shared" si="43"/>
        <v>0</v>
      </c>
      <c r="CD102" s="1">
        <f t="shared" si="44"/>
        <v>0</v>
      </c>
      <c r="CE102" s="1">
        <f t="shared" si="45"/>
        <v>0</v>
      </c>
      <c r="CF102" s="1">
        <f t="shared" si="46"/>
        <v>0</v>
      </c>
      <c r="CG102" s="1">
        <f t="shared" si="47"/>
        <v>0</v>
      </c>
      <c r="CH102" s="1">
        <f t="shared" si="48"/>
        <v>0</v>
      </c>
      <c r="CI102" s="1">
        <f t="shared" si="49"/>
        <v>0</v>
      </c>
      <c r="CJ102" s="1">
        <f t="shared" si="50"/>
        <v>0</v>
      </c>
      <c r="CK102" s="1">
        <f t="shared" si="51"/>
        <v>0</v>
      </c>
      <c r="CL102" s="1">
        <f t="shared" si="52"/>
        <v>0</v>
      </c>
      <c r="CM102" s="1">
        <f t="shared" si="53"/>
        <v>0</v>
      </c>
      <c r="CN102" s="1">
        <f t="shared" si="54"/>
        <v>0</v>
      </c>
      <c r="CO102" s="1">
        <f t="shared" si="55"/>
        <v>0</v>
      </c>
      <c r="CP102" s="37"/>
    </row>
    <row r="103" spans="1:94" s="7" customFormat="1" ht="31.5" customHeight="1" x14ac:dyDescent="0.2">
      <c r="A103" s="12" t="s">
        <v>195</v>
      </c>
      <c r="B103" s="12" t="s">
        <v>382</v>
      </c>
      <c r="C103" s="17" t="s">
        <v>387</v>
      </c>
      <c r="D103" s="97" t="str">
        <f t="shared" si="37"/>
        <v xml:space="preserve">                    </v>
      </c>
      <c r="E103" s="159"/>
      <c r="F103" s="159"/>
      <c r="G103" s="159"/>
      <c r="H103" s="159"/>
      <c r="I103" s="159"/>
      <c r="J103" s="159"/>
      <c r="K103" s="159"/>
      <c r="L103" s="159"/>
      <c r="M103" s="26"/>
      <c r="N103" s="26"/>
      <c r="O103" s="26"/>
      <c r="P103" s="26"/>
      <c r="Q103" s="26"/>
      <c r="R103" s="26"/>
      <c r="S103" s="26"/>
      <c r="T103" s="26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383</v>
      </c>
      <c r="AP103" s="17" t="s">
        <v>384</v>
      </c>
      <c r="AQ103" s="21">
        <v>51000</v>
      </c>
      <c r="AR103" s="28" t="s">
        <v>386</v>
      </c>
      <c r="AS103" s="22" t="s">
        <v>768</v>
      </c>
      <c r="AT103" s="22" t="s">
        <v>767</v>
      </c>
      <c r="AU103" s="23" t="s">
        <v>385</v>
      </c>
      <c r="AV103" s="15"/>
      <c r="AW103" s="26"/>
      <c r="AX103" s="24"/>
      <c r="AY103" s="26"/>
      <c r="AZ103" s="26"/>
      <c r="BA103" s="26"/>
      <c r="BB103" s="18">
        <f>RANK(BZ103,$BZ$2:$BZ$136)+COUNTIF(BZ$2:BZ104,BZ103)-1</f>
        <v>95</v>
      </c>
      <c r="BC103" s="63" t="str">
        <f t="shared" si="38"/>
        <v>N° 95 Arvalis - Institut Du Végétal</v>
      </c>
      <c r="BD103" s="18">
        <f>RANK(CA103,$CA$2:$CA$136)+COUNTIF(CA$2:CA104,CA103)-1</f>
        <v>95</v>
      </c>
      <c r="BE103" s="63" t="str">
        <f t="shared" si="39"/>
        <v>N° 95 Arvalis - Institut Du Végétal</v>
      </c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18">
        <f t="shared" si="40"/>
        <v>0</v>
      </c>
      <c r="CA103" s="18">
        <f t="shared" si="41"/>
        <v>0</v>
      </c>
      <c r="CB103" s="1">
        <f t="shared" si="42"/>
        <v>0</v>
      </c>
      <c r="CC103" s="1">
        <f t="shared" si="43"/>
        <v>0</v>
      </c>
      <c r="CD103" s="1">
        <f t="shared" si="44"/>
        <v>0</v>
      </c>
      <c r="CE103" s="1">
        <f t="shared" si="45"/>
        <v>0</v>
      </c>
      <c r="CF103" s="1">
        <f t="shared" si="46"/>
        <v>0</v>
      </c>
      <c r="CG103" s="1">
        <f t="shared" si="47"/>
        <v>0</v>
      </c>
      <c r="CH103" s="1">
        <f t="shared" si="48"/>
        <v>0</v>
      </c>
      <c r="CI103" s="1">
        <f t="shared" si="49"/>
        <v>0</v>
      </c>
      <c r="CJ103" s="1">
        <f t="shared" si="50"/>
        <v>0</v>
      </c>
      <c r="CK103" s="1">
        <f t="shared" si="51"/>
        <v>0</v>
      </c>
      <c r="CL103" s="1">
        <f t="shared" si="52"/>
        <v>0</v>
      </c>
      <c r="CM103" s="1">
        <f t="shared" si="53"/>
        <v>0</v>
      </c>
      <c r="CN103" s="1">
        <f t="shared" si="54"/>
        <v>0</v>
      </c>
      <c r="CO103" s="1">
        <f t="shared" si="55"/>
        <v>0</v>
      </c>
      <c r="CP103" s="37"/>
    </row>
    <row r="104" spans="1:94" s="7" customFormat="1" ht="31.5" customHeight="1" x14ac:dyDescent="0.2">
      <c r="A104" s="12" t="s">
        <v>195</v>
      </c>
      <c r="B104" s="12" t="s">
        <v>382</v>
      </c>
      <c r="C104" s="17" t="s">
        <v>388</v>
      </c>
      <c r="D104" s="97" t="str">
        <f t="shared" si="37"/>
        <v xml:space="preserve">  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389</v>
      </c>
      <c r="AP104" s="17" t="s">
        <v>390</v>
      </c>
      <c r="AQ104" s="21">
        <v>60550</v>
      </c>
      <c r="AR104" s="28" t="s">
        <v>391</v>
      </c>
      <c r="AS104" s="22" t="s">
        <v>770</v>
      </c>
      <c r="AT104" s="22" t="s">
        <v>769</v>
      </c>
      <c r="AU104" s="23" t="s">
        <v>392</v>
      </c>
      <c r="AV104" s="15"/>
      <c r="AW104" s="17"/>
      <c r="AX104" s="24"/>
      <c r="AY104" s="47"/>
      <c r="AZ104" s="59"/>
      <c r="BA104" s="26"/>
      <c r="BB104" s="18">
        <f>RANK(BZ104,$BZ$2:$BZ$136)+COUNTIF(BZ$2:BZ105,BZ104)-1</f>
        <v>96</v>
      </c>
      <c r="BC104" s="63" t="str">
        <f t="shared" si="38"/>
        <v>N° 96 Inéris</v>
      </c>
      <c r="BD104" s="18">
        <f>RANK(CA104,$CA$2:$CA$136)+COUNTIF(CA$2:CA105,CA104)-1</f>
        <v>96</v>
      </c>
      <c r="BE104" s="63" t="str">
        <f t="shared" si="39"/>
        <v>N° 96 Inéris</v>
      </c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18">
        <f t="shared" si="40"/>
        <v>0</v>
      </c>
      <c r="CA104" s="18">
        <f t="shared" si="41"/>
        <v>0</v>
      </c>
      <c r="CB104" s="1">
        <f t="shared" si="42"/>
        <v>0</v>
      </c>
      <c r="CC104" s="1">
        <f t="shared" si="43"/>
        <v>0</v>
      </c>
      <c r="CD104" s="1">
        <f t="shared" si="44"/>
        <v>0</v>
      </c>
      <c r="CE104" s="1">
        <f t="shared" si="45"/>
        <v>0</v>
      </c>
      <c r="CF104" s="1">
        <f t="shared" si="46"/>
        <v>0</v>
      </c>
      <c r="CG104" s="1">
        <f t="shared" si="47"/>
        <v>0</v>
      </c>
      <c r="CH104" s="1">
        <f t="shared" si="48"/>
        <v>0</v>
      </c>
      <c r="CI104" s="1">
        <f t="shared" si="49"/>
        <v>0</v>
      </c>
      <c r="CJ104" s="1">
        <f t="shared" si="50"/>
        <v>0</v>
      </c>
      <c r="CK104" s="1">
        <f t="shared" si="51"/>
        <v>0</v>
      </c>
      <c r="CL104" s="1">
        <f t="shared" si="52"/>
        <v>0</v>
      </c>
      <c r="CM104" s="1">
        <f t="shared" si="53"/>
        <v>0</v>
      </c>
      <c r="CN104" s="1">
        <f t="shared" si="54"/>
        <v>0</v>
      </c>
      <c r="CO104" s="1">
        <f t="shared" si="55"/>
        <v>0</v>
      </c>
      <c r="CP104" s="37"/>
    </row>
    <row r="105" spans="1:94" s="7" customFormat="1" ht="30" customHeight="1" x14ac:dyDescent="0.2">
      <c r="A105" s="12" t="s">
        <v>631</v>
      </c>
      <c r="B105" s="12" t="s">
        <v>393</v>
      </c>
      <c r="C105" s="17" t="s">
        <v>632</v>
      </c>
      <c r="D105" s="97" t="str">
        <f t="shared" si="37"/>
        <v xml:space="preserve">                    </v>
      </c>
      <c r="E105" s="159"/>
      <c r="F105" s="159"/>
      <c r="G105" s="159"/>
      <c r="H105" s="159"/>
      <c r="I105" s="159"/>
      <c r="J105" s="159"/>
      <c r="K105" s="159"/>
      <c r="L105" s="159"/>
      <c r="M105" s="26"/>
      <c r="N105" s="26"/>
      <c r="O105" s="26"/>
      <c r="P105" s="26"/>
      <c r="Q105" s="26"/>
      <c r="R105" s="26"/>
      <c r="S105" s="26"/>
      <c r="T105" s="26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394</v>
      </c>
      <c r="AP105" s="17" t="s">
        <v>395</v>
      </c>
      <c r="AQ105" s="21">
        <v>94700</v>
      </c>
      <c r="AR105" s="28" t="s">
        <v>396</v>
      </c>
      <c r="AS105" s="22" t="s">
        <v>772</v>
      </c>
      <c r="AT105" s="22" t="s">
        <v>771</v>
      </c>
      <c r="AU105" s="23" t="s">
        <v>397</v>
      </c>
      <c r="AV105" s="30"/>
      <c r="AW105" s="17"/>
      <c r="AX105" s="24"/>
      <c r="AY105" s="17"/>
      <c r="AZ105" s="59"/>
      <c r="BA105" s="26"/>
      <c r="BB105" s="18">
        <f>RANK(BZ105,$BZ$2:$BZ$136)+COUNTIF(BZ$2:BZ106,BZ105)-1</f>
        <v>97</v>
      </c>
      <c r="BC105" s="63" t="str">
        <f t="shared" si="38"/>
        <v>N° 97 ANSES (BCM-Alimentaire)</v>
      </c>
      <c r="BD105" s="18">
        <f>RANK(CA105,$CA$2:$CA$136)+COUNTIF(CA$2:CA106,CA105)-1</f>
        <v>97</v>
      </c>
      <c r="BE105" s="63" t="str">
        <f t="shared" si="39"/>
        <v>N° 97 ANSES (BCM-Alimentaire)</v>
      </c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18">
        <f t="shared" si="40"/>
        <v>0</v>
      </c>
      <c r="CA105" s="18">
        <f t="shared" si="41"/>
        <v>0</v>
      </c>
      <c r="CB105" s="1">
        <f t="shared" si="42"/>
        <v>0</v>
      </c>
      <c r="CC105" s="1">
        <f t="shared" si="43"/>
        <v>0</v>
      </c>
      <c r="CD105" s="1">
        <f t="shared" si="44"/>
        <v>0</v>
      </c>
      <c r="CE105" s="1">
        <f t="shared" si="45"/>
        <v>0</v>
      </c>
      <c r="CF105" s="1">
        <f t="shared" si="46"/>
        <v>0</v>
      </c>
      <c r="CG105" s="1">
        <f t="shared" si="47"/>
        <v>0</v>
      </c>
      <c r="CH105" s="1">
        <f t="shared" si="48"/>
        <v>0</v>
      </c>
      <c r="CI105" s="1">
        <f t="shared" si="49"/>
        <v>0</v>
      </c>
      <c r="CJ105" s="1">
        <f t="shared" si="50"/>
        <v>0</v>
      </c>
      <c r="CK105" s="1">
        <f t="shared" si="51"/>
        <v>0</v>
      </c>
      <c r="CL105" s="1">
        <f t="shared" si="52"/>
        <v>0</v>
      </c>
      <c r="CM105" s="1">
        <f t="shared" si="53"/>
        <v>0</v>
      </c>
      <c r="CN105" s="1">
        <f t="shared" si="54"/>
        <v>0</v>
      </c>
      <c r="CO105" s="1">
        <f t="shared" si="55"/>
        <v>0</v>
      </c>
      <c r="CP105" s="37"/>
    </row>
    <row r="106" spans="1:94" s="7" customFormat="1" ht="30" customHeight="1" x14ac:dyDescent="0.2">
      <c r="A106" s="12" t="s">
        <v>398</v>
      </c>
      <c r="B106" s="12" t="s">
        <v>399</v>
      </c>
      <c r="C106" s="17" t="s">
        <v>874</v>
      </c>
      <c r="D106" s="97" t="str">
        <f t="shared" si="37"/>
        <v xml:space="preserve">  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400</v>
      </c>
      <c r="AP106" s="17" t="s">
        <v>401</v>
      </c>
      <c r="AQ106" s="21">
        <v>10400</v>
      </c>
      <c r="AR106" s="15"/>
      <c r="AS106" s="22" t="s">
        <v>774</v>
      </c>
      <c r="AT106" s="22" t="s">
        <v>773</v>
      </c>
      <c r="AU106" s="23" t="s">
        <v>402</v>
      </c>
      <c r="AV106" s="26"/>
      <c r="AW106" s="17"/>
      <c r="AX106" s="24"/>
      <c r="AY106" s="30"/>
      <c r="AZ106" s="26"/>
      <c r="BA106" s="26"/>
      <c r="BB106" s="18">
        <f>RANK(BZ106,$BZ$2:$BZ$136)+COUNTIF(BZ$2:BZ107,BZ106)-1</f>
        <v>98</v>
      </c>
      <c r="BC106" s="63" t="str">
        <f t="shared" ref="BC106:BC136" si="56">"N° "&amp;BB106&amp;" "&amp;C106</f>
        <v>N° 98 Ets J. SOUFFLET</v>
      </c>
      <c r="BD106" s="18">
        <f>RANK(CA106,$CA$2:$CA$136)+COUNTIF(CA$2:CA107,CA106)-1</f>
        <v>98</v>
      </c>
      <c r="BE106" s="63" t="str">
        <f t="shared" ref="BE106:BE136" si="57">"N° "&amp;BD106&amp;" "&amp;C106</f>
        <v>N° 98 Ets J. SOUFFLET</v>
      </c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18">
        <f t="shared" ref="BZ106:BZ136" si="58">((BH106+BI106)*9)+((BJ106+BK106)*8)+((BL106+BM106)*7)+((BN106+BO106)*6)+((BP106+BQ106)*5)+((BR106+BS106)*4)+((BT106+BU106)*3)+((BV106+BW106)*2)+((BX106+BY106)*1)</f>
        <v>0</v>
      </c>
      <c r="CA106" s="18">
        <f t="shared" ref="CA106:CA136" si="59">((BI106)*9)+((BK106)*8)+((BM106)*7)+((BO106)*6)+((BQ106)*5)+((BS106)*4)+((BU106)*3)+((BW106)*2)+((BY106)*1)</f>
        <v>0</v>
      </c>
      <c r="CB106" s="1">
        <f t="shared" ref="CB106:CB136" si="60">BL106</f>
        <v>0</v>
      </c>
      <c r="CC106" s="1">
        <f t="shared" ref="CC106:CC136" si="61">BN106</f>
        <v>0</v>
      </c>
      <c r="CD106" s="1">
        <f t="shared" ref="CD106:CD136" si="62">BP106</f>
        <v>0</v>
      </c>
      <c r="CE106" s="1">
        <f t="shared" ref="CE106:CE136" si="63">BR106</f>
        <v>0</v>
      </c>
      <c r="CF106" s="1">
        <f t="shared" ref="CF106:CF136" si="64">BT106</f>
        <v>0</v>
      </c>
      <c r="CG106" s="1">
        <f t="shared" ref="CG106:CG136" si="65">BV106</f>
        <v>0</v>
      </c>
      <c r="CH106" s="1">
        <f t="shared" ref="CH106:CH136" si="66">BX106</f>
        <v>0</v>
      </c>
      <c r="CI106" s="1">
        <f t="shared" ref="CI106:CI136" si="67">BM106</f>
        <v>0</v>
      </c>
      <c r="CJ106" s="1">
        <f t="shared" ref="CJ106:CJ136" si="68">BO106</f>
        <v>0</v>
      </c>
      <c r="CK106" s="1">
        <f t="shared" ref="CK106:CK136" si="69">BQ106</f>
        <v>0</v>
      </c>
      <c r="CL106" s="1">
        <f t="shared" ref="CL106:CL136" si="70">BS106</f>
        <v>0</v>
      </c>
      <c r="CM106" s="1">
        <f t="shared" ref="CM106:CM136" si="71">BU106</f>
        <v>0</v>
      </c>
      <c r="CN106" s="1">
        <f t="shared" ref="CN106:CN136" si="72">BW106</f>
        <v>0</v>
      </c>
      <c r="CO106" s="1">
        <f t="shared" ref="CO106:CO136" si="73">BY106</f>
        <v>0</v>
      </c>
      <c r="CP106" s="37"/>
    </row>
    <row r="107" spans="1:94" s="7" customFormat="1" ht="54" customHeight="1" x14ac:dyDescent="0.2">
      <c r="A107" s="12" t="s">
        <v>398</v>
      </c>
      <c r="B107" s="12" t="s">
        <v>404</v>
      </c>
      <c r="C107" s="17" t="s">
        <v>403</v>
      </c>
      <c r="D107" s="97" t="str">
        <f t="shared" si="37"/>
        <v xml:space="preserve">  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405</v>
      </c>
      <c r="AP107" s="17" t="s">
        <v>155</v>
      </c>
      <c r="AQ107" s="21">
        <v>51110</v>
      </c>
      <c r="AR107" s="28" t="s">
        <v>406</v>
      </c>
      <c r="AS107" s="22" t="s">
        <v>776</v>
      </c>
      <c r="AT107" s="22" t="s">
        <v>775</v>
      </c>
      <c r="AU107" s="23" t="s">
        <v>407</v>
      </c>
      <c r="AV107" s="26"/>
      <c r="AW107" s="17"/>
      <c r="AX107" s="17"/>
      <c r="AY107" s="30"/>
      <c r="AZ107" s="23"/>
      <c r="BA107" s="25"/>
      <c r="BB107" s="18">
        <f>RANK(BZ107,$BZ$2:$BZ$136)+COUNTIF(BZ$2:BZ108,BZ107)-1</f>
        <v>99</v>
      </c>
      <c r="BC107" s="63" t="str">
        <f t="shared" si="56"/>
        <v>N° 99 Chaire A.B.I.</v>
      </c>
      <c r="BD107" s="18">
        <f>RANK(CA107,$CA$2:$CA$136)+COUNTIF(CA$2:CA108,CA107)-1</f>
        <v>99</v>
      </c>
      <c r="BE107" s="63" t="str">
        <f t="shared" si="57"/>
        <v>N° 99 Chaire A.B.I.</v>
      </c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18">
        <f t="shared" si="58"/>
        <v>0</v>
      </c>
      <c r="CA107" s="18">
        <f t="shared" si="59"/>
        <v>0</v>
      </c>
      <c r="CB107" s="1">
        <f t="shared" si="60"/>
        <v>0</v>
      </c>
      <c r="CC107" s="1">
        <f t="shared" si="61"/>
        <v>0</v>
      </c>
      <c r="CD107" s="1">
        <f t="shared" si="62"/>
        <v>0</v>
      </c>
      <c r="CE107" s="1">
        <f t="shared" si="63"/>
        <v>0</v>
      </c>
      <c r="CF107" s="1">
        <f t="shared" si="64"/>
        <v>0</v>
      </c>
      <c r="CG107" s="1">
        <f t="shared" si="65"/>
        <v>0</v>
      </c>
      <c r="CH107" s="1">
        <f t="shared" si="66"/>
        <v>0</v>
      </c>
      <c r="CI107" s="1">
        <f t="shared" si="67"/>
        <v>0</v>
      </c>
      <c r="CJ107" s="1">
        <f t="shared" si="68"/>
        <v>0</v>
      </c>
      <c r="CK107" s="1">
        <f t="shared" si="69"/>
        <v>0</v>
      </c>
      <c r="CL107" s="1">
        <f t="shared" si="70"/>
        <v>0</v>
      </c>
      <c r="CM107" s="1">
        <f t="shared" si="71"/>
        <v>0</v>
      </c>
      <c r="CN107" s="1">
        <f t="shared" si="72"/>
        <v>0</v>
      </c>
      <c r="CO107" s="1">
        <f t="shared" si="73"/>
        <v>0</v>
      </c>
      <c r="CP107" s="37"/>
    </row>
    <row r="108" spans="1:94" s="7" customFormat="1" ht="54" customHeight="1" x14ac:dyDescent="0.2">
      <c r="A108" s="12" t="s">
        <v>152</v>
      </c>
      <c r="B108" s="12" t="s">
        <v>409</v>
      </c>
      <c r="C108" s="17" t="s">
        <v>408</v>
      </c>
      <c r="D108" s="97" t="str">
        <f t="shared" si="37"/>
        <v xml:space="preserve">                    </v>
      </c>
      <c r="E108" s="159"/>
      <c r="F108" s="159"/>
      <c r="G108" s="159"/>
      <c r="H108" s="159"/>
      <c r="I108" s="159"/>
      <c r="J108" s="159"/>
      <c r="K108" s="159"/>
      <c r="L108" s="159"/>
      <c r="M108" s="26"/>
      <c r="N108" s="26"/>
      <c r="O108" s="26"/>
      <c r="P108" s="26"/>
      <c r="Q108" s="26"/>
      <c r="R108" s="26"/>
      <c r="S108" s="26"/>
      <c r="T108" s="26"/>
      <c r="U108" s="75"/>
      <c r="V108" s="17"/>
      <c r="W108" s="17"/>
      <c r="X108" s="15"/>
      <c r="Y108" s="17"/>
      <c r="Z108" s="24"/>
      <c r="AA108" s="15"/>
      <c r="AB108" s="15"/>
      <c r="AC108" s="15"/>
      <c r="AD108" s="17"/>
      <c r="AE108" s="17"/>
      <c r="AF108" s="15"/>
      <c r="AG108" s="15"/>
      <c r="AH108" s="15"/>
      <c r="AI108" s="15"/>
      <c r="AJ108" s="15"/>
      <c r="AK108" s="17"/>
      <c r="AL108" s="17"/>
      <c r="AM108" s="17"/>
      <c r="AN108" s="15"/>
      <c r="AO108" s="17" t="s">
        <v>410</v>
      </c>
      <c r="AP108" s="17" t="s">
        <v>109</v>
      </c>
      <c r="AQ108" s="21">
        <v>51300</v>
      </c>
      <c r="AR108" s="28" t="s">
        <v>411</v>
      </c>
      <c r="AS108" s="22" t="s">
        <v>778</v>
      </c>
      <c r="AT108" s="22" t="s">
        <v>777</v>
      </c>
      <c r="AU108" s="23" t="s">
        <v>412</v>
      </c>
      <c r="AV108" s="26"/>
      <c r="AW108" s="17"/>
      <c r="AX108" s="17"/>
      <c r="AY108" s="30"/>
      <c r="AZ108" s="23"/>
      <c r="BA108" s="25"/>
      <c r="BB108" s="18">
        <f>RANK(BZ108,$BZ$2:$BZ$136)+COUNTIF(BZ$2:BZ109,BZ108)-1</f>
        <v>100</v>
      </c>
      <c r="BC108" s="63" t="str">
        <f t="shared" si="56"/>
        <v>N° 100 Nocibé</v>
      </c>
      <c r="BD108" s="18">
        <f>RANK(CA108,$CA$2:$CA$136)+COUNTIF(CA$2:CA109,CA108)-1</f>
        <v>100</v>
      </c>
      <c r="BE108" s="63" t="str">
        <f t="shared" si="57"/>
        <v>N° 100 Nocibé</v>
      </c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18">
        <f t="shared" si="58"/>
        <v>0</v>
      </c>
      <c r="CA108" s="18">
        <f t="shared" si="59"/>
        <v>0</v>
      </c>
      <c r="CB108" s="1">
        <f t="shared" si="60"/>
        <v>0</v>
      </c>
      <c r="CC108" s="1">
        <f t="shared" si="61"/>
        <v>0</v>
      </c>
      <c r="CD108" s="1">
        <f t="shared" si="62"/>
        <v>0</v>
      </c>
      <c r="CE108" s="1">
        <f t="shared" si="63"/>
        <v>0</v>
      </c>
      <c r="CF108" s="1">
        <f t="shared" si="64"/>
        <v>0</v>
      </c>
      <c r="CG108" s="1">
        <f t="shared" si="65"/>
        <v>0</v>
      </c>
      <c r="CH108" s="1">
        <f t="shared" si="66"/>
        <v>0</v>
      </c>
      <c r="CI108" s="1">
        <f t="shared" si="67"/>
        <v>0</v>
      </c>
      <c r="CJ108" s="1">
        <f t="shared" si="68"/>
        <v>0</v>
      </c>
      <c r="CK108" s="1">
        <f t="shared" si="69"/>
        <v>0</v>
      </c>
      <c r="CL108" s="1">
        <f t="shared" si="70"/>
        <v>0</v>
      </c>
      <c r="CM108" s="1">
        <f t="shared" si="71"/>
        <v>0</v>
      </c>
      <c r="CN108" s="1">
        <f t="shared" si="72"/>
        <v>0</v>
      </c>
      <c r="CO108" s="1">
        <f t="shared" si="73"/>
        <v>0</v>
      </c>
      <c r="CP108" s="37"/>
    </row>
    <row r="109" spans="1:94" s="13" customFormat="1" ht="63.75" customHeight="1" x14ac:dyDescent="0.2">
      <c r="A109" s="12" t="s">
        <v>152</v>
      </c>
      <c r="B109" s="12" t="s">
        <v>409</v>
      </c>
      <c r="C109" s="17" t="s">
        <v>875</v>
      </c>
      <c r="D109" s="97" t="str">
        <f t="shared" si="37"/>
        <v xml:space="preserve">  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5"/>
      <c r="V109" s="17"/>
      <c r="W109" s="17"/>
      <c r="X109" s="15"/>
      <c r="Y109" s="17"/>
      <c r="Z109" s="24"/>
      <c r="AA109" s="15"/>
      <c r="AB109" s="15"/>
      <c r="AC109" s="15"/>
      <c r="AD109" s="17"/>
      <c r="AE109" s="17"/>
      <c r="AF109" s="15"/>
      <c r="AG109" s="15"/>
      <c r="AH109" s="15"/>
      <c r="AI109" s="15"/>
      <c r="AJ109" s="15"/>
      <c r="AK109" s="17"/>
      <c r="AL109" s="17"/>
      <c r="AM109" s="17"/>
      <c r="AN109" s="15"/>
      <c r="AO109" s="17" t="s">
        <v>414</v>
      </c>
      <c r="AP109" s="17" t="s">
        <v>413</v>
      </c>
      <c r="AQ109" s="21">
        <v>77200</v>
      </c>
      <c r="AR109" s="28" t="s">
        <v>416</v>
      </c>
      <c r="AS109" s="22" t="s">
        <v>780</v>
      </c>
      <c r="AT109" s="22" t="s">
        <v>779</v>
      </c>
      <c r="AU109" s="23" t="s">
        <v>415</v>
      </c>
      <c r="AV109" s="15"/>
      <c r="AW109" s="47"/>
      <c r="AX109" s="24"/>
      <c r="AY109" s="26"/>
      <c r="AZ109" s="47"/>
      <c r="BA109" s="26"/>
      <c r="BB109" s="18">
        <f>RANK(BZ109,$BZ$2:$BZ$136)+COUNTIF(BZ$2:BZ110,BZ109)-1</f>
        <v>101</v>
      </c>
      <c r="BC109" s="63" t="str">
        <f t="shared" si="56"/>
        <v>N° 101 Europ Cosmetics</v>
      </c>
      <c r="BD109" s="18">
        <f>RANK(CA109,$CA$2:$CA$136)+COUNTIF(CA$2:CA110,CA109)-1</f>
        <v>101</v>
      </c>
      <c r="BE109" s="63" t="str">
        <f t="shared" si="57"/>
        <v>N° 101 Europ Cosmetics</v>
      </c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18">
        <f t="shared" si="58"/>
        <v>0</v>
      </c>
      <c r="CA109" s="18">
        <f t="shared" si="59"/>
        <v>0</v>
      </c>
      <c r="CB109" s="1">
        <f t="shared" si="60"/>
        <v>0</v>
      </c>
      <c r="CC109" s="1">
        <f t="shared" si="61"/>
        <v>0</v>
      </c>
      <c r="CD109" s="1">
        <f t="shared" si="62"/>
        <v>0</v>
      </c>
      <c r="CE109" s="1">
        <f t="shared" si="63"/>
        <v>0</v>
      </c>
      <c r="CF109" s="1">
        <f t="shared" si="64"/>
        <v>0</v>
      </c>
      <c r="CG109" s="1">
        <f t="shared" si="65"/>
        <v>0</v>
      </c>
      <c r="CH109" s="1">
        <f t="shared" si="66"/>
        <v>0</v>
      </c>
      <c r="CI109" s="1">
        <f t="shared" si="67"/>
        <v>0</v>
      </c>
      <c r="CJ109" s="1">
        <f t="shared" si="68"/>
        <v>0</v>
      </c>
      <c r="CK109" s="1">
        <f t="shared" si="69"/>
        <v>0</v>
      </c>
      <c r="CL109" s="1">
        <f t="shared" si="70"/>
        <v>0</v>
      </c>
      <c r="CM109" s="1">
        <f t="shared" si="71"/>
        <v>0</v>
      </c>
      <c r="CN109" s="1">
        <f t="shared" si="72"/>
        <v>0</v>
      </c>
      <c r="CO109" s="1">
        <f t="shared" si="73"/>
        <v>0</v>
      </c>
      <c r="CP109" s="38"/>
    </row>
    <row r="110" spans="1:94" s="27" customFormat="1" ht="63.75" customHeight="1" x14ac:dyDescent="0.2">
      <c r="A110" s="12" t="s">
        <v>152</v>
      </c>
      <c r="B110" s="12" t="s">
        <v>417</v>
      </c>
      <c r="C110" s="17" t="s">
        <v>876</v>
      </c>
      <c r="D110" s="97" t="str">
        <f t="shared" si="37"/>
        <v xml:space="preserve">                    </v>
      </c>
      <c r="E110" s="159"/>
      <c r="F110" s="159"/>
      <c r="G110" s="159"/>
      <c r="H110" s="159"/>
      <c r="I110" s="159"/>
      <c r="J110" s="159"/>
      <c r="K110" s="159"/>
      <c r="L110" s="159"/>
      <c r="M110" s="26"/>
      <c r="N110" s="26"/>
      <c r="O110" s="26"/>
      <c r="P110" s="26"/>
      <c r="Q110" s="26"/>
      <c r="R110" s="26"/>
      <c r="S110" s="26"/>
      <c r="T110" s="26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418</v>
      </c>
      <c r="AP110" s="17" t="s">
        <v>213</v>
      </c>
      <c r="AQ110" s="21">
        <v>51689</v>
      </c>
      <c r="AR110" s="28" t="s">
        <v>202</v>
      </c>
      <c r="AS110" s="22" t="s">
        <v>782</v>
      </c>
      <c r="AT110" s="22" t="s">
        <v>781</v>
      </c>
      <c r="AU110" s="23" t="s">
        <v>419</v>
      </c>
      <c r="AV110" s="17" t="s">
        <v>420</v>
      </c>
      <c r="AW110" s="17"/>
      <c r="AX110" s="24"/>
      <c r="AY110" s="26"/>
      <c r="AZ110" s="59"/>
      <c r="BA110" s="25"/>
      <c r="BB110" s="18">
        <f>RANK(BZ110,$BZ$2:$BZ$136)+COUNTIF(BZ$2:BZ111,BZ110)-1</f>
        <v>102</v>
      </c>
      <c r="BC110" s="63" t="str">
        <f t="shared" si="56"/>
        <v>N° 102 Parchimy Sa</v>
      </c>
      <c r="BD110" s="18">
        <f>RANK(CA110,$CA$2:$CA$136)+COUNTIF(CA$2:CA111,CA110)-1</f>
        <v>102</v>
      </c>
      <c r="BE110" s="63" t="str">
        <f t="shared" si="57"/>
        <v>N° 102 Parchimy Sa</v>
      </c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18">
        <f t="shared" si="58"/>
        <v>0</v>
      </c>
      <c r="CA110" s="18">
        <f t="shared" si="59"/>
        <v>0</v>
      </c>
      <c r="CB110" s="1">
        <f t="shared" si="60"/>
        <v>0</v>
      </c>
      <c r="CC110" s="1">
        <f t="shared" si="61"/>
        <v>0</v>
      </c>
      <c r="CD110" s="1">
        <f t="shared" si="62"/>
        <v>0</v>
      </c>
      <c r="CE110" s="1">
        <f t="shared" si="63"/>
        <v>0</v>
      </c>
      <c r="CF110" s="1">
        <f t="shared" si="64"/>
        <v>0</v>
      </c>
      <c r="CG110" s="1">
        <f t="shared" si="65"/>
        <v>0</v>
      </c>
      <c r="CH110" s="1">
        <f t="shared" si="66"/>
        <v>0</v>
      </c>
      <c r="CI110" s="1">
        <f t="shared" si="67"/>
        <v>0</v>
      </c>
      <c r="CJ110" s="1">
        <f t="shared" si="68"/>
        <v>0</v>
      </c>
      <c r="CK110" s="1">
        <f t="shared" si="69"/>
        <v>0</v>
      </c>
      <c r="CL110" s="1">
        <f t="shared" si="70"/>
        <v>0</v>
      </c>
      <c r="CM110" s="1">
        <f t="shared" si="71"/>
        <v>0</v>
      </c>
      <c r="CN110" s="1">
        <f t="shared" si="72"/>
        <v>0</v>
      </c>
      <c r="CO110" s="1">
        <f t="shared" si="73"/>
        <v>0</v>
      </c>
      <c r="CP110" s="39"/>
    </row>
    <row r="111" spans="1:94" s="26" customFormat="1" ht="82.5" customHeight="1" x14ac:dyDescent="0.2">
      <c r="A111" s="12" t="s">
        <v>152</v>
      </c>
      <c r="B111" s="12" t="s">
        <v>417</v>
      </c>
      <c r="C111" s="17" t="s">
        <v>421</v>
      </c>
      <c r="D111" s="97" t="str">
        <f t="shared" si="37"/>
        <v xml:space="preserve">                    </v>
      </c>
      <c r="E111" s="159"/>
      <c r="F111" s="159"/>
      <c r="G111" s="159"/>
      <c r="H111" s="159"/>
      <c r="I111" s="159"/>
      <c r="J111" s="159"/>
      <c r="K111" s="159"/>
      <c r="L111" s="159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423</v>
      </c>
      <c r="AP111" s="17" t="s">
        <v>424</v>
      </c>
      <c r="AQ111" s="21">
        <v>60310</v>
      </c>
      <c r="AR111" s="28" t="s">
        <v>425</v>
      </c>
      <c r="AS111" s="22" t="s">
        <v>784</v>
      </c>
      <c r="AT111" s="22" t="s">
        <v>783</v>
      </c>
      <c r="AU111" s="23" t="s">
        <v>422</v>
      </c>
      <c r="AV111" s="17"/>
      <c r="AW111" s="17"/>
      <c r="AX111" s="24"/>
      <c r="AY111" s="47"/>
      <c r="AZ111" s="23"/>
      <c r="BA111" s="25"/>
      <c r="BB111" s="18">
        <f>RANK(BZ111,$BZ$2:$BZ$136)+COUNTIF(BZ$2:BZ112,BZ111)-1</f>
        <v>103</v>
      </c>
      <c r="BC111" s="63" t="str">
        <f t="shared" si="56"/>
        <v>N° 103 Beauté Recherche e tindustries - LOREAL</v>
      </c>
      <c r="BD111" s="18">
        <f>RANK(CA111,$CA$2:$CA$136)+COUNTIF(CA$2:CA112,CA111)-1</f>
        <v>103</v>
      </c>
      <c r="BE111" s="63" t="str">
        <f t="shared" si="57"/>
        <v>N° 103 Beauté Recherche e tindustries - LOREAL</v>
      </c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18">
        <f t="shared" si="58"/>
        <v>0</v>
      </c>
      <c r="CA111" s="18">
        <f t="shared" si="59"/>
        <v>0</v>
      </c>
      <c r="CB111" s="1">
        <f t="shared" si="60"/>
        <v>0</v>
      </c>
      <c r="CC111" s="1">
        <f t="shared" si="61"/>
        <v>0</v>
      </c>
      <c r="CD111" s="1">
        <f t="shared" si="62"/>
        <v>0</v>
      </c>
      <c r="CE111" s="1">
        <f t="shared" si="63"/>
        <v>0</v>
      </c>
      <c r="CF111" s="1">
        <f t="shared" si="64"/>
        <v>0</v>
      </c>
      <c r="CG111" s="1">
        <f t="shared" si="65"/>
        <v>0</v>
      </c>
      <c r="CH111" s="1">
        <f t="shared" si="66"/>
        <v>0</v>
      </c>
      <c r="CI111" s="1">
        <f t="shared" si="67"/>
        <v>0</v>
      </c>
      <c r="CJ111" s="1">
        <f t="shared" si="68"/>
        <v>0</v>
      </c>
      <c r="CK111" s="1">
        <f t="shared" si="69"/>
        <v>0</v>
      </c>
      <c r="CL111" s="1">
        <f t="shared" si="70"/>
        <v>0</v>
      </c>
      <c r="CM111" s="1">
        <f t="shared" si="71"/>
        <v>0</v>
      </c>
      <c r="CN111" s="1">
        <f t="shared" si="72"/>
        <v>0</v>
      </c>
      <c r="CO111" s="1">
        <f t="shared" si="73"/>
        <v>0</v>
      </c>
      <c r="CP111" s="40"/>
    </row>
    <row r="112" spans="1:94" s="13" customFormat="1" ht="30" x14ac:dyDescent="0.2">
      <c r="A112" s="12" t="s">
        <v>152</v>
      </c>
      <c r="B112" s="12" t="s">
        <v>432</v>
      </c>
      <c r="C112" s="17" t="s">
        <v>877</v>
      </c>
      <c r="D112" s="97" t="str">
        <f t="shared" si="37"/>
        <v xml:space="preserve">                    </v>
      </c>
      <c r="E112" s="159"/>
      <c r="F112" s="159"/>
      <c r="G112" s="159"/>
      <c r="H112" s="159"/>
      <c r="I112" s="159"/>
      <c r="J112" s="159"/>
      <c r="K112" s="159"/>
      <c r="L112" s="159"/>
      <c r="M112" s="26"/>
      <c r="N112" s="26"/>
      <c r="O112" s="26"/>
      <c r="P112" s="26"/>
      <c r="Q112" s="26"/>
      <c r="R112" s="26"/>
      <c r="S112" s="26"/>
      <c r="T112" s="26"/>
      <c r="U112" s="75"/>
      <c r="V112" s="17"/>
      <c r="W112" s="17"/>
      <c r="X112" s="15"/>
      <c r="Y112" s="17"/>
      <c r="Z112" s="24"/>
      <c r="AA112" s="15"/>
      <c r="AB112" s="15"/>
      <c r="AC112" s="15"/>
      <c r="AD112" s="17"/>
      <c r="AE112" s="17"/>
      <c r="AF112" s="15"/>
      <c r="AG112" s="15"/>
      <c r="AH112" s="15"/>
      <c r="AI112" s="15"/>
      <c r="AJ112" s="15"/>
      <c r="AK112" s="17"/>
      <c r="AL112" s="17"/>
      <c r="AM112" s="17"/>
      <c r="AN112" s="15"/>
      <c r="AO112" s="17" t="s">
        <v>426</v>
      </c>
      <c r="AP112" s="17" t="s">
        <v>427</v>
      </c>
      <c r="AQ112" s="21">
        <v>60610</v>
      </c>
      <c r="AR112" s="28" t="s">
        <v>203</v>
      </c>
      <c r="AS112" s="22" t="s">
        <v>786</v>
      </c>
      <c r="AT112" s="22" t="s">
        <v>785</v>
      </c>
      <c r="AU112" s="23" t="s">
        <v>428</v>
      </c>
      <c r="AV112" s="26"/>
      <c r="AW112" s="26"/>
      <c r="AX112" s="24"/>
      <c r="AY112" s="30"/>
      <c r="AZ112" s="59"/>
      <c r="BA112" s="26"/>
      <c r="BB112" s="18">
        <f>RANK(BZ112,$BZ$2:$BZ$136)+COUNTIF(BZ$2:BZ113,BZ112)-1</f>
        <v>104</v>
      </c>
      <c r="BC112" s="63" t="str">
        <f t="shared" si="56"/>
        <v>N° 104 Thor Personal Care Sa</v>
      </c>
      <c r="BD112" s="18">
        <f>RANK(CA112,$CA$2:$CA$136)+COUNTIF(CA$2:CA113,CA112)-1</f>
        <v>104</v>
      </c>
      <c r="BE112" s="63" t="str">
        <f t="shared" si="57"/>
        <v>N° 104 Thor Personal Care Sa</v>
      </c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18">
        <f t="shared" si="58"/>
        <v>0</v>
      </c>
      <c r="CA112" s="18">
        <f t="shared" si="59"/>
        <v>0</v>
      </c>
      <c r="CB112" s="1">
        <f t="shared" si="60"/>
        <v>0</v>
      </c>
      <c r="CC112" s="1">
        <f t="shared" si="61"/>
        <v>0</v>
      </c>
      <c r="CD112" s="1">
        <f t="shared" si="62"/>
        <v>0</v>
      </c>
      <c r="CE112" s="1">
        <f t="shared" si="63"/>
        <v>0</v>
      </c>
      <c r="CF112" s="1">
        <f t="shared" si="64"/>
        <v>0</v>
      </c>
      <c r="CG112" s="1">
        <f t="shared" si="65"/>
        <v>0</v>
      </c>
      <c r="CH112" s="1">
        <f t="shared" si="66"/>
        <v>0</v>
      </c>
      <c r="CI112" s="1">
        <f t="shared" si="67"/>
        <v>0</v>
      </c>
      <c r="CJ112" s="1">
        <f t="shared" si="68"/>
        <v>0</v>
      </c>
      <c r="CK112" s="1">
        <f t="shared" si="69"/>
        <v>0</v>
      </c>
      <c r="CL112" s="1">
        <f t="shared" si="70"/>
        <v>0</v>
      </c>
      <c r="CM112" s="1">
        <f t="shared" si="71"/>
        <v>0</v>
      </c>
      <c r="CN112" s="1">
        <f t="shared" si="72"/>
        <v>0</v>
      </c>
      <c r="CO112" s="1">
        <f t="shared" si="73"/>
        <v>0</v>
      </c>
      <c r="CP112" s="38"/>
    </row>
    <row r="113" spans="1:94" s="26" customFormat="1" ht="30" customHeight="1" x14ac:dyDescent="0.2">
      <c r="A113" s="12" t="s">
        <v>152</v>
      </c>
      <c r="B113" s="12" t="s">
        <v>432</v>
      </c>
      <c r="C113" s="17" t="s">
        <v>429</v>
      </c>
      <c r="D113" s="97" t="str">
        <f t="shared" si="37"/>
        <v xml:space="preserve">                    </v>
      </c>
      <c r="E113" s="159"/>
      <c r="F113" s="159"/>
      <c r="G113" s="159"/>
      <c r="H113" s="159"/>
      <c r="I113" s="159"/>
      <c r="J113" s="159"/>
      <c r="K113" s="159"/>
      <c r="L113" s="159"/>
      <c r="U113" s="75"/>
      <c r="V113" s="17"/>
      <c r="W113" s="17"/>
      <c r="X113" s="15"/>
      <c r="Y113" s="17"/>
      <c r="Z113" s="24"/>
      <c r="AA113" s="15"/>
      <c r="AB113" s="15"/>
      <c r="AC113" s="15"/>
      <c r="AD113" s="17"/>
      <c r="AE113" s="17"/>
      <c r="AF113" s="15"/>
      <c r="AG113" s="15"/>
      <c r="AH113" s="15"/>
      <c r="AI113" s="15"/>
      <c r="AJ113" s="15"/>
      <c r="AK113" s="17"/>
      <c r="AL113" s="17"/>
      <c r="AM113" s="17"/>
      <c r="AN113" s="15"/>
      <c r="AO113" s="17" t="s">
        <v>4</v>
      </c>
      <c r="AP113" s="17" t="s">
        <v>430</v>
      </c>
      <c r="AQ113" s="21">
        <v>45800</v>
      </c>
      <c r="AR113" s="28"/>
      <c r="AS113" s="22"/>
      <c r="AT113" s="22" t="s">
        <v>787</v>
      </c>
      <c r="AU113" s="23" t="s">
        <v>431</v>
      </c>
      <c r="AX113" s="24"/>
      <c r="AY113" s="30"/>
      <c r="AZ113" s="59"/>
      <c r="BB113" s="18">
        <f>RANK(BZ113,$BZ$2:$BZ$136)+COUNTIF(BZ$2:BZ114,BZ113)-1</f>
        <v>105</v>
      </c>
      <c r="BC113" s="63" t="str">
        <f t="shared" si="56"/>
        <v>N° 105 Hélios Research center</v>
      </c>
      <c r="BD113" s="18">
        <f>RANK(CA113,$CA$2:$CA$136)+COUNTIF(CA$2:CA114,CA113)-1</f>
        <v>105</v>
      </c>
      <c r="BE113" s="63" t="str">
        <f t="shared" si="57"/>
        <v>N° 105 Hélios Research center</v>
      </c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18">
        <f t="shared" si="58"/>
        <v>0</v>
      </c>
      <c r="CA113" s="18">
        <f t="shared" si="59"/>
        <v>0</v>
      </c>
      <c r="CB113" s="1">
        <f t="shared" si="60"/>
        <v>0</v>
      </c>
      <c r="CC113" s="1">
        <f t="shared" si="61"/>
        <v>0</v>
      </c>
      <c r="CD113" s="1">
        <f t="shared" si="62"/>
        <v>0</v>
      </c>
      <c r="CE113" s="1">
        <f t="shared" si="63"/>
        <v>0</v>
      </c>
      <c r="CF113" s="1">
        <f t="shared" si="64"/>
        <v>0</v>
      </c>
      <c r="CG113" s="1">
        <f t="shared" si="65"/>
        <v>0</v>
      </c>
      <c r="CH113" s="1">
        <f t="shared" si="66"/>
        <v>0</v>
      </c>
      <c r="CI113" s="1">
        <f t="shared" si="67"/>
        <v>0</v>
      </c>
      <c r="CJ113" s="1">
        <f t="shared" si="68"/>
        <v>0</v>
      </c>
      <c r="CK113" s="1">
        <f t="shared" si="69"/>
        <v>0</v>
      </c>
      <c r="CL113" s="1">
        <f t="shared" si="70"/>
        <v>0</v>
      </c>
      <c r="CM113" s="1">
        <f t="shared" si="71"/>
        <v>0</v>
      </c>
      <c r="CN113" s="1">
        <f t="shared" si="72"/>
        <v>0</v>
      </c>
      <c r="CO113" s="1">
        <f t="shared" si="73"/>
        <v>0</v>
      </c>
      <c r="CP113" s="40"/>
    </row>
    <row r="114" spans="1:94" s="33" customFormat="1" ht="22.5" customHeight="1" x14ac:dyDescent="0.2">
      <c r="A114" s="12" t="s">
        <v>205</v>
      </c>
      <c r="B114" s="17" t="s">
        <v>441</v>
      </c>
      <c r="C114" s="17" t="s">
        <v>797</v>
      </c>
      <c r="D114" s="97" t="str">
        <f t="shared" si="37"/>
        <v xml:space="preserve">                    </v>
      </c>
      <c r="E114" s="159"/>
      <c r="F114" s="159"/>
      <c r="G114" s="159"/>
      <c r="H114" s="159"/>
      <c r="I114" s="159"/>
      <c r="J114" s="159"/>
      <c r="K114" s="159"/>
      <c r="L114" s="159"/>
      <c r="M114" s="26"/>
      <c r="N114" s="26"/>
      <c r="O114" s="26"/>
      <c r="P114" s="26"/>
      <c r="Q114" s="26"/>
      <c r="R114" s="26"/>
      <c r="S114" s="26"/>
      <c r="T114" s="26"/>
      <c r="U114" s="75"/>
      <c r="V114" s="17"/>
      <c r="W114" s="17"/>
      <c r="X114" s="15"/>
      <c r="Y114" s="17"/>
      <c r="Z114" s="24"/>
      <c r="AA114" s="15"/>
      <c r="AB114" s="15"/>
      <c r="AC114" s="15"/>
      <c r="AD114" s="17"/>
      <c r="AE114" s="17"/>
      <c r="AF114" s="15"/>
      <c r="AG114" s="15"/>
      <c r="AH114" s="15"/>
      <c r="AI114" s="15"/>
      <c r="AJ114" s="15"/>
      <c r="AK114" s="17"/>
      <c r="AL114" s="17"/>
      <c r="AM114" s="17"/>
      <c r="AN114" s="15"/>
      <c r="AO114" s="17" t="s">
        <v>798</v>
      </c>
      <c r="AP114" s="17" t="s">
        <v>101</v>
      </c>
      <c r="AQ114" s="21">
        <v>51100</v>
      </c>
      <c r="AR114" s="15"/>
      <c r="AS114" s="22"/>
      <c r="AT114" s="22" t="s">
        <v>788</v>
      </c>
      <c r="AU114" s="23" t="s">
        <v>433</v>
      </c>
      <c r="AV114" s="17" t="s">
        <v>435</v>
      </c>
      <c r="AW114" s="17"/>
      <c r="AX114" s="17"/>
      <c r="AY114" s="17"/>
      <c r="AZ114" s="59"/>
      <c r="BA114" s="26"/>
      <c r="BB114" s="18">
        <f>RANK(BZ114,$BZ$2:$BZ$136)+COUNTIF(BZ$2:BZ115,BZ114)-1</f>
        <v>106</v>
      </c>
      <c r="BC114" s="63" t="str">
        <f t="shared" si="56"/>
        <v>N° 106 Laboratoire SIRMA    CNRS 3481  - Bâtiment 18</v>
      </c>
      <c r="BD114" s="18">
        <f>RANK(CA114,$CA$2:$CA$136)+COUNTIF(CA$2:CA115,CA114)-1</f>
        <v>106</v>
      </c>
      <c r="BE114" s="63" t="str">
        <f t="shared" si="57"/>
        <v>N° 106 Laboratoire SIRMA    CNRS 3481  - Bâtiment 18</v>
      </c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18">
        <f t="shared" si="58"/>
        <v>0</v>
      </c>
      <c r="CA114" s="18">
        <f t="shared" si="59"/>
        <v>0</v>
      </c>
      <c r="CB114" s="1">
        <f t="shared" si="60"/>
        <v>0</v>
      </c>
      <c r="CC114" s="1">
        <f t="shared" si="61"/>
        <v>0</v>
      </c>
      <c r="CD114" s="1">
        <f t="shared" si="62"/>
        <v>0</v>
      </c>
      <c r="CE114" s="1">
        <f t="shared" si="63"/>
        <v>0</v>
      </c>
      <c r="CF114" s="1">
        <f t="shared" si="64"/>
        <v>0</v>
      </c>
      <c r="CG114" s="1">
        <f t="shared" si="65"/>
        <v>0</v>
      </c>
      <c r="CH114" s="1">
        <f t="shared" si="66"/>
        <v>0</v>
      </c>
      <c r="CI114" s="1">
        <f t="shared" si="67"/>
        <v>0</v>
      </c>
      <c r="CJ114" s="1">
        <f t="shared" si="68"/>
        <v>0</v>
      </c>
      <c r="CK114" s="1">
        <f t="shared" si="69"/>
        <v>0</v>
      </c>
      <c r="CL114" s="1">
        <f t="shared" si="70"/>
        <v>0</v>
      </c>
      <c r="CM114" s="1">
        <f t="shared" si="71"/>
        <v>0</v>
      </c>
      <c r="CN114" s="1">
        <f t="shared" si="72"/>
        <v>0</v>
      </c>
      <c r="CO114" s="1">
        <f t="shared" si="73"/>
        <v>0</v>
      </c>
      <c r="CP114" s="40"/>
    </row>
    <row r="115" spans="1:94" s="7" customFormat="1" ht="30" x14ac:dyDescent="0.2">
      <c r="A115" s="12" t="s">
        <v>205</v>
      </c>
      <c r="B115" s="12" t="s">
        <v>436</v>
      </c>
      <c r="C115" s="17" t="s">
        <v>437</v>
      </c>
      <c r="D115" s="97" t="str">
        <f t="shared" si="37"/>
        <v xml:space="preserve">                    </v>
      </c>
      <c r="E115" s="159"/>
      <c r="F115" s="159"/>
      <c r="G115" s="159"/>
      <c r="H115" s="159"/>
      <c r="I115" s="159"/>
      <c r="J115" s="159"/>
      <c r="K115" s="159"/>
      <c r="L115" s="159"/>
      <c r="M115" s="26"/>
      <c r="N115" s="26"/>
      <c r="O115" s="26"/>
      <c r="P115" s="26"/>
      <c r="Q115" s="26"/>
      <c r="R115" s="26"/>
      <c r="S115" s="26"/>
      <c r="T115" s="26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438</v>
      </c>
      <c r="AP115" s="17" t="s">
        <v>101</v>
      </c>
      <c r="AQ115" s="21">
        <v>51100</v>
      </c>
      <c r="AR115" s="28" t="s">
        <v>439</v>
      </c>
      <c r="AS115" s="22" t="s">
        <v>790</v>
      </c>
      <c r="AT115" s="22" t="s">
        <v>789</v>
      </c>
      <c r="AU115" s="23" t="s">
        <v>440</v>
      </c>
      <c r="AV115" s="17"/>
      <c r="AW115" s="17"/>
      <c r="AX115" s="17"/>
      <c r="AY115" s="17"/>
      <c r="AZ115" s="59"/>
      <c r="BA115" s="26"/>
      <c r="BB115" s="18">
        <f>RANK(BZ115,$BZ$2:$BZ$136)+COUNTIF(BZ$2:BZ116,BZ115)-1</f>
        <v>107</v>
      </c>
      <c r="BC115" s="63" t="str">
        <f t="shared" si="56"/>
        <v>N° 107 Institut Jean Godinot</v>
      </c>
      <c r="BD115" s="18">
        <f>RANK(CA115,$CA$2:$CA$136)+COUNTIF(CA$2:CA116,CA115)-1</f>
        <v>107</v>
      </c>
      <c r="BE115" s="63" t="str">
        <f t="shared" si="57"/>
        <v>N° 107 Institut Jean Godinot</v>
      </c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18">
        <f t="shared" si="58"/>
        <v>0</v>
      </c>
      <c r="CA115" s="18">
        <f t="shared" si="59"/>
        <v>0</v>
      </c>
      <c r="CB115" s="1">
        <f t="shared" si="60"/>
        <v>0</v>
      </c>
      <c r="CC115" s="1">
        <f t="shared" si="61"/>
        <v>0</v>
      </c>
      <c r="CD115" s="1">
        <f t="shared" si="62"/>
        <v>0</v>
      </c>
      <c r="CE115" s="1">
        <f t="shared" si="63"/>
        <v>0</v>
      </c>
      <c r="CF115" s="1">
        <f t="shared" si="64"/>
        <v>0</v>
      </c>
      <c r="CG115" s="1">
        <f t="shared" si="65"/>
        <v>0</v>
      </c>
      <c r="CH115" s="1">
        <f t="shared" si="66"/>
        <v>0</v>
      </c>
      <c r="CI115" s="1">
        <f t="shared" si="67"/>
        <v>0</v>
      </c>
      <c r="CJ115" s="1">
        <f t="shared" si="68"/>
        <v>0</v>
      </c>
      <c r="CK115" s="1">
        <f t="shared" si="69"/>
        <v>0</v>
      </c>
      <c r="CL115" s="1">
        <f t="shared" si="70"/>
        <v>0</v>
      </c>
      <c r="CM115" s="1">
        <f t="shared" si="71"/>
        <v>0</v>
      </c>
      <c r="CN115" s="1">
        <f t="shared" si="72"/>
        <v>0</v>
      </c>
      <c r="CO115" s="1">
        <f t="shared" si="73"/>
        <v>0</v>
      </c>
      <c r="CP115" s="37"/>
    </row>
    <row r="116" spans="1:94" s="7" customFormat="1" ht="57" x14ac:dyDescent="0.2">
      <c r="A116" s="12" t="s">
        <v>209</v>
      </c>
      <c r="B116" s="12" t="s">
        <v>446</v>
      </c>
      <c r="C116" s="20" t="s">
        <v>793</v>
      </c>
      <c r="D116" s="97" t="str">
        <f t="shared" si="37"/>
        <v xml:space="preserve">  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4"/>
      <c r="V116" s="17"/>
      <c r="W116" s="17"/>
      <c r="X116" s="17"/>
      <c r="Y116" s="17"/>
      <c r="Z116" s="1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 t="s">
        <v>792</v>
      </c>
      <c r="AP116" s="17" t="s">
        <v>101</v>
      </c>
      <c r="AQ116" s="21">
        <v>51100</v>
      </c>
      <c r="AR116" s="15"/>
      <c r="AS116" s="22"/>
      <c r="AT116" s="22" t="s">
        <v>791</v>
      </c>
      <c r="AU116" s="23" t="s">
        <v>433</v>
      </c>
      <c r="AV116" s="15"/>
      <c r="AW116" s="17"/>
      <c r="AX116" s="24"/>
      <c r="AY116" s="17"/>
      <c r="AZ116" s="23"/>
      <c r="BA116" s="25"/>
      <c r="BB116" s="18">
        <f>RANK(BZ116,$BZ$2:$BZ$136)+COUNTIF(BZ$2:BZ117,BZ116)-1</f>
        <v>108</v>
      </c>
      <c r="BC116" s="63" t="str">
        <f t="shared" si="56"/>
        <v>N° 108 ICMR (Institut de chimie moléculaire de Reims )- UMR CNRS 6229</v>
      </c>
      <c r="BD116" s="18">
        <f>RANK(CA116,$CA$2:$CA$136)+COUNTIF(CA$2:CA117,CA116)-1</f>
        <v>108</v>
      </c>
      <c r="BE116" s="63" t="str">
        <f t="shared" si="57"/>
        <v>N° 108 ICMR (Institut de chimie moléculaire de Reims )- UMR CNRS 6229</v>
      </c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18">
        <f t="shared" si="58"/>
        <v>0</v>
      </c>
      <c r="CA116" s="18">
        <f t="shared" si="59"/>
        <v>0</v>
      </c>
      <c r="CB116" s="1">
        <f t="shared" si="60"/>
        <v>0</v>
      </c>
      <c r="CC116" s="1">
        <f t="shared" si="61"/>
        <v>0</v>
      </c>
      <c r="CD116" s="1">
        <f t="shared" si="62"/>
        <v>0</v>
      </c>
      <c r="CE116" s="1">
        <f t="shared" si="63"/>
        <v>0</v>
      </c>
      <c r="CF116" s="1">
        <f t="shared" si="64"/>
        <v>0</v>
      </c>
      <c r="CG116" s="1">
        <f t="shared" si="65"/>
        <v>0</v>
      </c>
      <c r="CH116" s="1">
        <f t="shared" si="66"/>
        <v>0</v>
      </c>
      <c r="CI116" s="1">
        <f t="shared" si="67"/>
        <v>0</v>
      </c>
      <c r="CJ116" s="1">
        <f t="shared" si="68"/>
        <v>0</v>
      </c>
      <c r="CK116" s="1">
        <f t="shared" si="69"/>
        <v>0</v>
      </c>
      <c r="CL116" s="1">
        <f t="shared" si="70"/>
        <v>0</v>
      </c>
      <c r="CM116" s="1">
        <f t="shared" si="71"/>
        <v>0</v>
      </c>
      <c r="CN116" s="1">
        <f t="shared" si="72"/>
        <v>0</v>
      </c>
      <c r="CO116" s="1">
        <f t="shared" si="73"/>
        <v>0</v>
      </c>
      <c r="CP116" s="37"/>
    </row>
    <row r="117" spans="1:94" s="7" customFormat="1" ht="39.75" customHeight="1" x14ac:dyDescent="0.2">
      <c r="A117" s="12" t="s">
        <v>209</v>
      </c>
      <c r="B117" s="12" t="s">
        <v>451</v>
      </c>
      <c r="C117" s="20" t="s">
        <v>878</v>
      </c>
      <c r="D117" s="97" t="str">
        <f t="shared" si="37"/>
        <v xml:space="preserve">  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4"/>
      <c r="V117" s="17"/>
      <c r="W117" s="17"/>
      <c r="X117" s="17"/>
      <c r="Y117" s="17"/>
      <c r="Z117" s="1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 t="s">
        <v>447</v>
      </c>
      <c r="AP117" s="17" t="s">
        <v>448</v>
      </c>
      <c r="AQ117" s="21">
        <v>68490</v>
      </c>
      <c r="AR117" s="28" t="s">
        <v>449</v>
      </c>
      <c r="AS117" s="22"/>
      <c r="AT117" s="22" t="s">
        <v>794</v>
      </c>
      <c r="AU117" s="23" t="s">
        <v>450</v>
      </c>
      <c r="AV117" s="15"/>
      <c r="AW117" s="17"/>
      <c r="AX117" s="17"/>
      <c r="AY117" s="29"/>
      <c r="AZ117" s="23"/>
      <c r="BA117" s="25"/>
      <c r="BB117" s="18">
        <f>RANK(BZ117,$BZ$2:$BZ$136)+COUNTIF(BZ$2:BZ118,BZ117)-1</f>
        <v>109</v>
      </c>
      <c r="BC117" s="63" t="str">
        <f t="shared" si="56"/>
        <v>N° 109 Confarma France SAS</v>
      </c>
      <c r="BD117" s="18">
        <f>RANK(CA117,$CA$2:$CA$136)+COUNTIF(CA$2:CA118,CA117)-1</f>
        <v>109</v>
      </c>
      <c r="BE117" s="63" t="str">
        <f t="shared" si="57"/>
        <v>N° 109 Confarma France SAS</v>
      </c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18">
        <f t="shared" si="58"/>
        <v>0</v>
      </c>
      <c r="CA117" s="18">
        <f t="shared" si="59"/>
        <v>0</v>
      </c>
      <c r="CB117" s="1">
        <f t="shared" si="60"/>
        <v>0</v>
      </c>
      <c r="CC117" s="1">
        <f t="shared" si="61"/>
        <v>0</v>
      </c>
      <c r="CD117" s="1">
        <f t="shared" si="62"/>
        <v>0</v>
      </c>
      <c r="CE117" s="1">
        <f t="shared" si="63"/>
        <v>0</v>
      </c>
      <c r="CF117" s="1">
        <f t="shared" si="64"/>
        <v>0</v>
      </c>
      <c r="CG117" s="1">
        <f t="shared" si="65"/>
        <v>0</v>
      </c>
      <c r="CH117" s="1">
        <f t="shared" si="66"/>
        <v>0</v>
      </c>
      <c r="CI117" s="1">
        <f t="shared" si="67"/>
        <v>0</v>
      </c>
      <c r="CJ117" s="1">
        <f t="shared" si="68"/>
        <v>0</v>
      </c>
      <c r="CK117" s="1">
        <f t="shared" si="69"/>
        <v>0</v>
      </c>
      <c r="CL117" s="1">
        <f t="shared" si="70"/>
        <v>0</v>
      </c>
      <c r="CM117" s="1">
        <f t="shared" si="71"/>
        <v>0</v>
      </c>
      <c r="CN117" s="1">
        <f t="shared" si="72"/>
        <v>0</v>
      </c>
      <c r="CO117" s="1">
        <f t="shared" si="73"/>
        <v>0</v>
      </c>
      <c r="CP117" s="37"/>
    </row>
    <row r="118" spans="1:94" s="7" customFormat="1" ht="30" x14ac:dyDescent="0.2">
      <c r="A118" s="12" t="s">
        <v>209</v>
      </c>
      <c r="B118" s="12" t="s">
        <v>452</v>
      </c>
      <c r="C118" s="17" t="s">
        <v>879</v>
      </c>
      <c r="D118" s="97" t="str">
        <f t="shared" si="37"/>
        <v xml:space="preserve">  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5"/>
      <c r="V118" s="17"/>
      <c r="W118" s="17"/>
      <c r="X118" s="15"/>
      <c r="Y118" s="17"/>
      <c r="Z118" s="24"/>
      <c r="AA118" s="15"/>
      <c r="AB118" s="15"/>
      <c r="AC118" s="15"/>
      <c r="AD118" s="17"/>
      <c r="AE118" s="17"/>
      <c r="AF118" s="15"/>
      <c r="AG118" s="15"/>
      <c r="AH118" s="15"/>
      <c r="AI118" s="15"/>
      <c r="AJ118" s="15"/>
      <c r="AK118" s="17"/>
      <c r="AL118" s="17"/>
      <c r="AM118" s="17"/>
      <c r="AN118" s="15"/>
      <c r="AO118" s="17" t="s">
        <v>453</v>
      </c>
      <c r="AP118" s="17" t="s">
        <v>454</v>
      </c>
      <c r="AQ118" s="21">
        <v>51140</v>
      </c>
      <c r="AR118" s="28" t="s">
        <v>455</v>
      </c>
      <c r="AS118" s="22" t="s">
        <v>796</v>
      </c>
      <c r="AT118" s="22" t="s">
        <v>795</v>
      </c>
      <c r="AU118" s="23" t="s">
        <v>456</v>
      </c>
      <c r="AV118" s="30"/>
      <c r="AW118" s="26"/>
      <c r="AX118" s="24"/>
      <c r="AY118" s="29"/>
      <c r="AZ118" s="26"/>
      <c r="BA118" s="26"/>
      <c r="BB118" s="18">
        <f>RANK(BZ118,$BZ$2:$BZ$136)+COUNTIF(BZ$2:BZ119,BZ118)-1</f>
        <v>110</v>
      </c>
      <c r="BC118" s="63" t="str">
        <f t="shared" si="56"/>
        <v xml:space="preserve">N° 110 Alk Abello Sa </v>
      </c>
      <c r="BD118" s="18">
        <f>RANK(CA118,$CA$2:$CA$136)+COUNTIF(CA$2:CA119,CA118)-1</f>
        <v>110</v>
      </c>
      <c r="BE118" s="63" t="str">
        <f t="shared" si="57"/>
        <v xml:space="preserve">N° 110 Alk Abello Sa </v>
      </c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18">
        <f t="shared" si="58"/>
        <v>0</v>
      </c>
      <c r="CA118" s="18">
        <f t="shared" si="59"/>
        <v>0</v>
      </c>
      <c r="CB118" s="1">
        <f t="shared" si="60"/>
        <v>0</v>
      </c>
      <c r="CC118" s="1">
        <f t="shared" si="61"/>
        <v>0</v>
      </c>
      <c r="CD118" s="1">
        <f t="shared" si="62"/>
        <v>0</v>
      </c>
      <c r="CE118" s="1">
        <f t="shared" si="63"/>
        <v>0</v>
      </c>
      <c r="CF118" s="1">
        <f t="shared" si="64"/>
        <v>0</v>
      </c>
      <c r="CG118" s="1">
        <f t="shared" si="65"/>
        <v>0</v>
      </c>
      <c r="CH118" s="1">
        <f t="shared" si="66"/>
        <v>0</v>
      </c>
      <c r="CI118" s="1">
        <f t="shared" si="67"/>
        <v>0</v>
      </c>
      <c r="CJ118" s="1">
        <f t="shared" si="68"/>
        <v>0</v>
      </c>
      <c r="CK118" s="1">
        <f t="shared" si="69"/>
        <v>0</v>
      </c>
      <c r="CL118" s="1">
        <f t="shared" si="70"/>
        <v>0</v>
      </c>
      <c r="CM118" s="1">
        <f t="shared" si="71"/>
        <v>0</v>
      </c>
      <c r="CN118" s="1">
        <f t="shared" si="72"/>
        <v>0</v>
      </c>
      <c r="CO118" s="1">
        <f t="shared" si="73"/>
        <v>0</v>
      </c>
      <c r="CP118" s="37"/>
    </row>
    <row r="119" spans="1:94" s="7" customFormat="1" ht="30" x14ac:dyDescent="0.2">
      <c r="A119" s="12" t="s">
        <v>209</v>
      </c>
      <c r="B119" s="12" t="s">
        <v>458</v>
      </c>
      <c r="C119" s="17" t="s">
        <v>457</v>
      </c>
      <c r="D119" s="97" t="str">
        <f t="shared" si="37"/>
        <v xml:space="preserve">  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5"/>
      <c r="V119" s="17"/>
      <c r="W119" s="17"/>
      <c r="X119" s="15"/>
      <c r="Y119" s="17"/>
      <c r="Z119" s="24"/>
      <c r="AA119" s="15"/>
      <c r="AB119" s="15"/>
      <c r="AC119" s="15"/>
      <c r="AD119" s="17"/>
      <c r="AE119" s="17"/>
      <c r="AF119" s="15"/>
      <c r="AG119" s="15"/>
      <c r="AH119" s="15"/>
      <c r="AI119" s="15"/>
      <c r="AJ119" s="15"/>
      <c r="AK119" s="17"/>
      <c r="AL119" s="17"/>
      <c r="AM119" s="17"/>
      <c r="AN119" s="15"/>
      <c r="AO119" s="17" t="s">
        <v>800</v>
      </c>
      <c r="AP119" s="17" t="s">
        <v>101</v>
      </c>
      <c r="AQ119" s="21">
        <v>51100</v>
      </c>
      <c r="AR119" s="28" t="s">
        <v>459</v>
      </c>
      <c r="AS119" s="22"/>
      <c r="AT119" s="22" t="s">
        <v>799</v>
      </c>
      <c r="AU119" s="23" t="s">
        <v>460</v>
      </c>
      <c r="AV119" s="30"/>
      <c r="AW119" s="26"/>
      <c r="AX119" s="24"/>
      <c r="AY119" s="29"/>
      <c r="AZ119" s="26"/>
      <c r="BA119" s="26"/>
      <c r="BB119" s="18">
        <f>RANK(BZ119,$BZ$2:$BZ$136)+COUNTIF(BZ$2:BZ120,BZ119)-1</f>
        <v>111</v>
      </c>
      <c r="BC119" s="63" t="str">
        <f t="shared" si="56"/>
        <v>N° 111 Metanoia</v>
      </c>
      <c r="BD119" s="18">
        <f>RANK(CA119,$CA$2:$CA$136)+COUNTIF(CA$2:CA120,CA119)-1</f>
        <v>111</v>
      </c>
      <c r="BE119" s="63" t="str">
        <f t="shared" si="57"/>
        <v>N° 111 Metanoia</v>
      </c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18">
        <f t="shared" si="58"/>
        <v>0</v>
      </c>
      <c r="CA119" s="18">
        <f t="shared" si="59"/>
        <v>0</v>
      </c>
      <c r="CB119" s="1">
        <f t="shared" si="60"/>
        <v>0</v>
      </c>
      <c r="CC119" s="1">
        <f t="shared" si="61"/>
        <v>0</v>
      </c>
      <c r="CD119" s="1">
        <f t="shared" si="62"/>
        <v>0</v>
      </c>
      <c r="CE119" s="1">
        <f t="shared" si="63"/>
        <v>0</v>
      </c>
      <c r="CF119" s="1">
        <f t="shared" si="64"/>
        <v>0</v>
      </c>
      <c r="CG119" s="1">
        <f t="shared" si="65"/>
        <v>0</v>
      </c>
      <c r="CH119" s="1">
        <f t="shared" si="66"/>
        <v>0</v>
      </c>
      <c r="CI119" s="1">
        <f t="shared" si="67"/>
        <v>0</v>
      </c>
      <c r="CJ119" s="1">
        <f t="shared" si="68"/>
        <v>0</v>
      </c>
      <c r="CK119" s="1">
        <f t="shared" si="69"/>
        <v>0</v>
      </c>
      <c r="CL119" s="1">
        <f t="shared" si="70"/>
        <v>0</v>
      </c>
      <c r="CM119" s="1">
        <f t="shared" si="71"/>
        <v>0</v>
      </c>
      <c r="CN119" s="1">
        <f t="shared" si="72"/>
        <v>0</v>
      </c>
      <c r="CO119" s="1">
        <f t="shared" si="73"/>
        <v>0</v>
      </c>
      <c r="CP119" s="37"/>
    </row>
    <row r="120" spans="1:94" s="7" customFormat="1" ht="30" x14ac:dyDescent="0.2">
      <c r="A120" s="12" t="s">
        <v>0</v>
      </c>
      <c r="B120" s="12" t="s">
        <v>56</v>
      </c>
      <c r="C120" s="12" t="s">
        <v>880</v>
      </c>
      <c r="D120" s="97" t="str">
        <f t="shared" si="37"/>
        <v xml:space="preserve">  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8"/>
      <c r="V120" s="12"/>
      <c r="W120" s="12"/>
      <c r="X120" s="19"/>
      <c r="Y120" s="12"/>
      <c r="Z120" s="34"/>
      <c r="AA120" s="19"/>
      <c r="AB120" s="19"/>
      <c r="AC120" s="19"/>
      <c r="AD120" s="12"/>
      <c r="AE120" s="12"/>
      <c r="AF120" s="19"/>
      <c r="AG120" s="19"/>
      <c r="AH120" s="19"/>
      <c r="AI120" s="19"/>
      <c r="AJ120" s="19"/>
      <c r="AK120" s="12"/>
      <c r="AL120" s="12"/>
      <c r="AM120" s="12"/>
      <c r="AN120" s="19"/>
      <c r="AO120" s="12" t="s">
        <v>461</v>
      </c>
      <c r="AP120" s="12" t="s">
        <v>462</v>
      </c>
      <c r="AQ120" s="31">
        <v>8000</v>
      </c>
      <c r="AR120" s="28" t="s">
        <v>463</v>
      </c>
      <c r="AS120" s="22" t="s">
        <v>802</v>
      </c>
      <c r="AT120" s="22" t="s">
        <v>801</v>
      </c>
      <c r="AU120" s="23" t="s">
        <v>464</v>
      </c>
      <c r="AV120" s="32"/>
      <c r="AW120" s="33"/>
      <c r="AX120" s="34"/>
      <c r="AY120" s="33"/>
      <c r="AZ120" s="33"/>
      <c r="BA120" s="33"/>
      <c r="BB120" s="18">
        <f>RANK(BZ120,$BZ$2:$BZ$136)+COUNTIF(BZ$2:BZ121,BZ120)-1</f>
        <v>112</v>
      </c>
      <c r="BC120" s="63" t="str">
        <f t="shared" si="56"/>
        <v>N° 112 Lu Biscuit</v>
      </c>
      <c r="BD120" s="18">
        <f>RANK(CA120,$CA$2:$CA$136)+COUNTIF(CA$2:CA121,CA120)-1</f>
        <v>112</v>
      </c>
      <c r="BE120" s="63" t="str">
        <f t="shared" si="57"/>
        <v>N° 112 Lu Biscuit</v>
      </c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18">
        <f t="shared" si="58"/>
        <v>0</v>
      </c>
      <c r="CA120" s="18">
        <f t="shared" si="59"/>
        <v>0</v>
      </c>
      <c r="CB120" s="1">
        <f t="shared" si="60"/>
        <v>0</v>
      </c>
      <c r="CC120" s="1">
        <f t="shared" si="61"/>
        <v>0</v>
      </c>
      <c r="CD120" s="1">
        <f t="shared" si="62"/>
        <v>0</v>
      </c>
      <c r="CE120" s="1">
        <f t="shared" si="63"/>
        <v>0</v>
      </c>
      <c r="CF120" s="1">
        <f t="shared" si="64"/>
        <v>0</v>
      </c>
      <c r="CG120" s="1">
        <f t="shared" si="65"/>
        <v>0</v>
      </c>
      <c r="CH120" s="1">
        <f t="shared" si="66"/>
        <v>0</v>
      </c>
      <c r="CI120" s="1">
        <f t="shared" si="67"/>
        <v>0</v>
      </c>
      <c r="CJ120" s="1">
        <f t="shared" si="68"/>
        <v>0</v>
      </c>
      <c r="CK120" s="1">
        <f t="shared" si="69"/>
        <v>0</v>
      </c>
      <c r="CL120" s="1">
        <f t="shared" si="70"/>
        <v>0</v>
      </c>
      <c r="CM120" s="1">
        <f t="shared" si="71"/>
        <v>0</v>
      </c>
      <c r="CN120" s="1">
        <f t="shared" si="72"/>
        <v>0</v>
      </c>
      <c r="CO120" s="1">
        <f t="shared" si="73"/>
        <v>0</v>
      </c>
      <c r="CP120" s="91"/>
    </row>
    <row r="121" spans="1:94" s="7" customFormat="1" ht="25.5" customHeight="1" x14ac:dyDescent="0.2">
      <c r="A121" s="12" t="s">
        <v>152</v>
      </c>
      <c r="B121" s="12" t="s">
        <v>465</v>
      </c>
      <c r="C121" s="176" t="s">
        <v>881</v>
      </c>
      <c r="D121" s="97" t="str">
        <f t="shared" si="37"/>
        <v xml:space="preserve">  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5"/>
      <c r="V121" s="17"/>
      <c r="W121" s="17"/>
      <c r="X121" s="15"/>
      <c r="Y121" s="17"/>
      <c r="Z121" s="24"/>
      <c r="AA121" s="15"/>
      <c r="AB121" s="15"/>
      <c r="AC121" s="15"/>
      <c r="AD121" s="17"/>
      <c r="AE121" s="17"/>
      <c r="AF121" s="15"/>
      <c r="AG121" s="15"/>
      <c r="AH121" s="15"/>
      <c r="AI121" s="15"/>
      <c r="AJ121" s="15"/>
      <c r="AK121" s="17"/>
      <c r="AL121" s="17"/>
      <c r="AM121" s="17"/>
      <c r="AN121" s="15"/>
      <c r="AO121" s="17" t="s">
        <v>466</v>
      </c>
      <c r="AP121" s="17" t="s">
        <v>467</v>
      </c>
      <c r="AQ121" s="21">
        <v>60200</v>
      </c>
      <c r="AR121" s="28" t="s">
        <v>468</v>
      </c>
      <c r="AS121" s="22" t="s">
        <v>804</v>
      </c>
      <c r="AT121" s="22" t="s">
        <v>803</v>
      </c>
      <c r="AU121" s="23" t="s">
        <v>469</v>
      </c>
      <c r="AV121" s="26"/>
      <c r="AW121" s="26"/>
      <c r="AX121" s="24"/>
      <c r="AY121" s="26"/>
      <c r="AZ121" s="23"/>
      <c r="BA121" s="26"/>
      <c r="BB121" s="18">
        <f>RANK(BZ121,$BZ$2:$BZ$136)+COUNTIF(BZ$2:BZ122,BZ121)-1</f>
        <v>113</v>
      </c>
      <c r="BC121" s="63" t="str">
        <f t="shared" si="56"/>
        <v>N° 113 Colgate Palmolive Industriel</v>
      </c>
      <c r="BD121" s="18">
        <f>RANK(CA121,$CA$2:$CA$136)+COUNTIF(CA$2:CA122,CA121)-1</f>
        <v>113</v>
      </c>
      <c r="BE121" s="63" t="str">
        <f t="shared" si="57"/>
        <v>N° 113 Colgate Palmolive Industriel</v>
      </c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18">
        <f t="shared" si="58"/>
        <v>0</v>
      </c>
      <c r="CA121" s="18">
        <f t="shared" si="59"/>
        <v>0</v>
      </c>
      <c r="CB121" s="1">
        <f t="shared" si="60"/>
        <v>0</v>
      </c>
      <c r="CC121" s="1">
        <f t="shared" si="61"/>
        <v>0</v>
      </c>
      <c r="CD121" s="1">
        <f t="shared" si="62"/>
        <v>0</v>
      </c>
      <c r="CE121" s="1">
        <f t="shared" si="63"/>
        <v>0</v>
      </c>
      <c r="CF121" s="1">
        <f t="shared" si="64"/>
        <v>0</v>
      </c>
      <c r="CG121" s="1">
        <f t="shared" si="65"/>
        <v>0</v>
      </c>
      <c r="CH121" s="1">
        <f t="shared" si="66"/>
        <v>0</v>
      </c>
      <c r="CI121" s="1">
        <f t="shared" si="67"/>
        <v>0</v>
      </c>
      <c r="CJ121" s="1">
        <f t="shared" si="68"/>
        <v>0</v>
      </c>
      <c r="CK121" s="1">
        <f t="shared" si="69"/>
        <v>0</v>
      </c>
      <c r="CL121" s="1">
        <f t="shared" si="70"/>
        <v>0</v>
      </c>
      <c r="CM121" s="1">
        <f t="shared" si="71"/>
        <v>0</v>
      </c>
      <c r="CN121" s="1">
        <f t="shared" si="72"/>
        <v>0</v>
      </c>
      <c r="CO121" s="1">
        <f t="shared" si="73"/>
        <v>0</v>
      </c>
      <c r="CP121" s="37"/>
    </row>
    <row r="122" spans="1:94" s="7" customFormat="1" ht="45" x14ac:dyDescent="0.2">
      <c r="A122" s="12" t="s">
        <v>152</v>
      </c>
      <c r="B122" s="12" t="s">
        <v>409</v>
      </c>
      <c r="C122" s="17" t="s">
        <v>882</v>
      </c>
      <c r="D122" s="97" t="str">
        <f t="shared" si="37"/>
        <v xml:space="preserve">  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75"/>
      <c r="V122" s="17"/>
      <c r="W122" s="17"/>
      <c r="X122" s="15"/>
      <c r="Y122" s="17"/>
      <c r="Z122" s="24"/>
      <c r="AA122" s="15"/>
      <c r="AB122" s="15"/>
      <c r="AC122" s="15"/>
      <c r="AD122" s="17"/>
      <c r="AE122" s="17"/>
      <c r="AF122" s="15"/>
      <c r="AG122" s="15"/>
      <c r="AH122" s="15"/>
      <c r="AI122" s="15"/>
      <c r="AJ122" s="15"/>
      <c r="AK122" s="17"/>
      <c r="AL122" s="17"/>
      <c r="AM122" s="17"/>
      <c r="AN122" s="15"/>
      <c r="AO122" s="17" t="s">
        <v>471</v>
      </c>
      <c r="AP122" s="17" t="s">
        <v>470</v>
      </c>
      <c r="AQ122" s="21">
        <v>60000</v>
      </c>
      <c r="AR122" s="28" t="s">
        <v>472</v>
      </c>
      <c r="AS122" s="22" t="s">
        <v>806</v>
      </c>
      <c r="AT122" s="22" t="s">
        <v>805</v>
      </c>
      <c r="AU122" s="23" t="s">
        <v>473</v>
      </c>
      <c r="AV122" s="15"/>
      <c r="AW122" s="26"/>
      <c r="AX122" s="24"/>
      <c r="AY122" s="26"/>
      <c r="AZ122" s="26"/>
      <c r="BA122" s="26"/>
      <c r="BB122" s="18">
        <f>RANK(BZ122,$BZ$2:$BZ$136)+COUNTIF(BZ$2:BZ123,BZ122)-1</f>
        <v>114</v>
      </c>
      <c r="BC122" s="63" t="str">
        <f t="shared" si="56"/>
        <v>N° 114 Labosphère</v>
      </c>
      <c r="BD122" s="18">
        <f>RANK(CA122,$CA$2:$CA$136)+COUNTIF(CA$2:CA123,CA122)-1</f>
        <v>114</v>
      </c>
      <c r="BE122" s="63" t="str">
        <f t="shared" si="57"/>
        <v>N° 114 Labosphère</v>
      </c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18">
        <f t="shared" si="58"/>
        <v>0</v>
      </c>
      <c r="CA122" s="18">
        <f t="shared" si="59"/>
        <v>0</v>
      </c>
      <c r="CB122" s="1">
        <f t="shared" si="60"/>
        <v>0</v>
      </c>
      <c r="CC122" s="1">
        <f t="shared" si="61"/>
        <v>0</v>
      </c>
      <c r="CD122" s="1">
        <f t="shared" si="62"/>
        <v>0</v>
      </c>
      <c r="CE122" s="1">
        <f t="shared" si="63"/>
        <v>0</v>
      </c>
      <c r="CF122" s="1">
        <f t="shared" si="64"/>
        <v>0</v>
      </c>
      <c r="CG122" s="1">
        <f t="shared" si="65"/>
        <v>0</v>
      </c>
      <c r="CH122" s="1">
        <f t="shared" si="66"/>
        <v>0</v>
      </c>
      <c r="CI122" s="1">
        <f t="shared" si="67"/>
        <v>0</v>
      </c>
      <c r="CJ122" s="1">
        <f t="shared" si="68"/>
        <v>0</v>
      </c>
      <c r="CK122" s="1">
        <f t="shared" si="69"/>
        <v>0</v>
      </c>
      <c r="CL122" s="1">
        <f t="shared" si="70"/>
        <v>0</v>
      </c>
      <c r="CM122" s="1">
        <f t="shared" si="71"/>
        <v>0</v>
      </c>
      <c r="CN122" s="1">
        <f t="shared" si="72"/>
        <v>0</v>
      </c>
      <c r="CO122" s="1">
        <f t="shared" si="73"/>
        <v>0</v>
      </c>
      <c r="CP122" s="37"/>
    </row>
    <row r="123" spans="1:94" s="7" customFormat="1" ht="30" x14ac:dyDescent="0.2">
      <c r="A123" s="12" t="s">
        <v>152</v>
      </c>
      <c r="B123" s="12" t="s">
        <v>465</v>
      </c>
      <c r="C123" s="17" t="s">
        <v>474</v>
      </c>
      <c r="D123" s="97" t="str">
        <f t="shared" si="37"/>
        <v xml:space="preserve">                    </v>
      </c>
      <c r="E123" s="159"/>
      <c r="F123" s="159"/>
      <c r="G123" s="159"/>
      <c r="H123" s="159"/>
      <c r="I123" s="159"/>
      <c r="J123" s="159"/>
      <c r="K123" s="159"/>
      <c r="L123" s="159"/>
      <c r="M123" s="26"/>
      <c r="N123" s="26"/>
      <c r="O123" s="26"/>
      <c r="P123" s="26"/>
      <c r="Q123" s="26"/>
      <c r="R123" s="26"/>
      <c r="S123" s="26"/>
      <c r="T123" s="26"/>
      <c r="U123" s="75"/>
      <c r="V123" s="17"/>
      <c r="W123" s="17"/>
      <c r="X123" s="15"/>
      <c r="Y123" s="17"/>
      <c r="Z123" s="24"/>
      <c r="AA123" s="15"/>
      <c r="AB123" s="15"/>
      <c r="AC123" s="15"/>
      <c r="AD123" s="17"/>
      <c r="AE123" s="17"/>
      <c r="AF123" s="15"/>
      <c r="AG123" s="15"/>
      <c r="AH123" s="15"/>
      <c r="AI123" s="15"/>
      <c r="AJ123" s="15"/>
      <c r="AK123" s="17"/>
      <c r="AL123" s="17"/>
      <c r="AM123" s="17"/>
      <c r="AN123" s="15"/>
      <c r="AO123" s="17" t="s">
        <v>475</v>
      </c>
      <c r="AP123" s="17" t="s">
        <v>470</v>
      </c>
      <c r="AQ123" s="21">
        <v>60000</v>
      </c>
      <c r="AR123" s="28"/>
      <c r="AS123" s="22" t="s">
        <v>808</v>
      </c>
      <c r="AT123" s="22" t="s">
        <v>807</v>
      </c>
      <c r="AU123" s="23" t="s">
        <v>476</v>
      </c>
      <c r="AV123" s="15"/>
      <c r="AW123" s="26"/>
      <c r="AX123" s="24"/>
      <c r="AY123" s="26"/>
      <c r="AZ123" s="42"/>
      <c r="BA123" s="26"/>
      <c r="BB123" s="18">
        <f>RANK(BZ123,$BZ$2:$BZ$136)+COUNTIF(BZ$2:BZ124,BZ123)-1</f>
        <v>115</v>
      </c>
      <c r="BC123" s="63" t="str">
        <f t="shared" si="56"/>
        <v>N° 115 Laboratoire JNS LABS</v>
      </c>
      <c r="BD123" s="18">
        <f>RANK(CA123,$CA$2:$CA$136)+COUNTIF(CA$2:CA124,CA123)-1</f>
        <v>115</v>
      </c>
      <c r="BE123" s="63" t="str">
        <f t="shared" si="57"/>
        <v>N° 115 Laboratoire JNS LABS</v>
      </c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18">
        <f t="shared" si="58"/>
        <v>0</v>
      </c>
      <c r="CA123" s="18">
        <f t="shared" si="59"/>
        <v>0</v>
      </c>
      <c r="CB123" s="1">
        <f t="shared" si="60"/>
        <v>0</v>
      </c>
      <c r="CC123" s="1">
        <f t="shared" si="61"/>
        <v>0</v>
      </c>
      <c r="CD123" s="1">
        <f t="shared" si="62"/>
        <v>0</v>
      </c>
      <c r="CE123" s="1">
        <f t="shared" si="63"/>
        <v>0</v>
      </c>
      <c r="CF123" s="1">
        <f t="shared" si="64"/>
        <v>0</v>
      </c>
      <c r="CG123" s="1">
        <f t="shared" si="65"/>
        <v>0</v>
      </c>
      <c r="CH123" s="1">
        <f t="shared" si="66"/>
        <v>0</v>
      </c>
      <c r="CI123" s="1">
        <f t="shared" si="67"/>
        <v>0</v>
      </c>
      <c r="CJ123" s="1">
        <f t="shared" si="68"/>
        <v>0</v>
      </c>
      <c r="CK123" s="1">
        <f t="shared" si="69"/>
        <v>0</v>
      </c>
      <c r="CL123" s="1">
        <f t="shared" si="70"/>
        <v>0</v>
      </c>
      <c r="CM123" s="1">
        <f t="shared" si="71"/>
        <v>0</v>
      </c>
      <c r="CN123" s="1">
        <f t="shared" si="72"/>
        <v>0</v>
      </c>
      <c r="CO123" s="1">
        <f t="shared" si="73"/>
        <v>0</v>
      </c>
      <c r="CP123" s="37"/>
    </row>
    <row r="124" spans="1:94" s="7" customFormat="1" ht="15" customHeight="1" x14ac:dyDescent="0.2">
      <c r="A124" s="12" t="s">
        <v>152</v>
      </c>
      <c r="B124" s="12" t="s">
        <v>465</v>
      </c>
      <c r="C124" s="17" t="s">
        <v>883</v>
      </c>
      <c r="D124" s="97" t="str">
        <f t="shared" si="37"/>
        <v xml:space="preserve">                    </v>
      </c>
      <c r="E124" s="159"/>
      <c r="F124" s="159"/>
      <c r="G124" s="159"/>
      <c r="H124" s="159"/>
      <c r="I124" s="159"/>
      <c r="J124" s="159"/>
      <c r="K124" s="159"/>
      <c r="L124" s="159"/>
      <c r="M124" s="26"/>
      <c r="N124" s="26"/>
      <c r="O124" s="26"/>
      <c r="P124" s="26"/>
      <c r="Q124" s="26"/>
      <c r="R124" s="26"/>
      <c r="S124" s="26"/>
      <c r="T124" s="26"/>
      <c r="U124" s="75"/>
      <c r="V124" s="17"/>
      <c r="W124" s="17"/>
      <c r="X124" s="15"/>
      <c r="Y124" s="17"/>
      <c r="Z124" s="24"/>
      <c r="AA124" s="15"/>
      <c r="AB124" s="15"/>
      <c r="AC124" s="15"/>
      <c r="AD124" s="17"/>
      <c r="AE124" s="17"/>
      <c r="AF124" s="15"/>
      <c r="AG124" s="15"/>
      <c r="AH124" s="15"/>
      <c r="AI124" s="15"/>
      <c r="AJ124" s="15"/>
      <c r="AK124" s="17"/>
      <c r="AL124" s="17"/>
      <c r="AM124" s="17"/>
      <c r="AN124" s="15"/>
      <c r="AO124" s="17" t="s">
        <v>478</v>
      </c>
      <c r="AP124" s="17" t="s">
        <v>479</v>
      </c>
      <c r="AQ124" s="21">
        <v>8090</v>
      </c>
      <c r="AR124" s="28" t="s">
        <v>204</v>
      </c>
      <c r="AS124" s="22" t="s">
        <v>810</v>
      </c>
      <c r="AT124" s="22" t="s">
        <v>809</v>
      </c>
      <c r="AU124" s="23" t="s">
        <v>480</v>
      </c>
      <c r="AV124" s="15"/>
      <c r="AW124" s="26"/>
      <c r="AX124" s="24"/>
      <c r="AY124" s="26"/>
      <c r="AZ124" s="26"/>
      <c r="BA124" s="26"/>
      <c r="BB124" s="18">
        <f>RANK(BZ124,$BZ$2:$BZ$136)+COUNTIF(BZ$2:BZ125,BZ124)-1</f>
        <v>116</v>
      </c>
      <c r="BC124" s="63" t="str">
        <f t="shared" si="56"/>
        <v>N° 116 Brenntag S. A. - Ardennes</v>
      </c>
      <c r="BD124" s="18">
        <f>RANK(CA124,$CA$2:$CA$136)+COUNTIF(CA$2:CA125,CA124)-1</f>
        <v>116</v>
      </c>
      <c r="BE124" s="63" t="str">
        <f t="shared" si="57"/>
        <v>N° 116 Brenntag S. A. - Ardennes</v>
      </c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18">
        <f t="shared" si="58"/>
        <v>0</v>
      </c>
      <c r="CA124" s="18">
        <f t="shared" si="59"/>
        <v>0</v>
      </c>
      <c r="CB124" s="1">
        <f t="shared" si="60"/>
        <v>0</v>
      </c>
      <c r="CC124" s="1">
        <f t="shared" si="61"/>
        <v>0</v>
      </c>
      <c r="CD124" s="1">
        <f t="shared" si="62"/>
        <v>0</v>
      </c>
      <c r="CE124" s="1">
        <f t="shared" si="63"/>
        <v>0</v>
      </c>
      <c r="CF124" s="1">
        <f t="shared" si="64"/>
        <v>0</v>
      </c>
      <c r="CG124" s="1">
        <f t="shared" si="65"/>
        <v>0</v>
      </c>
      <c r="CH124" s="1">
        <f t="shared" si="66"/>
        <v>0</v>
      </c>
      <c r="CI124" s="1">
        <f t="shared" si="67"/>
        <v>0</v>
      </c>
      <c r="CJ124" s="1">
        <f t="shared" si="68"/>
        <v>0</v>
      </c>
      <c r="CK124" s="1">
        <f t="shared" si="69"/>
        <v>0</v>
      </c>
      <c r="CL124" s="1">
        <f t="shared" si="70"/>
        <v>0</v>
      </c>
      <c r="CM124" s="1">
        <f t="shared" si="71"/>
        <v>0</v>
      </c>
      <c r="CN124" s="1">
        <f t="shared" si="72"/>
        <v>0</v>
      </c>
      <c r="CO124" s="1">
        <f t="shared" si="73"/>
        <v>0</v>
      </c>
      <c r="CP124" s="37"/>
    </row>
    <row r="125" spans="1:94" s="7" customFormat="1" ht="45" x14ac:dyDescent="0.2">
      <c r="A125" s="12" t="s">
        <v>209</v>
      </c>
      <c r="B125" s="12" t="s">
        <v>417</v>
      </c>
      <c r="C125" s="17" t="s">
        <v>481</v>
      </c>
      <c r="D125" s="97" t="str">
        <f t="shared" si="37"/>
        <v xml:space="preserve">                    </v>
      </c>
      <c r="E125" s="159"/>
      <c r="F125" s="159"/>
      <c r="G125" s="159"/>
      <c r="H125" s="159"/>
      <c r="I125" s="159"/>
      <c r="J125" s="159"/>
      <c r="K125" s="159"/>
      <c r="L125" s="159"/>
      <c r="M125" s="26"/>
      <c r="N125" s="26"/>
      <c r="O125" s="26"/>
      <c r="P125" s="26"/>
      <c r="Q125" s="26"/>
      <c r="R125" s="26"/>
      <c r="S125" s="26"/>
      <c r="T125" s="26"/>
      <c r="U125" s="75"/>
      <c r="V125" s="17"/>
      <c r="W125" s="17"/>
      <c r="X125" s="15"/>
      <c r="Y125" s="17"/>
      <c r="Z125" s="24"/>
      <c r="AA125" s="15"/>
      <c r="AB125" s="15"/>
      <c r="AC125" s="15"/>
      <c r="AD125" s="17"/>
      <c r="AE125" s="17"/>
      <c r="AF125" s="15"/>
      <c r="AG125" s="15"/>
      <c r="AH125" s="15"/>
      <c r="AI125" s="15"/>
      <c r="AJ125" s="15"/>
      <c r="AK125" s="17"/>
      <c r="AL125" s="17"/>
      <c r="AM125" s="17"/>
      <c r="AN125" s="15"/>
      <c r="AO125" s="17" t="s">
        <v>483</v>
      </c>
      <c r="AP125" s="17" t="s">
        <v>482</v>
      </c>
      <c r="AQ125" s="21">
        <v>21000</v>
      </c>
      <c r="AR125" s="28" t="s">
        <v>484</v>
      </c>
      <c r="AS125" s="22" t="s">
        <v>812</v>
      </c>
      <c r="AT125" s="22" t="s">
        <v>811</v>
      </c>
      <c r="AU125" s="23" t="s">
        <v>485</v>
      </c>
      <c r="AV125" s="32"/>
      <c r="AW125" s="26"/>
      <c r="AX125" s="24"/>
      <c r="AY125" s="26"/>
      <c r="AZ125" s="26"/>
      <c r="BA125" s="26"/>
      <c r="BB125" s="18">
        <f>RANK(BZ125,$BZ$2:$BZ$136)+COUNTIF(BZ$2:BZ126,BZ125)-1</f>
        <v>117</v>
      </c>
      <c r="BC125" s="63" t="str">
        <f t="shared" si="56"/>
        <v>N° 117 Merck Médication Familiale</v>
      </c>
      <c r="BD125" s="18">
        <f>RANK(CA125,$CA$2:$CA$136)+COUNTIF(CA$2:CA126,CA125)-1</f>
        <v>117</v>
      </c>
      <c r="BE125" s="63" t="str">
        <f t="shared" si="57"/>
        <v>N° 117 Merck Médication Familiale</v>
      </c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18">
        <f t="shared" si="58"/>
        <v>0</v>
      </c>
      <c r="CA125" s="18">
        <f t="shared" si="59"/>
        <v>0</v>
      </c>
      <c r="CB125" s="1">
        <f t="shared" si="60"/>
        <v>0</v>
      </c>
      <c r="CC125" s="1">
        <f t="shared" si="61"/>
        <v>0</v>
      </c>
      <c r="CD125" s="1">
        <f t="shared" si="62"/>
        <v>0</v>
      </c>
      <c r="CE125" s="1">
        <f t="shared" si="63"/>
        <v>0</v>
      </c>
      <c r="CF125" s="1">
        <f t="shared" si="64"/>
        <v>0</v>
      </c>
      <c r="CG125" s="1">
        <f t="shared" si="65"/>
        <v>0</v>
      </c>
      <c r="CH125" s="1">
        <f t="shared" si="66"/>
        <v>0</v>
      </c>
      <c r="CI125" s="1">
        <f t="shared" si="67"/>
        <v>0</v>
      </c>
      <c r="CJ125" s="1">
        <f t="shared" si="68"/>
        <v>0</v>
      </c>
      <c r="CK125" s="1">
        <f t="shared" si="69"/>
        <v>0</v>
      </c>
      <c r="CL125" s="1">
        <f t="shared" si="70"/>
        <v>0</v>
      </c>
      <c r="CM125" s="1">
        <f t="shared" si="71"/>
        <v>0</v>
      </c>
      <c r="CN125" s="1">
        <f t="shared" si="72"/>
        <v>0</v>
      </c>
      <c r="CO125" s="1">
        <f t="shared" si="73"/>
        <v>0</v>
      </c>
      <c r="CP125" s="37"/>
    </row>
    <row r="126" spans="1:94" s="7" customFormat="1" ht="30" x14ac:dyDescent="0.2">
      <c r="A126" s="12" t="s">
        <v>209</v>
      </c>
      <c r="B126" s="12" t="s">
        <v>417</v>
      </c>
      <c r="C126" s="17" t="s">
        <v>486</v>
      </c>
      <c r="D126" s="97" t="str">
        <f t="shared" si="37"/>
        <v xml:space="preserve">                    </v>
      </c>
      <c r="E126" s="159"/>
      <c r="F126" s="159"/>
      <c r="G126" s="159"/>
      <c r="H126" s="159"/>
      <c r="I126" s="159"/>
      <c r="J126" s="159"/>
      <c r="K126" s="159"/>
      <c r="L126" s="159"/>
      <c r="M126" s="26"/>
      <c r="N126" s="26"/>
      <c r="O126" s="26"/>
      <c r="P126" s="26"/>
      <c r="Q126" s="26"/>
      <c r="R126" s="26"/>
      <c r="S126" s="26"/>
      <c r="T126" s="26"/>
      <c r="U126" s="75"/>
      <c r="V126" s="17"/>
      <c r="W126" s="17"/>
      <c r="X126" s="15"/>
      <c r="Y126" s="17"/>
      <c r="Z126" s="24"/>
      <c r="AA126" s="15"/>
      <c r="AB126" s="15"/>
      <c r="AC126" s="15"/>
      <c r="AD126" s="17"/>
      <c r="AE126" s="17"/>
      <c r="AF126" s="15"/>
      <c r="AG126" s="15"/>
      <c r="AH126" s="15"/>
      <c r="AI126" s="15"/>
      <c r="AJ126" s="15"/>
      <c r="AK126" s="17"/>
      <c r="AL126" s="17"/>
      <c r="AM126" s="17"/>
      <c r="AN126" s="15"/>
      <c r="AO126" s="17" t="s">
        <v>487</v>
      </c>
      <c r="AP126" s="17" t="s">
        <v>467</v>
      </c>
      <c r="AQ126" s="21">
        <v>60200</v>
      </c>
      <c r="AR126" s="28" t="s">
        <v>210</v>
      </c>
      <c r="AS126" s="22" t="s">
        <v>814</v>
      </c>
      <c r="AT126" s="22" t="s">
        <v>813</v>
      </c>
      <c r="AU126" s="23" t="s">
        <v>488</v>
      </c>
      <c r="AV126" s="15"/>
      <c r="AW126" s="60"/>
      <c r="AX126" s="24"/>
      <c r="AY126" s="26"/>
      <c r="AZ126" s="26"/>
      <c r="BA126" s="26"/>
      <c r="BB126" s="18">
        <f>RANK(BZ126,$BZ$2:$BZ$136)+COUNTIF(BZ$2:BZ127,BZ126)-1</f>
        <v>118</v>
      </c>
      <c r="BC126" s="63" t="str">
        <f t="shared" si="56"/>
        <v>N° 118 Sanofi - aventis</v>
      </c>
      <c r="BD126" s="18">
        <f>RANK(CA126,$CA$2:$CA$136)+COUNTIF(CA$2:CA127,CA126)-1</f>
        <v>118</v>
      </c>
      <c r="BE126" s="63" t="str">
        <f t="shared" si="57"/>
        <v>N° 118 Sanofi - aventis</v>
      </c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18">
        <f t="shared" si="58"/>
        <v>0</v>
      </c>
      <c r="CA126" s="18">
        <f t="shared" si="59"/>
        <v>0</v>
      </c>
      <c r="CB126" s="1">
        <f t="shared" si="60"/>
        <v>0</v>
      </c>
      <c r="CC126" s="1">
        <f t="shared" si="61"/>
        <v>0</v>
      </c>
      <c r="CD126" s="1">
        <f t="shared" si="62"/>
        <v>0</v>
      </c>
      <c r="CE126" s="1">
        <f t="shared" si="63"/>
        <v>0</v>
      </c>
      <c r="CF126" s="1">
        <f t="shared" si="64"/>
        <v>0</v>
      </c>
      <c r="CG126" s="1">
        <f t="shared" si="65"/>
        <v>0</v>
      </c>
      <c r="CH126" s="1">
        <f t="shared" si="66"/>
        <v>0</v>
      </c>
      <c r="CI126" s="1">
        <f t="shared" si="67"/>
        <v>0</v>
      </c>
      <c r="CJ126" s="1">
        <f t="shared" si="68"/>
        <v>0</v>
      </c>
      <c r="CK126" s="1">
        <f t="shared" si="69"/>
        <v>0</v>
      </c>
      <c r="CL126" s="1">
        <f t="shared" si="70"/>
        <v>0</v>
      </c>
      <c r="CM126" s="1">
        <f t="shared" si="71"/>
        <v>0</v>
      </c>
      <c r="CN126" s="1">
        <f t="shared" si="72"/>
        <v>0</v>
      </c>
      <c r="CO126" s="1">
        <f t="shared" si="73"/>
        <v>0</v>
      </c>
      <c r="CP126" s="37"/>
    </row>
    <row r="127" spans="1:94" s="7" customFormat="1" ht="30" x14ac:dyDescent="0.2">
      <c r="A127" s="12" t="s">
        <v>209</v>
      </c>
      <c r="B127" s="12" t="s">
        <v>382</v>
      </c>
      <c r="C127" s="17" t="s">
        <v>884</v>
      </c>
      <c r="D127" s="97" t="str">
        <f t="shared" si="37"/>
        <v xml:space="preserve">                    </v>
      </c>
      <c r="E127" s="159"/>
      <c r="F127" s="159"/>
      <c r="G127" s="159"/>
      <c r="H127" s="159"/>
      <c r="I127" s="159"/>
      <c r="J127" s="159"/>
      <c r="K127" s="159"/>
      <c r="L127" s="159"/>
      <c r="M127" s="26"/>
      <c r="N127" s="26"/>
      <c r="O127" s="26"/>
      <c r="P127" s="26"/>
      <c r="Q127" s="26"/>
      <c r="R127" s="26"/>
      <c r="S127" s="26"/>
      <c r="T127" s="26"/>
      <c r="U127" s="75"/>
      <c r="V127" s="17"/>
      <c r="W127" s="17"/>
      <c r="X127" s="15"/>
      <c r="Y127" s="17"/>
      <c r="Z127" s="24"/>
      <c r="AA127" s="15"/>
      <c r="AB127" s="15"/>
      <c r="AC127" s="15"/>
      <c r="AD127" s="17"/>
      <c r="AE127" s="17"/>
      <c r="AF127" s="15"/>
      <c r="AG127" s="15"/>
      <c r="AH127" s="15"/>
      <c r="AI127" s="15"/>
      <c r="AJ127" s="15"/>
      <c r="AK127" s="17"/>
      <c r="AL127" s="17"/>
      <c r="AM127" s="17"/>
      <c r="AN127" s="15"/>
      <c r="AO127" s="17" t="s">
        <v>489</v>
      </c>
      <c r="AP127" s="17" t="s">
        <v>467</v>
      </c>
      <c r="AQ127" s="21">
        <v>60200</v>
      </c>
      <c r="AR127" s="28" t="s">
        <v>490</v>
      </c>
      <c r="AS127" s="22" t="s">
        <v>816</v>
      </c>
      <c r="AT127" s="22" t="s">
        <v>815</v>
      </c>
      <c r="AU127" s="23" t="s">
        <v>491</v>
      </c>
      <c r="AV127" s="15"/>
      <c r="AW127" s="60"/>
      <c r="AX127" s="24"/>
      <c r="AY127" s="26"/>
      <c r="AZ127" s="26"/>
      <c r="BA127" s="26"/>
      <c r="BB127" s="18">
        <f>RANK(BZ127,$BZ$2:$BZ$136)+COUNTIF(BZ$2:BZ128,BZ127)-1</f>
        <v>119</v>
      </c>
      <c r="BC127" s="63" t="str">
        <f t="shared" si="56"/>
        <v>N° 119 Biocodex Laboratoire</v>
      </c>
      <c r="BD127" s="18">
        <f>RANK(CA127,$CA$2:$CA$136)+COUNTIF(CA$2:CA128,CA127)-1</f>
        <v>119</v>
      </c>
      <c r="BE127" s="63" t="str">
        <f t="shared" si="57"/>
        <v>N° 119 Biocodex Laboratoire</v>
      </c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18">
        <f t="shared" si="58"/>
        <v>0</v>
      </c>
      <c r="CA127" s="18">
        <f t="shared" si="59"/>
        <v>0</v>
      </c>
      <c r="CB127" s="1">
        <f t="shared" si="60"/>
        <v>0</v>
      </c>
      <c r="CC127" s="1">
        <f t="shared" si="61"/>
        <v>0</v>
      </c>
      <c r="CD127" s="1">
        <f t="shared" si="62"/>
        <v>0</v>
      </c>
      <c r="CE127" s="1">
        <f t="shared" si="63"/>
        <v>0</v>
      </c>
      <c r="CF127" s="1">
        <f t="shared" si="64"/>
        <v>0</v>
      </c>
      <c r="CG127" s="1">
        <f t="shared" si="65"/>
        <v>0</v>
      </c>
      <c r="CH127" s="1">
        <f t="shared" si="66"/>
        <v>0</v>
      </c>
      <c r="CI127" s="1">
        <f t="shared" si="67"/>
        <v>0</v>
      </c>
      <c r="CJ127" s="1">
        <f t="shared" si="68"/>
        <v>0</v>
      </c>
      <c r="CK127" s="1">
        <f t="shared" si="69"/>
        <v>0</v>
      </c>
      <c r="CL127" s="1">
        <f t="shared" si="70"/>
        <v>0</v>
      </c>
      <c r="CM127" s="1">
        <f t="shared" si="71"/>
        <v>0</v>
      </c>
      <c r="CN127" s="1">
        <f t="shared" si="72"/>
        <v>0</v>
      </c>
      <c r="CO127" s="1">
        <f t="shared" si="73"/>
        <v>0</v>
      </c>
      <c r="CP127" s="37"/>
    </row>
    <row r="128" spans="1:94" s="7" customFormat="1" ht="37.5" customHeight="1" x14ac:dyDescent="0.2">
      <c r="A128" s="12" t="s">
        <v>209</v>
      </c>
      <c r="B128" s="12" t="s">
        <v>477</v>
      </c>
      <c r="C128" s="17" t="s">
        <v>885</v>
      </c>
      <c r="D128" s="97" t="str">
        <f t="shared" si="37"/>
        <v xml:space="preserve">                    </v>
      </c>
      <c r="E128" s="159"/>
      <c r="F128" s="159"/>
      <c r="G128" s="159"/>
      <c r="H128" s="159"/>
      <c r="I128" s="159"/>
      <c r="J128" s="159"/>
      <c r="K128" s="159"/>
      <c r="L128" s="159"/>
      <c r="M128" s="26"/>
      <c r="N128" s="26"/>
      <c r="O128" s="26"/>
      <c r="P128" s="26"/>
      <c r="Q128" s="26"/>
      <c r="R128" s="26"/>
      <c r="S128" s="26"/>
      <c r="T128" s="26"/>
      <c r="U128" s="75"/>
      <c r="V128" s="17"/>
      <c r="W128" s="17"/>
      <c r="X128" s="15"/>
      <c r="Y128" s="17"/>
      <c r="Z128" s="24"/>
      <c r="AA128" s="15"/>
      <c r="AB128" s="15"/>
      <c r="AC128" s="15"/>
      <c r="AD128" s="17"/>
      <c r="AE128" s="17"/>
      <c r="AF128" s="15"/>
      <c r="AG128" s="15"/>
      <c r="AH128" s="15"/>
      <c r="AI128" s="15"/>
      <c r="AJ128" s="15"/>
      <c r="AK128" s="17"/>
      <c r="AL128" s="17"/>
      <c r="AM128" s="17"/>
      <c r="AN128" s="15"/>
      <c r="AO128" s="17" t="s">
        <v>492</v>
      </c>
      <c r="AP128" s="17" t="s">
        <v>470</v>
      </c>
      <c r="AQ128" s="21">
        <v>60000</v>
      </c>
      <c r="AR128" s="28" t="s">
        <v>493</v>
      </c>
      <c r="AS128" s="22" t="s">
        <v>816</v>
      </c>
      <c r="AT128" s="22" t="s">
        <v>817</v>
      </c>
      <c r="AU128" s="23" t="s">
        <v>494</v>
      </c>
      <c r="AV128" s="15"/>
      <c r="AW128" s="26"/>
      <c r="AX128" s="24"/>
      <c r="AY128" s="26"/>
      <c r="AZ128" s="26"/>
      <c r="BA128" s="26"/>
      <c r="BB128" s="18">
        <f>RANK(BZ128,$BZ$2:$BZ$136)+COUNTIF(BZ$2:BZ129,BZ128)-1</f>
        <v>120</v>
      </c>
      <c r="BC128" s="63" t="str">
        <f t="shared" si="56"/>
        <v>N° 120 Biocodex SA</v>
      </c>
      <c r="BD128" s="18">
        <f>RANK(CA128,$CA$2:$CA$136)+COUNTIF(CA$2:CA129,CA128)-1</f>
        <v>120</v>
      </c>
      <c r="BE128" s="63" t="str">
        <f t="shared" si="57"/>
        <v>N° 120 Biocodex SA</v>
      </c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18">
        <f t="shared" si="58"/>
        <v>0</v>
      </c>
      <c r="CA128" s="18">
        <f t="shared" si="59"/>
        <v>0</v>
      </c>
      <c r="CB128" s="1">
        <f t="shared" si="60"/>
        <v>0</v>
      </c>
      <c r="CC128" s="1">
        <f t="shared" si="61"/>
        <v>0</v>
      </c>
      <c r="CD128" s="1">
        <f t="shared" si="62"/>
        <v>0</v>
      </c>
      <c r="CE128" s="1">
        <f t="shared" si="63"/>
        <v>0</v>
      </c>
      <c r="CF128" s="1">
        <f t="shared" si="64"/>
        <v>0</v>
      </c>
      <c r="CG128" s="1">
        <f t="shared" si="65"/>
        <v>0</v>
      </c>
      <c r="CH128" s="1">
        <f t="shared" si="66"/>
        <v>0</v>
      </c>
      <c r="CI128" s="1">
        <f t="shared" si="67"/>
        <v>0</v>
      </c>
      <c r="CJ128" s="1">
        <f t="shared" si="68"/>
        <v>0</v>
      </c>
      <c r="CK128" s="1">
        <f t="shared" si="69"/>
        <v>0</v>
      </c>
      <c r="CL128" s="1">
        <f t="shared" si="70"/>
        <v>0</v>
      </c>
      <c r="CM128" s="1">
        <f t="shared" si="71"/>
        <v>0</v>
      </c>
      <c r="CN128" s="1">
        <f t="shared" si="72"/>
        <v>0</v>
      </c>
      <c r="CO128" s="1">
        <f t="shared" si="73"/>
        <v>0</v>
      </c>
      <c r="CP128" s="37"/>
    </row>
    <row r="129" spans="1:95" s="7" customFormat="1" ht="45" x14ac:dyDescent="0.2">
      <c r="A129" s="12" t="s">
        <v>209</v>
      </c>
      <c r="B129" s="12" t="s">
        <v>477</v>
      </c>
      <c r="C129" s="17" t="s">
        <v>211</v>
      </c>
      <c r="D129" s="97" t="str">
        <f t="shared" si="37"/>
        <v xml:space="preserve">                    </v>
      </c>
      <c r="E129" s="159"/>
      <c r="F129" s="159"/>
      <c r="G129" s="159"/>
      <c r="H129" s="159"/>
      <c r="I129" s="159"/>
      <c r="J129" s="159"/>
      <c r="K129" s="159"/>
      <c r="L129" s="159"/>
      <c r="M129" s="26"/>
      <c r="N129" s="26"/>
      <c r="O129" s="26"/>
      <c r="P129" s="26"/>
      <c r="Q129" s="26"/>
      <c r="R129" s="26"/>
      <c r="S129" s="26"/>
      <c r="T129" s="26"/>
      <c r="U129" s="75"/>
      <c r="V129" s="17"/>
      <c r="W129" s="17"/>
      <c r="X129" s="15"/>
      <c r="Y129" s="17"/>
      <c r="Z129" s="24"/>
      <c r="AA129" s="15"/>
      <c r="AB129" s="15"/>
      <c r="AC129" s="15"/>
      <c r="AD129" s="17"/>
      <c r="AE129" s="17"/>
      <c r="AF129" s="15"/>
      <c r="AG129" s="15"/>
      <c r="AH129" s="15"/>
      <c r="AI129" s="15"/>
      <c r="AJ129" s="15"/>
      <c r="AK129" s="17"/>
      <c r="AL129" s="17"/>
      <c r="AM129" s="17"/>
      <c r="AN129" s="15"/>
      <c r="AO129" s="17" t="s">
        <v>495</v>
      </c>
      <c r="AP129" s="17" t="s">
        <v>173</v>
      </c>
      <c r="AQ129" s="21">
        <v>67000</v>
      </c>
      <c r="AR129" s="28" t="s">
        <v>496</v>
      </c>
      <c r="AS129" s="22" t="s">
        <v>819</v>
      </c>
      <c r="AT129" s="22" t="s">
        <v>818</v>
      </c>
      <c r="AU129" s="23" t="s">
        <v>497</v>
      </c>
      <c r="AV129" s="15"/>
      <c r="AW129" s="26"/>
      <c r="AX129" s="24"/>
      <c r="AY129" s="26"/>
      <c r="AZ129" s="26"/>
      <c r="BA129" s="26"/>
      <c r="BB129" s="18">
        <f>RANK(BZ129,$BZ$2:$BZ$136)+COUNTIF(BZ$2:BZ130,BZ129)-1</f>
        <v>121</v>
      </c>
      <c r="BC129" s="63" t="str">
        <f t="shared" si="56"/>
        <v>N° 121 Toda pharma</v>
      </c>
      <c r="BD129" s="18">
        <f>RANK(CA129,$CA$2:$CA$136)+COUNTIF(CA$2:CA130,CA129)-1</f>
        <v>121</v>
      </c>
      <c r="BE129" s="63" t="str">
        <f t="shared" si="57"/>
        <v>N° 121 Toda pharma</v>
      </c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18">
        <f t="shared" si="58"/>
        <v>0</v>
      </c>
      <c r="CA129" s="18">
        <f t="shared" si="59"/>
        <v>0</v>
      </c>
      <c r="CB129" s="1">
        <f t="shared" si="60"/>
        <v>0</v>
      </c>
      <c r="CC129" s="1">
        <f t="shared" si="61"/>
        <v>0</v>
      </c>
      <c r="CD129" s="1">
        <f t="shared" si="62"/>
        <v>0</v>
      </c>
      <c r="CE129" s="1">
        <f t="shared" si="63"/>
        <v>0</v>
      </c>
      <c r="CF129" s="1">
        <f t="shared" si="64"/>
        <v>0</v>
      </c>
      <c r="CG129" s="1">
        <f t="shared" si="65"/>
        <v>0</v>
      </c>
      <c r="CH129" s="1">
        <f t="shared" si="66"/>
        <v>0</v>
      </c>
      <c r="CI129" s="1">
        <f t="shared" si="67"/>
        <v>0</v>
      </c>
      <c r="CJ129" s="1">
        <f t="shared" si="68"/>
        <v>0</v>
      </c>
      <c r="CK129" s="1">
        <f t="shared" si="69"/>
        <v>0</v>
      </c>
      <c r="CL129" s="1">
        <f t="shared" si="70"/>
        <v>0</v>
      </c>
      <c r="CM129" s="1">
        <f t="shared" si="71"/>
        <v>0</v>
      </c>
      <c r="CN129" s="1">
        <f t="shared" si="72"/>
        <v>0</v>
      </c>
      <c r="CO129" s="1">
        <f t="shared" si="73"/>
        <v>0</v>
      </c>
      <c r="CP129" s="37"/>
    </row>
    <row r="130" spans="1:95" ht="30" x14ac:dyDescent="0.25">
      <c r="A130" s="79" t="s">
        <v>209</v>
      </c>
      <c r="B130" s="79" t="s">
        <v>477</v>
      </c>
      <c r="C130" s="80" t="s">
        <v>498</v>
      </c>
      <c r="D130" s="97" t="str">
        <f t="shared" si="37"/>
        <v xml:space="preserve">                    </v>
      </c>
      <c r="E130" s="159"/>
      <c r="F130" s="159"/>
      <c r="G130" s="159"/>
      <c r="H130" s="159"/>
      <c r="I130" s="159"/>
      <c r="J130" s="159"/>
      <c r="K130" s="159"/>
      <c r="L130" s="159"/>
      <c r="M130" s="26"/>
      <c r="N130" s="26"/>
      <c r="O130" s="26"/>
      <c r="P130" s="26"/>
      <c r="Q130" s="26"/>
      <c r="R130" s="26"/>
      <c r="S130" s="26"/>
      <c r="T130" s="26"/>
      <c r="U130" s="81"/>
      <c r="V130" s="80"/>
      <c r="W130" s="80"/>
      <c r="X130" s="82"/>
      <c r="Y130" s="80"/>
      <c r="Z130" s="89"/>
      <c r="AA130" s="82"/>
      <c r="AB130" s="82"/>
      <c r="AC130" s="82"/>
      <c r="AD130" s="80"/>
      <c r="AE130" s="80"/>
      <c r="AF130" s="82"/>
      <c r="AG130" s="82"/>
      <c r="AH130" s="82"/>
      <c r="AI130" s="82"/>
      <c r="AJ130" s="82"/>
      <c r="AK130" s="80"/>
      <c r="AL130" s="80"/>
      <c r="AM130" s="80"/>
      <c r="AN130" s="82"/>
      <c r="AO130" s="80" t="s">
        <v>499</v>
      </c>
      <c r="AP130" s="80" t="s">
        <v>500</v>
      </c>
      <c r="AQ130" s="84">
        <v>21121</v>
      </c>
      <c r="AR130" s="86" t="s">
        <v>501</v>
      </c>
      <c r="AS130" s="87" t="s">
        <v>821</v>
      </c>
      <c r="AT130" s="87" t="s">
        <v>820</v>
      </c>
      <c r="AU130" s="88" t="s">
        <v>502</v>
      </c>
      <c r="AV130" s="82"/>
      <c r="AW130" s="71"/>
      <c r="AX130" s="89"/>
      <c r="AY130" s="71"/>
      <c r="AZ130" s="71"/>
      <c r="BA130" s="71"/>
      <c r="BB130" s="18">
        <f>RANK(BZ130,$BZ$2:$BZ$136)+COUNTIF(BZ$2:BZ131,BZ130)-1</f>
        <v>122</v>
      </c>
      <c r="BC130" s="63" t="str">
        <f t="shared" si="56"/>
        <v>N° 122 Recipharm Fontaine</v>
      </c>
      <c r="BD130" s="18">
        <f>RANK(CA130,$CA$2:$CA$136)+COUNTIF(CA$2:CA131,CA130)-1</f>
        <v>122</v>
      </c>
      <c r="BE130" s="63" t="str">
        <f t="shared" si="57"/>
        <v>N° 122 Recipharm Fontaine</v>
      </c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Z130" s="18">
        <f t="shared" si="58"/>
        <v>0</v>
      </c>
      <c r="CA130" s="18">
        <f t="shared" si="59"/>
        <v>0</v>
      </c>
      <c r="CB130" s="1">
        <f t="shared" si="60"/>
        <v>0</v>
      </c>
      <c r="CC130" s="1">
        <f t="shared" si="61"/>
        <v>0</v>
      </c>
      <c r="CD130" s="1">
        <f t="shared" si="62"/>
        <v>0</v>
      </c>
      <c r="CE130" s="1">
        <f t="shared" si="63"/>
        <v>0</v>
      </c>
      <c r="CF130" s="1">
        <f t="shared" si="64"/>
        <v>0</v>
      </c>
      <c r="CG130" s="1">
        <f t="shared" si="65"/>
        <v>0</v>
      </c>
      <c r="CH130" s="1">
        <f t="shared" si="66"/>
        <v>0</v>
      </c>
      <c r="CI130" s="1">
        <f t="shared" si="67"/>
        <v>0</v>
      </c>
      <c r="CJ130" s="1">
        <f t="shared" si="68"/>
        <v>0</v>
      </c>
      <c r="CK130" s="1">
        <f t="shared" si="69"/>
        <v>0</v>
      </c>
      <c r="CL130" s="1">
        <f t="shared" si="70"/>
        <v>0</v>
      </c>
      <c r="CM130" s="1">
        <f t="shared" si="71"/>
        <v>0</v>
      </c>
      <c r="CN130" s="1">
        <f t="shared" si="72"/>
        <v>0</v>
      </c>
      <c r="CO130" s="1">
        <f t="shared" si="73"/>
        <v>0</v>
      </c>
      <c r="CP130" s="7"/>
    </row>
    <row r="131" spans="1:95" ht="36" customHeight="1" x14ac:dyDescent="0.25">
      <c r="A131" s="99" t="s">
        <v>209</v>
      </c>
      <c r="B131" s="99" t="s">
        <v>477</v>
      </c>
      <c r="C131" s="100" t="s">
        <v>503</v>
      </c>
      <c r="D131" s="97" t="str">
        <f t="shared" si="37"/>
        <v xml:space="preserve">                    </v>
      </c>
      <c r="E131" s="97"/>
      <c r="F131" s="97"/>
      <c r="G131" s="97"/>
      <c r="H131" s="97"/>
      <c r="I131" s="97"/>
      <c r="J131" s="97"/>
      <c r="K131" s="97"/>
      <c r="L131" s="97"/>
      <c r="M131" s="71"/>
      <c r="N131" s="71"/>
      <c r="O131" s="71"/>
      <c r="P131" s="71"/>
      <c r="Q131" s="71"/>
      <c r="R131" s="71"/>
      <c r="S131" s="71"/>
      <c r="T131" s="71"/>
      <c r="U131" s="102"/>
      <c r="V131" s="100"/>
      <c r="W131" s="100"/>
      <c r="X131" s="102"/>
      <c r="Y131" s="100"/>
      <c r="Z131" s="109"/>
      <c r="AA131" s="102"/>
      <c r="AB131" s="102"/>
      <c r="AC131" s="102"/>
      <c r="AD131" s="100"/>
      <c r="AE131" s="100"/>
      <c r="AF131" s="102"/>
      <c r="AG131" s="102"/>
      <c r="AH131" s="102"/>
      <c r="AI131" s="102"/>
      <c r="AJ131" s="102"/>
      <c r="AK131" s="100"/>
      <c r="AL131" s="100"/>
      <c r="AM131" s="100"/>
      <c r="AN131" s="102"/>
      <c r="AO131" s="100" t="s">
        <v>504</v>
      </c>
      <c r="AP131" s="100" t="s">
        <v>505</v>
      </c>
      <c r="AQ131" s="104">
        <v>21800</v>
      </c>
      <c r="AR131" s="105" t="s">
        <v>506</v>
      </c>
      <c r="AS131" s="106" t="s">
        <v>823</v>
      </c>
      <c r="AT131" s="106" t="s">
        <v>822</v>
      </c>
      <c r="AU131" s="107" t="s">
        <v>507</v>
      </c>
      <c r="AV131" s="108"/>
      <c r="AW131" s="7"/>
      <c r="AX131" s="109"/>
      <c r="AY131" s="7"/>
      <c r="AZ131" s="7"/>
      <c r="BA131" s="7"/>
      <c r="BB131" s="18">
        <f>RANK(BZ131,$BZ$2:$BZ$136)+COUNTIF(BZ$2:BZ132,BZ131)-1</f>
        <v>123</v>
      </c>
      <c r="BC131" s="63" t="str">
        <f t="shared" si="56"/>
        <v>N° 123 Delpharm Dijon</v>
      </c>
      <c r="BD131" s="18">
        <f>RANK(CA131,$CA$2:$CA$136)+COUNTIF(CA$2:CA132,CA131)-1</f>
        <v>123</v>
      </c>
      <c r="BE131" s="63" t="str">
        <f t="shared" si="57"/>
        <v>N° 123 Delpharm Dijon</v>
      </c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Z131" s="18">
        <f t="shared" si="58"/>
        <v>0</v>
      </c>
      <c r="CA131" s="18">
        <f t="shared" si="59"/>
        <v>0</v>
      </c>
      <c r="CB131" s="1">
        <f t="shared" si="60"/>
        <v>0</v>
      </c>
      <c r="CC131" s="1">
        <f t="shared" si="61"/>
        <v>0</v>
      </c>
      <c r="CD131" s="1">
        <f t="shared" si="62"/>
        <v>0</v>
      </c>
      <c r="CE131" s="1">
        <f t="shared" si="63"/>
        <v>0</v>
      </c>
      <c r="CF131" s="1">
        <f t="shared" si="64"/>
        <v>0</v>
      </c>
      <c r="CG131" s="1">
        <f t="shared" si="65"/>
        <v>0</v>
      </c>
      <c r="CH131" s="1">
        <f t="shared" si="66"/>
        <v>0</v>
      </c>
      <c r="CI131" s="1">
        <f t="shared" si="67"/>
        <v>0</v>
      </c>
      <c r="CJ131" s="1">
        <f t="shared" si="68"/>
        <v>0</v>
      </c>
      <c r="CK131" s="1">
        <f t="shared" si="69"/>
        <v>0</v>
      </c>
      <c r="CL131" s="1">
        <f t="shared" si="70"/>
        <v>0</v>
      </c>
      <c r="CM131" s="1">
        <f t="shared" si="71"/>
        <v>0</v>
      </c>
      <c r="CN131" s="1">
        <f t="shared" si="72"/>
        <v>0</v>
      </c>
      <c r="CO131" s="1">
        <f t="shared" si="73"/>
        <v>0</v>
      </c>
      <c r="CP131" s="7"/>
    </row>
    <row r="132" spans="1:95" ht="46.5" customHeight="1" x14ac:dyDescent="0.25">
      <c r="A132" s="99" t="s">
        <v>209</v>
      </c>
      <c r="B132" s="99" t="s">
        <v>477</v>
      </c>
      <c r="C132" s="100" t="s">
        <v>508</v>
      </c>
      <c r="D132" s="97" t="str">
        <f t="shared" si="37"/>
        <v xml:space="preserve">                    </v>
      </c>
      <c r="E132" s="97"/>
      <c r="F132" s="97"/>
      <c r="G132" s="97"/>
      <c r="H132" s="97"/>
      <c r="I132" s="97"/>
      <c r="J132" s="97"/>
      <c r="K132" s="97"/>
      <c r="L132" s="97"/>
      <c r="M132" s="7"/>
      <c r="N132" s="7"/>
      <c r="O132" s="7"/>
      <c r="P132" s="7"/>
      <c r="Q132" s="7"/>
      <c r="R132" s="7"/>
      <c r="S132" s="7"/>
      <c r="T132" s="7"/>
      <c r="U132" s="102"/>
      <c r="V132" s="100"/>
      <c r="W132" s="100"/>
      <c r="X132" s="102"/>
      <c r="Y132" s="100"/>
      <c r="Z132" s="109"/>
      <c r="AA132" s="102"/>
      <c r="AB132" s="102"/>
      <c r="AC132" s="102"/>
      <c r="AD132" s="100"/>
      <c r="AE132" s="100"/>
      <c r="AF132" s="102"/>
      <c r="AG132" s="102"/>
      <c r="AH132" s="102"/>
      <c r="AI132" s="102"/>
      <c r="AJ132" s="102"/>
      <c r="AK132" s="100"/>
      <c r="AL132" s="100"/>
      <c r="AM132" s="100"/>
      <c r="AN132" s="102"/>
      <c r="AO132" s="100" t="s">
        <v>509</v>
      </c>
      <c r="AP132" s="100" t="s">
        <v>482</v>
      </c>
      <c r="AQ132" s="104">
        <v>21000</v>
      </c>
      <c r="AR132" s="105" t="s">
        <v>510</v>
      </c>
      <c r="AS132" s="106" t="s">
        <v>825</v>
      </c>
      <c r="AT132" s="106" t="s">
        <v>824</v>
      </c>
      <c r="AU132" s="107"/>
      <c r="AV132" s="108"/>
      <c r="AW132" s="7"/>
      <c r="AX132" s="109"/>
      <c r="AY132" s="7"/>
      <c r="AZ132" s="7"/>
      <c r="BA132" s="7"/>
      <c r="BB132" s="18">
        <f>RANK(BZ132,$BZ$2:$BZ$136)+COUNTIF(BZ$2:BZ133,BZ132)-1</f>
        <v>124</v>
      </c>
      <c r="BC132" s="63" t="str">
        <f t="shared" si="56"/>
        <v>N° 124 Pharmimage</v>
      </c>
      <c r="BD132" s="18">
        <f>RANK(CA132,$CA$2:$CA$136)+COUNTIF(CA$2:CA133,CA132)-1</f>
        <v>124</v>
      </c>
      <c r="BE132" s="63" t="str">
        <f t="shared" si="57"/>
        <v>N° 124 Pharmimage</v>
      </c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Z132" s="18">
        <f t="shared" si="58"/>
        <v>0</v>
      </c>
      <c r="CA132" s="18">
        <f t="shared" si="59"/>
        <v>0</v>
      </c>
      <c r="CB132" s="1">
        <f t="shared" si="60"/>
        <v>0</v>
      </c>
      <c r="CC132" s="1">
        <f t="shared" si="61"/>
        <v>0</v>
      </c>
      <c r="CD132" s="1">
        <f t="shared" si="62"/>
        <v>0</v>
      </c>
      <c r="CE132" s="1">
        <f t="shared" si="63"/>
        <v>0</v>
      </c>
      <c r="CF132" s="1">
        <f t="shared" si="64"/>
        <v>0</v>
      </c>
      <c r="CG132" s="1">
        <f t="shared" si="65"/>
        <v>0</v>
      </c>
      <c r="CH132" s="1">
        <f t="shared" si="66"/>
        <v>0</v>
      </c>
      <c r="CI132" s="1">
        <f t="shared" si="67"/>
        <v>0</v>
      </c>
      <c r="CJ132" s="1">
        <f t="shared" si="68"/>
        <v>0</v>
      </c>
      <c r="CK132" s="1">
        <f t="shared" si="69"/>
        <v>0</v>
      </c>
      <c r="CL132" s="1">
        <f t="shared" si="70"/>
        <v>0</v>
      </c>
      <c r="CM132" s="1">
        <f t="shared" si="71"/>
        <v>0</v>
      </c>
      <c r="CN132" s="1">
        <f t="shared" si="72"/>
        <v>0</v>
      </c>
      <c r="CO132" s="1">
        <f t="shared" si="73"/>
        <v>0</v>
      </c>
      <c r="CP132" s="7"/>
    </row>
    <row r="133" spans="1:95" ht="45" x14ac:dyDescent="0.25">
      <c r="A133" s="99" t="s">
        <v>209</v>
      </c>
      <c r="B133" s="99" t="s">
        <v>477</v>
      </c>
      <c r="C133" s="100" t="s">
        <v>511</v>
      </c>
      <c r="D133" s="97" t="str">
        <f t="shared" si="37"/>
        <v xml:space="preserve">                    </v>
      </c>
      <c r="E133" s="97"/>
      <c r="F133" s="97"/>
      <c r="G133" s="97"/>
      <c r="H133" s="97"/>
      <c r="I133" s="97"/>
      <c r="J133" s="97"/>
      <c r="K133" s="97"/>
      <c r="L133" s="97"/>
      <c r="M133" s="7"/>
      <c r="N133" s="7"/>
      <c r="O133" s="7"/>
      <c r="P133" s="7"/>
      <c r="Q133" s="7"/>
      <c r="R133" s="7"/>
      <c r="S133" s="7"/>
      <c r="T133" s="7"/>
      <c r="U133" s="102"/>
      <c r="V133" s="100"/>
      <c r="W133" s="100"/>
      <c r="X133" s="102"/>
      <c r="Y133" s="100"/>
      <c r="Z133" s="109"/>
      <c r="AA133" s="102"/>
      <c r="AB133" s="102"/>
      <c r="AC133" s="102"/>
      <c r="AD133" s="100"/>
      <c r="AE133" s="100"/>
      <c r="AF133" s="102"/>
      <c r="AG133" s="102"/>
      <c r="AH133" s="102"/>
      <c r="AI133" s="102"/>
      <c r="AJ133" s="102"/>
      <c r="AK133" s="100"/>
      <c r="AL133" s="100"/>
      <c r="AM133" s="100"/>
      <c r="AN133" s="102"/>
      <c r="AO133" s="100" t="s">
        <v>512</v>
      </c>
      <c r="AP133" s="100" t="s">
        <v>513</v>
      </c>
      <c r="AQ133" s="104">
        <v>21300</v>
      </c>
      <c r="AR133" s="105" t="s">
        <v>514</v>
      </c>
      <c r="AS133" s="106" t="s">
        <v>827</v>
      </c>
      <c r="AT133" s="106" t="s">
        <v>826</v>
      </c>
      <c r="AU133" s="107" t="s">
        <v>515</v>
      </c>
      <c r="AV133" s="108"/>
      <c r="AW133" s="7"/>
      <c r="AX133" s="109"/>
      <c r="AY133" s="7"/>
      <c r="AZ133" s="7"/>
      <c r="BA133" s="7"/>
      <c r="BB133" s="18">
        <f>RANK(BZ133,$BZ$2:$BZ$136)+COUNTIF(BZ$2:BZ134,BZ133)-1</f>
        <v>125</v>
      </c>
      <c r="BC133" s="63" t="str">
        <f t="shared" si="56"/>
        <v>N° 125 Adhexpharma</v>
      </c>
      <c r="BD133" s="18">
        <f>RANK(CA133,$CA$2:$CA$136)+COUNTIF(CA$2:CA134,CA133)-1</f>
        <v>125</v>
      </c>
      <c r="BE133" s="63" t="str">
        <f t="shared" si="57"/>
        <v>N° 125 Adhexpharma</v>
      </c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Z133" s="18">
        <f t="shared" si="58"/>
        <v>0</v>
      </c>
      <c r="CA133" s="18">
        <f t="shared" si="59"/>
        <v>0</v>
      </c>
      <c r="CB133" s="1">
        <f t="shared" si="60"/>
        <v>0</v>
      </c>
      <c r="CC133" s="1">
        <f t="shared" si="61"/>
        <v>0</v>
      </c>
      <c r="CD133" s="1">
        <f t="shared" si="62"/>
        <v>0</v>
      </c>
      <c r="CE133" s="1">
        <f t="shared" si="63"/>
        <v>0</v>
      </c>
      <c r="CF133" s="1">
        <f t="shared" si="64"/>
        <v>0</v>
      </c>
      <c r="CG133" s="1">
        <f t="shared" si="65"/>
        <v>0</v>
      </c>
      <c r="CH133" s="1">
        <f t="shared" si="66"/>
        <v>0</v>
      </c>
      <c r="CI133" s="1">
        <f t="shared" si="67"/>
        <v>0</v>
      </c>
      <c r="CJ133" s="1">
        <f t="shared" si="68"/>
        <v>0</v>
      </c>
      <c r="CK133" s="1">
        <f t="shared" si="69"/>
        <v>0</v>
      </c>
      <c r="CL133" s="1">
        <f t="shared" si="70"/>
        <v>0</v>
      </c>
      <c r="CM133" s="1">
        <f t="shared" si="71"/>
        <v>0</v>
      </c>
      <c r="CN133" s="1">
        <f t="shared" si="72"/>
        <v>0</v>
      </c>
      <c r="CO133" s="1">
        <f t="shared" si="73"/>
        <v>0</v>
      </c>
      <c r="CP133" s="7"/>
    </row>
    <row r="134" spans="1:95" s="96" customFormat="1" ht="40.5" customHeight="1" x14ac:dyDescent="0.2">
      <c r="A134" s="99" t="s">
        <v>209</v>
      </c>
      <c r="B134" s="99" t="s">
        <v>477</v>
      </c>
      <c r="C134" s="100" t="s">
        <v>516</v>
      </c>
      <c r="D134" s="97" t="str">
        <f t="shared" si="37"/>
        <v xml:space="preserve">                    </v>
      </c>
      <c r="E134" s="97"/>
      <c r="F134" s="97"/>
      <c r="G134" s="97"/>
      <c r="H134" s="97"/>
      <c r="I134" s="97"/>
      <c r="J134" s="97"/>
      <c r="K134" s="97"/>
      <c r="L134" s="97"/>
      <c r="M134" s="7"/>
      <c r="N134" s="7"/>
      <c r="O134" s="7"/>
      <c r="P134" s="7"/>
      <c r="Q134" s="7"/>
      <c r="R134" s="7"/>
      <c r="S134" s="7"/>
      <c r="T134" s="7"/>
      <c r="U134" s="102"/>
      <c r="V134" s="100"/>
      <c r="W134" s="100"/>
      <c r="X134" s="102"/>
      <c r="Y134" s="100"/>
      <c r="Z134" s="109"/>
      <c r="AA134" s="102"/>
      <c r="AB134" s="102"/>
      <c r="AC134" s="102"/>
      <c r="AD134" s="100"/>
      <c r="AE134" s="100"/>
      <c r="AF134" s="102"/>
      <c r="AG134" s="102"/>
      <c r="AH134" s="102"/>
      <c r="AI134" s="102"/>
      <c r="AJ134" s="102"/>
      <c r="AK134" s="100"/>
      <c r="AL134" s="100"/>
      <c r="AM134" s="100"/>
      <c r="AN134" s="102"/>
      <c r="AO134" s="100" t="s">
        <v>517</v>
      </c>
      <c r="AP134" s="100" t="s">
        <v>505</v>
      </c>
      <c r="AQ134" s="104">
        <v>21800</v>
      </c>
      <c r="AR134" s="105" t="s">
        <v>518</v>
      </c>
      <c r="AS134" s="106" t="s">
        <v>829</v>
      </c>
      <c r="AT134" s="106" t="s">
        <v>828</v>
      </c>
      <c r="AU134" s="107" t="s">
        <v>519</v>
      </c>
      <c r="AV134" s="108"/>
      <c r="AW134" s="7"/>
      <c r="AX134" s="109"/>
      <c r="AY134" s="7"/>
      <c r="AZ134" s="7"/>
      <c r="BA134" s="7"/>
      <c r="BB134" s="18">
        <f>RANK(BZ134,$BZ$2:$BZ$136)+COUNTIF(BZ$2:BZ135,BZ134)-1</f>
        <v>126</v>
      </c>
      <c r="BC134" s="63" t="str">
        <f t="shared" si="56"/>
        <v>N° 126 SPPH (Groupe Fareva)</v>
      </c>
      <c r="BD134" s="18">
        <f>RANK(CA134,$CA$2:$CA$136)+COUNTIF(CA$2:CA135,CA134)-1</f>
        <v>126</v>
      </c>
      <c r="BE134" s="63" t="str">
        <f t="shared" si="57"/>
        <v>N° 126 SPPH (Groupe Fareva)</v>
      </c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18">
        <f t="shared" si="58"/>
        <v>0</v>
      </c>
      <c r="CA134" s="18">
        <f t="shared" si="59"/>
        <v>0</v>
      </c>
      <c r="CB134" s="1">
        <f t="shared" si="60"/>
        <v>0</v>
      </c>
      <c r="CC134" s="1">
        <f t="shared" si="61"/>
        <v>0</v>
      </c>
      <c r="CD134" s="1">
        <f t="shared" si="62"/>
        <v>0</v>
      </c>
      <c r="CE134" s="1">
        <f t="shared" si="63"/>
        <v>0</v>
      </c>
      <c r="CF134" s="1">
        <f t="shared" si="64"/>
        <v>0</v>
      </c>
      <c r="CG134" s="1">
        <f t="shared" si="65"/>
        <v>0</v>
      </c>
      <c r="CH134" s="1">
        <f t="shared" si="66"/>
        <v>0</v>
      </c>
      <c r="CI134" s="1">
        <f t="shared" si="67"/>
        <v>0</v>
      </c>
      <c r="CJ134" s="1">
        <f t="shared" si="68"/>
        <v>0</v>
      </c>
      <c r="CK134" s="1">
        <f t="shared" si="69"/>
        <v>0</v>
      </c>
      <c r="CL134" s="1">
        <f t="shared" si="70"/>
        <v>0</v>
      </c>
      <c r="CM134" s="1">
        <f t="shared" si="71"/>
        <v>0</v>
      </c>
      <c r="CN134" s="1">
        <f t="shared" si="72"/>
        <v>0</v>
      </c>
      <c r="CO134" s="1">
        <f t="shared" si="73"/>
        <v>0</v>
      </c>
      <c r="CP134" s="7"/>
    </row>
    <row r="135" spans="1:95" s="96" customFormat="1" ht="40.5" customHeight="1" x14ac:dyDescent="0.25">
      <c r="A135" s="112" t="s">
        <v>569</v>
      </c>
      <c r="B135" s="110" t="s">
        <v>570</v>
      </c>
      <c r="C135" s="8" t="s">
        <v>886</v>
      </c>
      <c r="D135" s="97" t="str">
        <f t="shared" si="37"/>
        <v xml:space="preserve">                    </v>
      </c>
      <c r="E135" s="63"/>
      <c r="F135" s="63"/>
      <c r="G135" s="97"/>
      <c r="H135" s="97"/>
      <c r="I135" s="63"/>
      <c r="J135" s="63"/>
      <c r="K135" s="97"/>
      <c r="L135" s="97"/>
      <c r="M135" s="7"/>
      <c r="N135" s="7"/>
      <c r="O135" s="7"/>
      <c r="P135" s="7"/>
      <c r="Q135" s="7"/>
      <c r="R135" s="7"/>
      <c r="S135" s="7"/>
      <c r="T135" s="7"/>
      <c r="V135" s="111"/>
      <c r="X135" s="2"/>
      <c r="Z135" s="116"/>
      <c r="AA135" s="2"/>
      <c r="AB135" s="2"/>
      <c r="AC135" s="2"/>
      <c r="AD135" s="8"/>
      <c r="AE135" s="8"/>
      <c r="AF135" s="2"/>
      <c r="AG135" s="2"/>
      <c r="AH135" s="2"/>
      <c r="AI135" s="2"/>
      <c r="AJ135" s="2"/>
      <c r="AK135" s="8"/>
      <c r="AL135" s="8"/>
      <c r="AM135" s="8"/>
      <c r="AN135" s="2"/>
      <c r="AO135" s="113" t="s">
        <v>571</v>
      </c>
      <c r="AP135" s="96" t="s">
        <v>572</v>
      </c>
      <c r="AQ135" s="114">
        <v>92390</v>
      </c>
      <c r="AR135" s="105" t="s">
        <v>573</v>
      </c>
      <c r="AS135" s="106" t="s">
        <v>831</v>
      </c>
      <c r="AT135" s="106" t="s">
        <v>830</v>
      </c>
      <c r="AU135" s="107" t="s">
        <v>574</v>
      </c>
      <c r="AV135" s="5"/>
      <c r="AW135" s="2"/>
      <c r="AX135" s="3"/>
      <c r="AY135" s="2"/>
      <c r="AZ135" s="2"/>
      <c r="BA135" s="2"/>
      <c r="BB135" s="18">
        <f>RANK(BZ135,$BZ$2:$BZ$136)+COUNTIF(BZ$2:BZ137,BZ135)-1</f>
        <v>127</v>
      </c>
      <c r="BC135" s="63" t="str">
        <f t="shared" si="56"/>
        <v>N° 127 Coventya</v>
      </c>
      <c r="BD135" s="18">
        <f>RANK(CA135,$CA$2:$CA$136)+COUNTIF(CA$2:CA137,CA135)-1</f>
        <v>127</v>
      </c>
      <c r="BE135" s="63" t="str">
        <f t="shared" si="57"/>
        <v>N° 127 Coventya</v>
      </c>
      <c r="BF135" s="63"/>
      <c r="BG135" s="63"/>
      <c r="BH135" s="63"/>
      <c r="BI135" s="63"/>
      <c r="BJ135" s="63"/>
      <c r="BK135" s="63"/>
      <c r="BL135" s="7"/>
      <c r="BM135" s="7"/>
      <c r="BN135" s="7"/>
      <c r="BO135" s="7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18">
        <f t="shared" si="58"/>
        <v>0</v>
      </c>
      <c r="CA135" s="18">
        <f t="shared" si="59"/>
        <v>0</v>
      </c>
      <c r="CB135" s="1">
        <f t="shared" si="60"/>
        <v>0</v>
      </c>
      <c r="CC135" s="1">
        <f t="shared" si="61"/>
        <v>0</v>
      </c>
      <c r="CD135" s="1">
        <f t="shared" si="62"/>
        <v>0</v>
      </c>
      <c r="CE135" s="1">
        <f t="shared" si="63"/>
        <v>0</v>
      </c>
      <c r="CF135" s="1">
        <f t="shared" si="64"/>
        <v>0</v>
      </c>
      <c r="CG135" s="1">
        <f t="shared" si="65"/>
        <v>0</v>
      </c>
      <c r="CH135" s="1">
        <f t="shared" si="66"/>
        <v>0</v>
      </c>
      <c r="CI135" s="1">
        <f t="shared" si="67"/>
        <v>0</v>
      </c>
      <c r="CJ135" s="1">
        <f t="shared" si="68"/>
        <v>0</v>
      </c>
      <c r="CK135" s="1">
        <f t="shared" si="69"/>
        <v>0</v>
      </c>
      <c r="CL135" s="1">
        <f t="shared" si="70"/>
        <v>0</v>
      </c>
      <c r="CM135" s="1">
        <f t="shared" si="71"/>
        <v>0</v>
      </c>
      <c r="CN135" s="1">
        <f t="shared" si="72"/>
        <v>0</v>
      </c>
      <c r="CO135" s="1">
        <f t="shared" si="73"/>
        <v>0</v>
      </c>
      <c r="CP135" s="2"/>
    </row>
    <row r="136" spans="1:95" ht="42.75" x14ac:dyDescent="0.25">
      <c r="A136" s="99" t="s">
        <v>591</v>
      </c>
      <c r="B136" s="99" t="s">
        <v>593</v>
      </c>
      <c r="C136" s="100" t="s">
        <v>592</v>
      </c>
      <c r="D136" s="97" t="str">
        <f t="shared" ref="D136" si="74">IF(BH136&lt;&gt;0,";2022_A="&amp;BH136," ")&amp;IF(BI136&lt;&gt;0," ; 2022_i="&amp;BI136," ")&amp;IF(BJ136&lt;&gt;0,";2021_A="&amp;BJ136," ")&amp;IF(BK136&lt;&gt;0," ; 2021_i="&amp;BK136," ")&amp;IF(BL136&lt;&gt;0,";2020_A="&amp;BL136," ")&amp;IF(BM136&lt;&gt;0," ; 2020_i="&amp;BM136," ")&amp;IF(BN136&lt;&gt;0,";2019_A="&amp;BN136," ")&amp;IF(BO136&lt;&gt;0," ; 2019_i="&amp;BO136," ")&amp;IF(BP136&lt;&gt;0,";2018_A="&amp;BP136," ")&amp;IF(BQ136&lt;&gt;0," ; 2018_i="&amp;BQ136," ")&amp;IF(BR136&lt;&gt;0," ; 2017_A="&amp;BR136," ")&amp;IF(BS136&lt;&gt;0," ; 2017_i="&amp;BS136," ")&amp;IF(BT136&lt;&gt;0," ; 2016_A="&amp;BT136," ")&amp;IF(BU136&lt;&gt;0," ; 2016_i="&amp;BU136," ")&amp;IF(BV136&lt;&gt;0," ; 2015_A="&amp;BV136," ")&amp;IF(BW136&lt;&gt;0," ; 2015_i="&amp;BW136," ")&amp;IF(BX136&lt;&gt;0," ; 2014_A="&amp;BX136," ")&amp;IF(BY136&lt;&gt;0," ; 2014_i="&amp;BY136," ")</f>
        <v xml:space="preserve">                  </v>
      </c>
      <c r="E136" s="97"/>
      <c r="F136" s="97"/>
      <c r="G136" s="97"/>
      <c r="H136" s="97"/>
      <c r="I136" s="97"/>
      <c r="J136" s="97"/>
      <c r="K136" s="97"/>
      <c r="L136" s="97"/>
      <c r="M136" s="63"/>
      <c r="N136" s="63"/>
      <c r="O136" s="63"/>
      <c r="P136" s="63"/>
      <c r="Q136" s="100"/>
      <c r="R136" s="100"/>
      <c r="S136" s="100"/>
      <c r="T136" s="63"/>
      <c r="U136" s="100"/>
      <c r="V136" s="100"/>
      <c r="W136" s="100"/>
      <c r="X136" s="102"/>
      <c r="Y136" s="100"/>
      <c r="Z136" s="102"/>
      <c r="AA136" s="102"/>
      <c r="AB136" s="102"/>
      <c r="AC136" s="100"/>
      <c r="AD136" s="100"/>
      <c r="AE136" s="100"/>
      <c r="AF136" s="102"/>
      <c r="AG136" s="102"/>
      <c r="AH136" s="100"/>
      <c r="AI136" s="100"/>
      <c r="AJ136" s="102"/>
      <c r="AK136" s="100"/>
      <c r="AL136" s="100"/>
      <c r="AM136" s="100"/>
      <c r="AN136" s="102"/>
      <c r="AO136" s="100" t="s">
        <v>594</v>
      </c>
      <c r="AP136" s="100" t="s">
        <v>101</v>
      </c>
      <c r="AQ136" s="104">
        <v>51100</v>
      </c>
      <c r="AR136" s="161" t="s">
        <v>595</v>
      </c>
      <c r="AS136" s="107" t="s">
        <v>596</v>
      </c>
      <c r="AT136" s="162" t="s">
        <v>597</v>
      </c>
      <c r="AU136" s="107"/>
      <c r="AV136" s="108"/>
      <c r="AW136" s="121"/>
      <c r="AX136" s="102"/>
      <c r="AY136" s="121"/>
      <c r="AZ136" s="121"/>
      <c r="BA136" s="121"/>
      <c r="BB136" s="18">
        <f>RANK(BZ136,$BZ$2:$BZ$136)+COUNTIF(BZ$2:BZ137,BZ136)-1</f>
        <v>127</v>
      </c>
      <c r="BC136" s="63" t="str">
        <f t="shared" si="56"/>
        <v>N° 127 Lycée Technologique Hugues Libergier</v>
      </c>
      <c r="BD136" s="18">
        <f>RANK(CA136,$CA$2:$CA$136)+COUNTIF(CA$2:CA137,CA136)-1</f>
        <v>127</v>
      </c>
      <c r="BE136" s="63" t="str">
        <f t="shared" si="57"/>
        <v>N° 127 Lycée Technologique Hugues Libergier</v>
      </c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Z136" s="18">
        <f t="shared" si="58"/>
        <v>0</v>
      </c>
      <c r="CA136" s="18">
        <f t="shared" si="59"/>
        <v>0</v>
      </c>
      <c r="CB136" s="1">
        <f t="shared" si="60"/>
        <v>0</v>
      </c>
      <c r="CC136" s="1">
        <f t="shared" si="61"/>
        <v>0</v>
      </c>
      <c r="CD136" s="1">
        <f t="shared" si="62"/>
        <v>0</v>
      </c>
      <c r="CE136" s="1">
        <f t="shared" si="63"/>
        <v>0</v>
      </c>
      <c r="CF136" s="1">
        <f t="shared" si="64"/>
        <v>0</v>
      </c>
      <c r="CG136" s="1">
        <f t="shared" si="65"/>
        <v>0</v>
      </c>
      <c r="CH136" s="1">
        <f t="shared" si="66"/>
        <v>0</v>
      </c>
      <c r="CI136" s="1">
        <f t="shared" si="67"/>
        <v>0</v>
      </c>
      <c r="CJ136" s="1">
        <f t="shared" si="68"/>
        <v>0</v>
      </c>
      <c r="CK136" s="1">
        <f t="shared" si="69"/>
        <v>0</v>
      </c>
      <c r="CL136" s="1">
        <f t="shared" si="70"/>
        <v>0</v>
      </c>
      <c r="CM136" s="1">
        <f t="shared" si="71"/>
        <v>0</v>
      </c>
      <c r="CN136" s="1">
        <f t="shared" si="72"/>
        <v>0</v>
      </c>
      <c r="CO136" s="1">
        <f t="shared" si="73"/>
        <v>0</v>
      </c>
      <c r="CQ136" s="96"/>
    </row>
    <row r="137" spans="1:95" x14ac:dyDescent="0.25">
      <c r="D137" s="121"/>
      <c r="E137" s="121"/>
      <c r="F137" s="121"/>
      <c r="G137" s="121"/>
      <c r="H137" s="121"/>
      <c r="I137" s="121"/>
      <c r="J137" s="121"/>
      <c r="K137" s="121"/>
      <c r="L137" s="121"/>
      <c r="M137" s="7"/>
      <c r="N137" s="7"/>
      <c r="O137" s="7"/>
      <c r="P137" s="7"/>
      <c r="Q137" s="7"/>
      <c r="R137" s="7"/>
      <c r="S137" s="7"/>
      <c r="T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</row>
    <row r="138" spans="1:95" x14ac:dyDescent="0.25">
      <c r="D138" s="121"/>
      <c r="E138" s="121"/>
      <c r="F138" s="121"/>
      <c r="G138" s="121"/>
      <c r="H138" s="121"/>
      <c r="I138" s="121"/>
      <c r="J138" s="121"/>
      <c r="K138" s="121"/>
      <c r="L138" s="121"/>
      <c r="M138" s="7"/>
      <c r="N138" s="7"/>
      <c r="O138" s="7"/>
      <c r="P138" s="7"/>
      <c r="Q138" s="7"/>
      <c r="R138" s="7"/>
      <c r="S138" s="7"/>
      <c r="T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</row>
    <row r="139" spans="1:95" x14ac:dyDescent="0.25">
      <c r="D139" s="121"/>
      <c r="E139" s="121"/>
      <c r="F139" s="121"/>
      <c r="G139" s="121"/>
      <c r="H139" s="121"/>
      <c r="I139" s="121"/>
      <c r="J139" s="121"/>
      <c r="K139" s="121"/>
      <c r="L139" s="121"/>
      <c r="M139" s="7"/>
      <c r="N139" s="7"/>
      <c r="O139" s="7"/>
      <c r="P139" s="7"/>
      <c r="Q139" s="7"/>
      <c r="R139" s="7"/>
      <c r="S139" s="7"/>
      <c r="T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</row>
    <row r="140" spans="1:95" x14ac:dyDescent="0.25">
      <c r="D140" s="121"/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</row>
    <row r="141" spans="1:95" x14ac:dyDescent="0.25">
      <c r="D141" s="121"/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</row>
    <row r="142" spans="1:95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</row>
    <row r="143" spans="1:95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</row>
    <row r="144" spans="1:95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</row>
    <row r="145" spans="4:93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</row>
    <row r="146" spans="4:93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</row>
    <row r="147" spans="4:93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</row>
    <row r="148" spans="4:93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</row>
    <row r="149" spans="4:93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</row>
    <row r="150" spans="4:93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</row>
    <row r="151" spans="4:93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</row>
    <row r="152" spans="4:93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</row>
    <row r="153" spans="4:93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</row>
    <row r="154" spans="4:93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</row>
    <row r="155" spans="4:93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</row>
    <row r="156" spans="4:93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</row>
    <row r="157" spans="4:93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</row>
    <row r="158" spans="4:93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</row>
    <row r="159" spans="4:93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</row>
    <row r="160" spans="4:93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</row>
    <row r="161" spans="4:93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</row>
    <row r="162" spans="4:93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</row>
    <row r="163" spans="4:93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</row>
    <row r="164" spans="4:93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</row>
    <row r="165" spans="4:93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</row>
    <row r="166" spans="4:93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</row>
    <row r="167" spans="4:93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</row>
    <row r="168" spans="4:93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</row>
    <row r="169" spans="4:93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</row>
    <row r="170" spans="4:93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</row>
    <row r="171" spans="4:93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</row>
    <row r="172" spans="4:93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</row>
    <row r="173" spans="4:93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</row>
    <row r="174" spans="4:93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</row>
    <row r="175" spans="4:93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</row>
    <row r="176" spans="4:93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</row>
    <row r="177" spans="4:93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</row>
    <row r="178" spans="4:93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</row>
    <row r="179" spans="4:93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</row>
    <row r="180" spans="4:93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</row>
    <row r="181" spans="4:93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</row>
    <row r="182" spans="4:93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</row>
    <row r="183" spans="4:93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</row>
    <row r="184" spans="4:93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</row>
    <row r="185" spans="4:93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</row>
    <row r="186" spans="4:93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</row>
    <row r="187" spans="4:93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</row>
    <row r="188" spans="4:93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</row>
    <row r="189" spans="4:93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</row>
    <row r="190" spans="4:93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</row>
    <row r="191" spans="4:93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</row>
    <row r="192" spans="4:93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</row>
    <row r="193" spans="4:93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</row>
    <row r="194" spans="4:93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</row>
    <row r="195" spans="4:93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</row>
    <row r="196" spans="4:93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</row>
    <row r="197" spans="4:93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</row>
    <row r="198" spans="4:93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</row>
    <row r="199" spans="4:93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</row>
    <row r="200" spans="4:93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</row>
    <row r="201" spans="4:93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</row>
    <row r="202" spans="4:93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</row>
    <row r="203" spans="4:93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</row>
    <row r="204" spans="4:93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</row>
    <row r="205" spans="4:93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</row>
    <row r="206" spans="4:93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</row>
    <row r="207" spans="4:93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</row>
    <row r="208" spans="4:93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</row>
    <row r="209" spans="4:93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</row>
    <row r="210" spans="4:93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</row>
    <row r="211" spans="4:93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</row>
    <row r="212" spans="4:93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</row>
    <row r="213" spans="4:93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</row>
    <row r="214" spans="4:93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</row>
    <row r="215" spans="4:93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</row>
    <row r="216" spans="4:93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</row>
    <row r="217" spans="4:93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</row>
    <row r="218" spans="4:93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</row>
    <row r="219" spans="4:93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</row>
    <row r="220" spans="4:93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</row>
    <row r="221" spans="4:93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</row>
    <row r="222" spans="4:93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</row>
    <row r="223" spans="4:93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</row>
    <row r="224" spans="4:93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</row>
    <row r="225" spans="4:93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</row>
    <row r="226" spans="4:93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</row>
    <row r="227" spans="4:93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</row>
    <row r="228" spans="4:93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</row>
    <row r="229" spans="4:93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</row>
    <row r="230" spans="4:93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</row>
    <row r="231" spans="4:93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</row>
    <row r="232" spans="4:93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</row>
    <row r="233" spans="4:93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</row>
    <row r="234" spans="4:93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</row>
    <row r="235" spans="4:93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</row>
    <row r="236" spans="4:93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</row>
    <row r="237" spans="4:93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</row>
    <row r="238" spans="4:93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</row>
    <row r="239" spans="4:93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</row>
    <row r="240" spans="4:93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</row>
    <row r="241" spans="4:93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</row>
    <row r="242" spans="4:93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</row>
    <row r="243" spans="4:93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</row>
    <row r="244" spans="4:93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</row>
    <row r="245" spans="4:93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</row>
    <row r="246" spans="4:93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</row>
    <row r="247" spans="4:93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</row>
    <row r="248" spans="4:93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</row>
    <row r="249" spans="4:93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</row>
    <row r="250" spans="4:93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</row>
    <row r="251" spans="4:93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</row>
    <row r="252" spans="4:93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</row>
    <row r="253" spans="4:93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</row>
    <row r="254" spans="4:93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</row>
    <row r="255" spans="4:93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</row>
    <row r="256" spans="4:93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</row>
    <row r="257" spans="4:93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</row>
    <row r="258" spans="4:93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</row>
    <row r="259" spans="4:93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</row>
    <row r="260" spans="4:93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</row>
    <row r="261" spans="4:93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</row>
    <row r="262" spans="4:93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</row>
    <row r="263" spans="4:93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</row>
    <row r="264" spans="4:93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</row>
    <row r="265" spans="4:93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</row>
    <row r="266" spans="4:93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</row>
    <row r="267" spans="4:93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</row>
    <row r="268" spans="4:93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</row>
    <row r="269" spans="4:93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</row>
    <row r="270" spans="4:93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</row>
    <row r="271" spans="4:93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</row>
    <row r="272" spans="4:93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</row>
    <row r="273" spans="4:93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</row>
    <row r="274" spans="4:93" x14ac:dyDescent="0.25">
      <c r="D274" s="121"/>
      <c r="E274" s="121"/>
      <c r="F274" s="121"/>
      <c r="G274" s="121"/>
      <c r="H274" s="121"/>
      <c r="I274" s="121"/>
      <c r="J274" s="121"/>
      <c r="K274" s="121"/>
      <c r="L274" s="121"/>
      <c r="M274" s="7"/>
      <c r="N274" s="7"/>
      <c r="O274" s="7"/>
      <c r="P274" s="7"/>
      <c r="Q274" s="7"/>
      <c r="R274" s="7"/>
      <c r="S274" s="7"/>
      <c r="T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</row>
    <row r="275" spans="4:93" x14ac:dyDescent="0.25">
      <c r="D275" s="121"/>
      <c r="E275" s="121"/>
      <c r="F275" s="121"/>
      <c r="G275" s="121"/>
      <c r="H275" s="121"/>
      <c r="I275" s="121"/>
      <c r="J275" s="121"/>
      <c r="K275" s="121"/>
      <c r="L275" s="121"/>
      <c r="M275" s="7"/>
      <c r="N275" s="7"/>
      <c r="O275" s="7"/>
      <c r="P275" s="7"/>
      <c r="Q275" s="7"/>
      <c r="R275" s="7"/>
      <c r="S275" s="7"/>
      <c r="T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</row>
    <row r="276" spans="4:93" x14ac:dyDescent="0.25">
      <c r="D276" s="121"/>
      <c r="E276" s="121"/>
      <c r="F276" s="121"/>
      <c r="G276" s="121"/>
      <c r="H276" s="121"/>
      <c r="I276" s="121"/>
      <c r="J276" s="121"/>
      <c r="K276" s="121"/>
      <c r="L276" s="121"/>
      <c r="M276" s="7"/>
      <c r="N276" s="7"/>
      <c r="O276" s="7"/>
      <c r="P276" s="7"/>
      <c r="Q276" s="7"/>
      <c r="R276" s="7"/>
      <c r="S276" s="7"/>
      <c r="T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</row>
    <row r="277" spans="4:93" x14ac:dyDescent="0.25">
      <c r="D277" s="121"/>
      <c r="E277" s="121"/>
      <c r="F277" s="121"/>
      <c r="G277" s="121"/>
      <c r="H277" s="121"/>
      <c r="I277" s="121"/>
      <c r="J277" s="121"/>
      <c r="K277" s="121"/>
      <c r="L277" s="121"/>
      <c r="M277" s="7"/>
      <c r="N277" s="7"/>
      <c r="O277" s="7"/>
      <c r="P277" s="7"/>
      <c r="Q277" s="7"/>
      <c r="R277" s="7"/>
      <c r="S277" s="7"/>
      <c r="T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</row>
    <row r="278" spans="4:93" x14ac:dyDescent="0.25">
      <c r="D278" s="121"/>
      <c r="E278" s="121"/>
      <c r="F278" s="121"/>
      <c r="G278" s="121"/>
      <c r="H278" s="121"/>
      <c r="I278" s="121"/>
      <c r="J278" s="121"/>
      <c r="K278" s="121"/>
      <c r="L278" s="121"/>
      <c r="M278" s="7"/>
      <c r="N278" s="7"/>
      <c r="O278" s="7"/>
      <c r="P278" s="7"/>
      <c r="Q278" s="7"/>
      <c r="R278" s="7"/>
      <c r="S278" s="7"/>
      <c r="T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</row>
    <row r="279" spans="4:93" x14ac:dyDescent="0.25">
      <c r="D279" s="121"/>
      <c r="E279" s="121"/>
      <c r="F279" s="121"/>
      <c r="G279" s="121"/>
      <c r="H279" s="121"/>
      <c r="I279" s="121"/>
      <c r="J279" s="121"/>
      <c r="K279" s="121"/>
      <c r="L279" s="121"/>
      <c r="M279" s="7"/>
      <c r="N279" s="7"/>
      <c r="O279" s="7"/>
      <c r="P279" s="7"/>
      <c r="Q279" s="7"/>
      <c r="R279" s="7"/>
      <c r="S279" s="7"/>
      <c r="T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</row>
    <row r="280" spans="4:93" x14ac:dyDescent="0.25">
      <c r="D280" s="121"/>
      <c r="E280" s="121"/>
      <c r="F280" s="121"/>
      <c r="G280" s="121"/>
      <c r="H280" s="121"/>
      <c r="I280" s="121"/>
      <c r="J280" s="121"/>
      <c r="K280" s="121"/>
      <c r="L280" s="121"/>
      <c r="M280" s="7"/>
      <c r="N280" s="7"/>
      <c r="O280" s="7"/>
      <c r="P280" s="7"/>
      <c r="Q280" s="7"/>
      <c r="R280" s="7"/>
      <c r="S280" s="7"/>
      <c r="T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</row>
    <row r="281" spans="4:93" x14ac:dyDescent="0.25">
      <c r="D281" s="121"/>
      <c r="E281" s="121"/>
      <c r="F281" s="121"/>
      <c r="G281" s="121"/>
      <c r="H281" s="121"/>
      <c r="I281" s="121"/>
      <c r="J281" s="121"/>
      <c r="K281" s="121"/>
      <c r="L281" s="121"/>
      <c r="M281" s="7"/>
      <c r="N281" s="7"/>
      <c r="O281" s="7"/>
      <c r="P281" s="7"/>
      <c r="Q281" s="7"/>
      <c r="R281" s="7"/>
      <c r="S281" s="7"/>
      <c r="T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</row>
  </sheetData>
  <autoFilter ref="A1:CP134" xr:uid="{00000000-0009-0000-0000-000000000000}">
    <sortState xmlns:xlrd2="http://schemas.microsoft.com/office/spreadsheetml/2017/richdata2" ref="A2:CP137">
      <sortCondition ref="BB1:BB134"/>
    </sortState>
  </autoFilter>
  <sortState xmlns:xlrd2="http://schemas.microsoft.com/office/spreadsheetml/2017/richdata2" ref="A8:CS71">
    <sortCondition ref="AQ8:AQ71"/>
  </sortState>
  <hyperlinks>
    <hyperlink ref="AR42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84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78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55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59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48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68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20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62" r:id="rId9" tooltip="Appeler avec Hangouts" display="https://www.google.fr/search?q=KALIZEA+reims&amp;sa=X&amp;ved=0ahUKEwjJ9dug6tXaAhWqD8AKHZiSDzYQuzEICigA&amp;biw=1467&amp;bih=703" xr:uid="{00000000-0004-0000-0000-000013000000}"/>
    <hyperlink ref="AR13" r:id="rId10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71" r:id="rId11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81" r:id="rId12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65" r:id="rId13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61" r:id="rId14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S70" r:id="rId15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70" r:id="rId16" display="http://03.26.51.19.30/" xr:uid="{00000000-0004-0000-0000-00002A000000}"/>
    <hyperlink ref="AS69" r:id="rId17" xr:uid="{00000000-0004-0000-0000-00002B000000}"/>
    <hyperlink ref="AR40" r:id="rId18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S9" r:id="rId19" xr:uid="{6622BBA6-6FF8-4152-B86B-419D1D3F91A2}"/>
    <hyperlink ref="AS136" r:id="rId20" xr:uid="{CE6BB279-B22D-4886-BA43-EBC7C34ABC98}"/>
    <hyperlink ref="AS2" r:id="rId21" xr:uid="{AD65CD47-7EFA-468A-823F-E339A9B6D149}"/>
    <hyperlink ref="AS11" r:id="rId22" xr:uid="{867F9573-C524-43B1-B8BB-393613768702}"/>
    <hyperlink ref="AS12" r:id="rId23" xr:uid="{BF5452CE-A4A7-4606-BC60-FF976F299AB7}"/>
    <hyperlink ref="AS13" r:id="rId24" xr:uid="{D6C97649-73D2-49A8-8292-B639FCA92A26}"/>
    <hyperlink ref="AS14" r:id="rId25" xr:uid="{06A1A36D-1C79-4DDD-8C3C-A29B3AB95216}"/>
    <hyperlink ref="AS8" r:id="rId26" xr:uid="{E7287CB5-76AD-4369-BEC2-F6381C7644FC}"/>
    <hyperlink ref="AS17" r:id="rId27" xr:uid="{9180D9EF-8163-43F1-B529-5EF7620CCC98}"/>
    <hyperlink ref="AS20" r:id="rId28" xr:uid="{7B3178EE-8012-4045-ABA6-770304DA7A0A}"/>
    <hyperlink ref="AS21" r:id="rId29" xr:uid="{6BF309E0-44F4-4801-A07F-B45D80DAD3B9}"/>
    <hyperlink ref="AS23" r:id="rId30" xr:uid="{30B8E8AB-484D-4869-9DA7-C84D07A1DFD7}"/>
    <hyperlink ref="AS25" r:id="rId31" xr:uid="{832F36F7-F6BA-46EB-A5E1-DB9BEB57D0DF}"/>
    <hyperlink ref="AS27" r:id="rId32" xr:uid="{9154F617-C5AB-49D1-BA5E-806CE4EB594E}"/>
    <hyperlink ref="AS28" r:id="rId33" xr:uid="{F3B7F5D3-98B0-43C8-A6A6-EFF45964F58D}"/>
    <hyperlink ref="AS31" r:id="rId34" xr:uid="{E24FB1E8-7D8A-43A4-B6D0-9E909F366FEE}"/>
    <hyperlink ref="AS104" r:id="rId35" xr:uid="{DEDB5F5A-09BC-445B-9619-97EC89EEC4AB}"/>
    <hyperlink ref="AR5" r:id="rId36" display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xr:uid="{2218C3DB-6111-4EC2-9206-3D33601912B3}"/>
    <hyperlink ref="AS72" r:id="rId37" xr:uid="{FCDF3949-4BEC-4DCC-81B3-1A46EA224A43}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157</v>
      </c>
      <c r="C1" s="17" t="s">
        <v>566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156</v>
      </c>
      <c r="N1" s="17" t="s">
        <v>567</v>
      </c>
      <c r="O1" s="17" t="s">
        <v>568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337</v>
      </c>
      <c r="AH1" s="17" t="s">
        <v>336</v>
      </c>
      <c r="AI1" s="21">
        <v>10000</v>
      </c>
      <c r="AJ1" s="28"/>
      <c r="AK1" s="55" t="s">
        <v>339</v>
      </c>
      <c r="AL1" s="51"/>
      <c r="AM1" s="23" t="s">
        <v>338</v>
      </c>
      <c r="AN1" s="17" t="s">
        <v>342</v>
      </c>
      <c r="AO1" s="17" t="s">
        <v>340</v>
      </c>
      <c r="AP1" s="17" t="s">
        <v>313</v>
      </c>
      <c r="AQ1" s="17"/>
      <c r="AR1" s="23" t="s">
        <v>341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82" t="s">
        <v>555</v>
      </c>
      <c r="B1" s="183"/>
      <c r="C1" s="183"/>
      <c r="D1" s="183"/>
      <c r="E1" s="183"/>
      <c r="F1" s="184"/>
    </row>
    <row r="2" spans="1:32" ht="16.5" thickBot="1" x14ac:dyDescent="0.3">
      <c r="A2" s="185"/>
      <c r="B2" s="186"/>
      <c r="C2" s="186"/>
      <c r="D2" s="186"/>
      <c r="E2" s="186"/>
      <c r="F2" s="187"/>
      <c r="H2" s="67"/>
      <c r="I2" s="68" t="s">
        <v>520</v>
      </c>
      <c r="K2" s="69"/>
      <c r="L2" s="68" t="s">
        <v>521</v>
      </c>
      <c r="N2" s="178" t="s">
        <v>549</v>
      </c>
      <c r="O2" s="179"/>
      <c r="P2" s="179"/>
      <c r="Q2" s="180" t="str">
        <f>IF(Entreprises_Complet2!BD8=1," initiaux"," des apprentis ET des initiaux")</f>
        <v xml:space="preserve"> des apprentis ET des initiaux</v>
      </c>
      <c r="R2" s="180"/>
      <c r="S2" s="180"/>
      <c r="T2" s="181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82" t="s">
        <v>524</v>
      </c>
      <c r="B1" s="183"/>
      <c r="C1" s="183"/>
      <c r="D1" s="183"/>
      <c r="E1" s="183"/>
      <c r="F1" s="184"/>
      <c r="G1" s="70"/>
    </row>
    <row r="2" spans="1:33" ht="15" customHeight="1" thickBot="1" x14ac:dyDescent="0.3">
      <c r="A2" s="188"/>
      <c r="B2" s="189"/>
      <c r="C2" s="189"/>
      <c r="D2" s="189"/>
      <c r="E2" s="189"/>
      <c r="F2" s="190"/>
      <c r="G2" s="70"/>
      <c r="H2" s="67"/>
      <c r="I2" s="68" t="s">
        <v>520</v>
      </c>
      <c r="K2" s="69"/>
      <c r="L2" s="68" t="s">
        <v>521</v>
      </c>
      <c r="N2" s="191" t="s">
        <v>549</v>
      </c>
      <c r="O2" s="192"/>
      <c r="P2" s="192"/>
      <c r="Q2" s="192"/>
      <c r="R2" s="93" t="str">
        <f>IF(Entreprises_Complet2!BD8=1,"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85"/>
      <c r="B3" s="186"/>
      <c r="C3" s="186"/>
      <c r="D3" s="186"/>
      <c r="E3" s="186"/>
      <c r="F3" s="187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Entreprises_Complet2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2021-10-27T19:59:51Z</dcterms:modified>
</cp:coreProperties>
</file>