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86EBE956-3A6A-4FE9-91CC-CCD4F51EE6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Entreprises_Complet2!$A$1:$CN$126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8" i="2"/>
  <c r="BY128" i="2"/>
  <c r="BY2" i="2"/>
  <c r="BX2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8" i="2"/>
  <c r="BE128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8" i="2"/>
  <c r="BC128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<sst xmlns="http://schemas.openxmlformats.org/spreadsheetml/2006/main" count="1717" uniqueCount="1383">
  <si>
    <t>Alimentaire</t>
  </si>
  <si>
    <t xml:space="preserve">Coordinatrice Sécurité Alimentaire </t>
  </si>
  <si>
    <t>03 26 61 43 22</t>
  </si>
  <si>
    <t>sucrerie</t>
  </si>
  <si>
    <t xml:space="preserve"> 03 26 81 73 73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</si>
  <si>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</si>
  <si>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</si>
  <si>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</si>
  <si>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</si>
  <si>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</si>
  <si>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</si>
  <si>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</si>
  <si>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</si>
  <si>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</si>
  <si>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</si>
  <si>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</si>
  <si>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</si>
  <si>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</si>
  <si>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>M. FRANCOIS</t>
  </si>
  <si>
    <t>03 26 78 67 03</t>
  </si>
  <si>
    <t>maxime.françois@vivescia.com</t>
  </si>
  <si>
    <t>Mme PERRIN Sandra</t>
  </si>
  <si>
    <t>03 26 74 55 18</t>
  </si>
  <si>
    <t>stephanie.grosjean@malteurop.com</t>
  </si>
  <si>
    <t>03 26 89 59 50</t>
  </si>
  <si>
    <t xml:space="preserve">03 23 72 97 25        </t>
  </si>
  <si>
    <t xml:space="preserve">  theret@babynov.fr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</si>
  <si>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</si>
  <si>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</si>
  <si>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</si>
  <si>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</si>
  <si>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</si>
  <si>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</si>
  <si>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</si>
  <si>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</si>
  <si>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</si>
  <si>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</si>
  <si>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</si>
  <si>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</si>
  <si>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</si>
  <si>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</si>
  <si>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</si>
  <si>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</si>
  <si>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</si>
  <si>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</si>
  <si>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</si>
  <si>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</si>
  <si>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</si>
  <si>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</si>
  <si>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</si>
  <si>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</si>
  <si>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</si>
  <si>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</si>
  <si>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</si>
  <si>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</si>
  <si>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</si>
  <si>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</si>
  <si>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</si>
  <si>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</si>
  <si>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</si>
  <si>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</si>
  <si>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</si>
  <si>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</si>
  <si>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</si>
  <si>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</si>
  <si>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</si>
  <si>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</si>
  <si>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</si>
  <si>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</si>
  <si>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</si>
  <si>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</si>
  <si>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</si>
  <si>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</si>
  <si>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</si>
  <si>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</si>
  <si>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</si>
  <si>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</si>
  <si>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</si>
  <si>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</si>
  <si>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</si>
  <si>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</si>
  <si>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</si>
  <si>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</si>
  <si>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</si>
  <si>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</si>
  <si>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</si>
  <si>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</si>
  <si>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</si>
  <si>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</si>
  <si>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</si>
  <si>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</si>
  <si>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</si>
  <si>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</si>
  <si>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</si>
  <si>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</si>
  <si>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</si>
  <si>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</si>
  <si>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</si>
  <si>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</si>
  <si>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</si>
  <si>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</si>
  <si>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</si>
  <si>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</si>
  <si>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</si>
  <si>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</si>
  <si>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</si>
  <si>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</si>
  <si>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</si>
  <si>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</si>
  <si>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</si>
  <si>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</si>
  <si>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</si>
  <si>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</si>
  <si>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</si>
  <si>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</si>
  <si>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</si>
  <si>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</si>
  <si>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</si>
  <si>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</si>
  <si>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</si>
  <si>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</si>
  <si>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</si>
  <si>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</si>
  <si>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</si>
  <si>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</si>
  <si>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</si>
  <si>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</si>
  <si>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</si>
  <si>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</si>
  <si>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</si>
  <si>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</si>
  <si>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</si>
  <si>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</si>
  <si>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</si>
  <si>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</si>
  <si>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</si>
  <si>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</si>
  <si>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</si>
  <si>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</si>
  <si>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</si>
  <si>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</si>
  <si>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</si>
  <si>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</si>
  <si>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</si>
  <si>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</si>
  <si>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</si>
  <si>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</si>
  <si>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</si>
  <si>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</si>
  <si>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</si>
  <si>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</si>
  <si>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</si>
  <si>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</si>
  <si>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</si>
  <si>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</si>
  <si>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</si>
  <si>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</si>
  <si>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</si>
  <si>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</si>
  <si>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</si>
  <si>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</si>
  <si>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</si>
  <si>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</si>
  <si>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</si>
  <si>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</si>
  <si>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</si>
  <si>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</si>
  <si>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</si>
  <si>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</si>
  <si>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</si>
  <si>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</si>
  <si>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</si>
  <si>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</si>
  <si>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</si>
  <si>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</si>
  <si>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</si>
  <si>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</si>
  <si>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</si>
  <si>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</si>
  <si>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</si>
  <si>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</si>
  <si>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</si>
  <si>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</si>
  <si>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</si>
  <si>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</si>
  <si>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</si>
  <si>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</si>
  <si>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</si>
  <si>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</si>
  <si>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</si>
  <si>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</si>
  <si>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</si>
  <si>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</si>
  <si>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</si>
  <si>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</si>
  <si>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</si>
  <si>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</si>
  <si>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</si>
  <si>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</si>
  <si>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</si>
  <si>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</si>
  <si>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</si>
  <si>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</si>
  <si>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</si>
  <si>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</si>
  <si>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</si>
  <si>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</si>
  <si>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</si>
  <si>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</si>
  <si>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</si>
  <si>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</si>
  <si>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</si>
  <si>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</si>
  <si>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</si>
  <si>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</si>
  <si>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</si>
  <si>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</si>
  <si>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</si>
  <si>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</si>
  <si>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</si>
  <si>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</si>
  <si>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</si>
  <si>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</si>
  <si>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</si>
  <si>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</si>
  <si>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</si>
  <si>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</si>
  <si>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</si>
  <si>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</si>
  <si>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</si>
  <si>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</si>
  <si>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</si>
  <si>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</si>
  <si>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</si>
  <si>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</si>
  <si>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</si>
  <si>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</si>
  <si>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</si>
  <si>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</si>
  <si>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</si>
  <si>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</si>
  <si>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</si>
  <si>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</si>
  <si>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</si>
  <si>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</si>
  <si>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</si>
  <si>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</si>
  <si>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</si>
  <si>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</si>
  <si>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</si>
  <si>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</si>
  <si>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</si>
  <si>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</si>
  <si>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</si>
  <si>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</si>
  <si>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</si>
  <si>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</si>
  <si>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</si>
  <si>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</si>
  <si>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</si>
  <si>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</si>
  <si>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</si>
  <si>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</si>
  <si>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</si>
  <si>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</si>
  <si>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</si>
  <si>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</si>
  <si>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</si>
  <si>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</si>
  <si>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</si>
  <si>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</si>
  <si>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</si>
  <si>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Année(s) de stage(s)</t>
  </si>
  <si>
    <t>mag.mailly@hugier-freres.fr</t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</si>
  <si>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</si>
  <si>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</si>
  <si>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</si>
  <si>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</si>
  <si>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</si>
  <si>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</si>
  <si>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</si>
  <si>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</si>
  <si>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</si>
  <si>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</si>
  <si>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</si>
  <si>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</si>
  <si>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</si>
  <si>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</si>
  <si>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</si>
  <si>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</si>
  <si>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</si>
  <si>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</si>
  <si>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</si>
  <si>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</si>
  <si>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</si>
  <si>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</si>
  <si>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</si>
  <si>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</si>
  <si>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</si>
  <si>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</si>
  <si>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CPcompiègne_Recrutement @colpal.com</t>
  </si>
  <si>
    <t>Claire VIDALIE</t>
  </si>
  <si>
    <t>03 26 50 56 56</t>
  </si>
  <si>
    <t>mickael.franchette@eugenemerma.fr</t>
  </si>
  <si>
    <t>thor.hpc@thor.com</t>
  </si>
  <si>
    <t>03 44 37 40 00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</si>
  <si>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</si>
  <si>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</si>
  <si>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</si>
  <si>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</si>
  <si>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</si>
  <si>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</si>
  <si>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</si>
  <si>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</si>
  <si>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</si>
  <si>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</si>
  <si>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</si>
  <si>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</si>
  <si>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</si>
  <si>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Toda pharma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</si>
  <si>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</si>
  <si>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</si>
  <si>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</si>
  <si>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</si>
  <si>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</si>
  <si>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</si>
  <si>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</si>
  <si>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</si>
  <si>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</si>
  <si>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</si>
  <si>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</si>
  <si>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</si>
  <si>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</si>
  <si>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</si>
  <si>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</si>
  <si>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</si>
  <si>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</si>
  <si>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</si>
  <si>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</si>
  <si>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</si>
  <si>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</si>
  <si>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</si>
  <si>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</si>
  <si>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</si>
  <si>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</si>
  <si>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</si>
  <si>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</si>
  <si>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</si>
  <si>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</si>
  <si>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</si>
  <si>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</si>
  <si>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</si>
  <si>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</si>
  <si>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</si>
  <si>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</si>
  <si>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</si>
  <si>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</si>
  <si>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</si>
  <si>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</si>
  <si>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</si>
  <si>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</si>
  <si>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</si>
  <si>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</si>
  <si>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</si>
  <si>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</si>
  <si>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</si>
  <si>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</si>
  <si>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</si>
  <si>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</si>
  <si>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</si>
  <si>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</si>
  <si>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</si>
  <si>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</si>
  <si>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</si>
  <si>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</si>
  <si>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</si>
  <si>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</si>
  <si>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</si>
  <si>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</si>
  <si>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</si>
  <si>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</si>
  <si>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</si>
  <si>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</si>
  <si>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</si>
  <si>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</si>
  <si>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</si>
  <si>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</si>
  <si>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</si>
  <si>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</si>
  <si>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</si>
  <si>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</si>
  <si>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</si>
  <si>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</si>
  <si>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</si>
  <si>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</si>
  <si>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</si>
  <si>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</si>
  <si>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</si>
  <si>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</si>
  <si>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</si>
  <si>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</si>
  <si>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</si>
  <si>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</si>
  <si>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</si>
  <si>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</si>
  <si>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</si>
  <si>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</si>
  <si>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</si>
  <si>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</si>
  <si>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</si>
  <si>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</si>
  <si>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</si>
  <si>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</si>
  <si>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</si>
  <si>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</si>
  <si>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</si>
  <si>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</si>
  <si>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</si>
  <si>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</si>
  <si>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</si>
  <si>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</si>
  <si>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</si>
  <si>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</si>
  <si>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</si>
  <si>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</si>
  <si>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</si>
  <si>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</si>
  <si>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</si>
  <si>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</si>
  <si>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</si>
  <si>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</si>
  <si>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</si>
  <si>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</si>
  <si>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</si>
  <si>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</si>
  <si>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</si>
  <si>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</si>
  <si>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</si>
  <si>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</si>
  <si>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</si>
  <si>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</si>
  <si>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</si>
  <si>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</si>
  <si>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</si>
  <si>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</si>
  <si>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</si>
  <si>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</si>
  <si>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</si>
  <si>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</si>
  <si>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</si>
  <si>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</si>
  <si>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</si>
  <si>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</si>
  <si>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</si>
  <si>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</si>
  <si>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</si>
  <si>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</si>
  <si>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</si>
  <si>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</si>
  <si>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</si>
  <si>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</si>
  <si>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</si>
  <si>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</si>
  <si>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</si>
  <si>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</si>
  <si>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</si>
  <si>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</si>
  <si>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</si>
  <si>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</si>
  <si>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</si>
  <si>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</si>
  <si>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</si>
  <si>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</si>
  <si>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</si>
  <si>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</si>
  <si>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</si>
  <si>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</si>
  <si>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</si>
  <si>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</si>
  <si>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</si>
  <si>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</si>
  <si>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</si>
  <si>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</si>
  <si>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</si>
  <si>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</si>
  <si>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</si>
  <si>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</si>
  <si>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</si>
  <si>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</si>
  <si>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</si>
  <si>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</si>
  <si>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</si>
  <si>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</si>
  <si>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</si>
  <si>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</si>
  <si>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</si>
  <si>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</si>
  <si>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</si>
  <si>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</si>
  <si>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</si>
  <si>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</si>
  <si>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</si>
  <si>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</si>
  <si>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</si>
  <si>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</si>
  <si>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</si>
  <si>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</si>
  <si>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</si>
  <si>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</si>
  <si>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</si>
  <si>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</si>
  <si>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</si>
  <si>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</si>
  <si>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</si>
  <si>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</si>
  <si>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</si>
  <si>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</si>
  <si>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</si>
  <si>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</si>
  <si>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</si>
  <si>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</si>
  <si>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</si>
  <si>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</si>
  <si>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</si>
  <si>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</si>
  <si>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</si>
  <si>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</si>
  <si>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</si>
  <si>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</si>
  <si>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</si>
  <si>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</si>
  <si>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</si>
  <si>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</si>
  <si>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</si>
  <si>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</si>
  <si>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</si>
  <si>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</si>
  <si>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</si>
  <si>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</si>
  <si>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</si>
  <si>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</si>
  <si>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</si>
  <si>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</si>
  <si>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</si>
  <si>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</si>
  <si>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</si>
  <si>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</si>
  <si>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</si>
  <si>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</si>
  <si>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</si>
  <si>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</si>
  <si>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</si>
  <si>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</si>
  <si>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</si>
  <si>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</si>
  <si>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</si>
  <si>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</si>
  <si>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</si>
  <si>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</si>
  <si>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</si>
  <si>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</si>
  <si>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</si>
  <si>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</si>
  <si>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</si>
  <si>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</si>
  <si>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</si>
  <si>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</si>
  <si>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</si>
  <si>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</si>
  <si>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</si>
  <si>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</si>
  <si>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</si>
  <si>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</si>
  <si>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</si>
  <si>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</si>
  <si>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</si>
  <si>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</si>
  <si>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</si>
  <si>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</si>
  <si>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</si>
  <si>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</si>
  <si>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</si>
  <si>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</si>
  <si>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</si>
  <si>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</si>
  <si>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</si>
  <si>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</si>
  <si>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</si>
  <si>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</si>
  <si>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</si>
  <si>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</si>
  <si>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</si>
  <si>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</si>
  <si>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</si>
  <si>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</si>
  <si>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</si>
  <si>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</si>
  <si>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</si>
  <si>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</si>
  <si>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</si>
  <si>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</si>
  <si>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</si>
  <si>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</si>
  <si>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</si>
  <si>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</si>
  <si>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</si>
  <si>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</si>
  <si>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</si>
  <si>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</si>
  <si>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</si>
  <si>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</si>
  <si>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</si>
  <si>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</si>
  <si>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</si>
  <si>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</si>
  <si>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</si>
  <si>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</si>
  <si>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</si>
  <si>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</si>
  <si>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</si>
  <si>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</si>
  <si>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</si>
  <si>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</si>
  <si>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</si>
  <si>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</si>
  <si>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</si>
  <si>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</si>
  <si>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</si>
  <si>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</si>
  <si>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</si>
  <si>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</si>
  <si>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</si>
  <si>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</si>
  <si>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</si>
  <si>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</si>
  <si>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</si>
  <si>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</si>
  <si>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</si>
  <si>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</si>
  <si>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</si>
  <si>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</si>
  <si>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</si>
  <si>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</si>
  <si>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</si>
  <si>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</si>
  <si>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</si>
  <si>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</si>
  <si>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</si>
  <si>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</si>
  <si>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</si>
  <si>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</si>
  <si>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</si>
  <si>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</si>
  <si>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</si>
  <si>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</si>
  <si>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</si>
  <si>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</si>
  <si>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</si>
  <si>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</si>
  <si>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</si>
  <si>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</si>
  <si>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</si>
  <si>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</si>
  <si>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</si>
  <si>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</si>
  <si>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</si>
  <si>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</si>
  <si>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</si>
  <si>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</si>
  <si>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</si>
  <si>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</si>
  <si>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</si>
  <si>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</si>
  <si>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</si>
  <si>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</si>
  <si>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</si>
  <si>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</si>
  <si>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</si>
  <si>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</si>
  <si>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</si>
  <si>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</si>
  <si>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</si>
  <si>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</si>
  <si>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</si>
  <si>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</si>
  <si>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</si>
  <si>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</si>
  <si>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</si>
  <si>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</si>
  <si>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</si>
  <si>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</si>
  <si>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</si>
  <si>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</si>
  <si>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</si>
  <si>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</si>
  <si>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</si>
  <si>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</si>
  <si>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</si>
  <si>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</si>
  <si>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</si>
  <si>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</si>
  <si>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</si>
  <si>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</si>
  <si>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</si>
  <si>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</si>
  <si>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</si>
  <si>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</si>
  <si>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</si>
  <si>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</si>
  <si>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</si>
  <si>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</si>
  <si>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</si>
  <si>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</si>
  <si>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</si>
  <si>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</si>
  <si>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</si>
  <si>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</si>
  <si>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</si>
  <si>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</si>
  <si>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</si>
  <si>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</si>
  <si>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</si>
  <si>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</si>
  <si>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</si>
  <si>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</si>
  <si>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</si>
  <si>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</si>
  <si>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</si>
  <si>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</si>
  <si>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</si>
  <si>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</si>
  <si>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</si>
  <si>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</si>
  <si>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</si>
  <si>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</si>
  <si>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gilles.lemercier@univ-reims.fr</t>
  </si>
  <si>
    <t xml:space="preserve">Gilles LEMERCIER
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</si>
  <si>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</si>
  <si>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</si>
  <si>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</si>
  <si>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</si>
  <si>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</si>
  <si>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</si>
  <si>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</si>
  <si>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</si>
  <si>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</si>
  <si>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</si>
  <si>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</si>
  <si>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</si>
  <si>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</si>
  <si>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</si>
  <si>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</si>
  <si>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</si>
  <si>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</si>
  <si>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</si>
  <si>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</si>
  <si>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</si>
  <si>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</si>
  <si>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</si>
  <si>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</si>
  <si>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</si>
  <si>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</si>
  <si>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</si>
  <si>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</si>
  <si>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</si>
  <si>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</si>
  <si>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</si>
  <si>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</si>
  <si>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</si>
  <si>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</si>
  <si>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</si>
  <si>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info@jnslabs.com 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</si>
  <si>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</si>
  <si>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</si>
  <si>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</si>
  <si>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</si>
  <si>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</si>
  <si>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</si>
  <si>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</si>
  <si>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</si>
  <si>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</si>
  <si>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</si>
  <si>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</si>
  <si>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</si>
  <si>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Mme Aurélie MARLIER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</si>
  <si>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</si>
  <si>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</si>
  <si>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</si>
  <si>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</si>
  <si>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</si>
  <si>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</si>
  <si>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</si>
  <si>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</si>
  <si>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</si>
  <si>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</si>
  <si>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</si>
  <si>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</si>
  <si>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</si>
  <si>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</si>
  <si>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</si>
  <si>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</si>
  <si>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</si>
  <si>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</si>
  <si>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</si>
  <si>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</si>
  <si>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</si>
  <si>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</si>
  <si>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</si>
  <si>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</si>
  <si>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</si>
  <si>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</si>
  <si>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</si>
  <si>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</si>
  <si>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</si>
  <si>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</si>
  <si>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</si>
  <si>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</si>
  <si>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</si>
  <si>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</si>
  <si>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</si>
  <si>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</si>
  <si>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</si>
  <si>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</si>
  <si>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</si>
  <si>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</si>
  <si>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</si>
  <si>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</si>
  <si>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</si>
  <si>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</si>
  <si>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</si>
  <si>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</si>
  <si>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</si>
  <si>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</si>
  <si>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</si>
  <si>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</si>
  <si>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</si>
  <si>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</si>
  <si>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</si>
  <si>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</si>
  <si>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</si>
  <si>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</si>
  <si>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</si>
  <si>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</si>
  <si>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</si>
  <si>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</si>
  <si>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</si>
  <si>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</si>
  <si>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</si>
  <si>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</si>
  <si>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</si>
  <si>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</si>
  <si>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</si>
  <si>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</si>
  <si>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</si>
  <si>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</si>
  <si>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</si>
  <si>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</si>
  <si>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</si>
  <si>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</si>
  <si>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</si>
  <si>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</si>
  <si>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</si>
  <si>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</si>
  <si>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</si>
  <si>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</si>
  <si>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</si>
  <si>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</si>
  <si>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</si>
  <si>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</si>
  <si>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</si>
  <si>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</si>
  <si>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</si>
  <si>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</si>
  <si>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</si>
  <si>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</si>
  <si>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</si>
  <si>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</si>
  <si>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</si>
  <si>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</si>
  <si>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</si>
  <si>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</si>
  <si>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</si>
  <si>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</si>
  <si>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</si>
  <si>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</si>
  <si>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</si>
  <si>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</si>
  <si>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</si>
  <si>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</si>
  <si>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</si>
  <si>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</si>
  <si>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</si>
  <si>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Route Arcis Sur Aube</t>
  </si>
  <si>
    <t>Villette-sur-Aube</t>
  </si>
  <si>
    <t>03 25 37 11 00</t>
  </si>
  <si>
    <t>G4P2+49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</si>
  <si>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</si>
  <si>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</si>
  <si>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</si>
  <si>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</si>
  <si>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</si>
  <si>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</si>
  <si>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</si>
  <si>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</si>
  <si>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</si>
  <si>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</si>
  <si>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</si>
  <si>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</si>
  <si>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</si>
  <si>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</si>
  <si>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</si>
  <si>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</si>
  <si>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</si>
  <si>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</si>
  <si>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</si>
  <si>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</si>
  <si>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</si>
  <si>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</si>
  <si>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</si>
  <si>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</si>
  <si>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</si>
  <si>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</si>
  <si>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</si>
  <si>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</si>
  <si>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</si>
  <si>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</si>
  <si>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</si>
  <si>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</si>
  <si>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</si>
  <si>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</si>
  <si>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</si>
  <si>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</si>
  <si>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</si>
  <si>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</si>
  <si>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</si>
  <si>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</si>
  <si>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</si>
  <si>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</si>
  <si>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</si>
  <si>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</si>
  <si>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</si>
  <si>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</si>
  <si>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</si>
  <si>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</si>
  <si>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</si>
  <si>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</si>
  <si>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</si>
  <si>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</si>
  <si>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</si>
  <si>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</si>
  <si>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</si>
  <si>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</si>
  <si>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</si>
  <si>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</si>
  <si>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</si>
  <si>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</si>
  <si>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</si>
  <si>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</si>
  <si>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</si>
  <si>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</si>
  <si>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</si>
  <si>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</si>
  <si>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Christophe Cauquis /</t>
  </si>
  <si>
    <t>Mr. Grevet Bertrand (président) - 0620368561 - bertrand@synbiovie.fr</t>
  </si>
  <si>
    <t>36, route de Sully</t>
  </si>
  <si>
    <t>Saint Benoit sur Loire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</si>
  <si>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</si>
  <si>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</si>
  <si>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</si>
  <si>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</si>
  <si>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</si>
  <si>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</si>
  <si>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</si>
  <si>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</si>
  <si>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</si>
  <si>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</si>
  <si>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</si>
  <si>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</si>
  <si>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</si>
  <si>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</si>
  <si>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</si>
  <si>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</si>
  <si>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</si>
  <si>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</si>
  <si>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</si>
  <si>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</si>
  <si>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</si>
  <si>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</si>
  <si>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</si>
  <si>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</si>
  <si>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</si>
  <si>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</si>
  <si>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</si>
  <si>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</si>
  <si>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</si>
  <si>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</si>
  <si>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</si>
  <si>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</si>
  <si>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</si>
  <si>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</si>
  <si>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</si>
  <si>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</si>
  <si>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</si>
  <si>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</si>
  <si>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</si>
  <si>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</si>
  <si>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</si>
  <si>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</si>
  <si>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</si>
  <si>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</si>
  <si>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</si>
  <si>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</si>
  <si>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</si>
  <si>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</si>
  <si>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</si>
  <si>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</si>
  <si>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</si>
  <si>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</si>
  <si>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</si>
  <si>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</si>
  <si>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</si>
  <si>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</si>
  <si>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</si>
  <si>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</si>
  <si>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</si>
  <si>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</si>
  <si>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</si>
  <si>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</si>
  <si>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</si>
  <si>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</si>
  <si>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</si>
  <si>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</si>
  <si>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</si>
  <si>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</si>
  <si>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</si>
  <si>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</si>
  <si>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</si>
  <si>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</si>
  <si>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</si>
  <si>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</si>
  <si>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</si>
  <si>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</si>
  <si>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</si>
  <si>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</si>
  <si>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</si>
  <si>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</si>
  <si>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</si>
  <si>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</si>
  <si>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</si>
  <si>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</si>
  <si>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</si>
  <si>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</si>
  <si>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</si>
  <si>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</si>
  <si>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</si>
  <si>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</si>
  <si>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</si>
  <si>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</si>
  <si>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</si>
  <si>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</si>
  <si>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</si>
  <si>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</si>
  <si>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</si>
  <si>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</si>
  <si>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</si>
  <si>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</si>
  <si>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</si>
  <si>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</si>
  <si>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</si>
  <si>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</si>
  <si>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</si>
  <si>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</si>
  <si>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</si>
  <si>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</si>
  <si>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</si>
  <si>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</si>
  <si>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</si>
  <si>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</si>
  <si>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</si>
  <si>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</si>
  <si>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</si>
  <si>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</si>
  <si>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</si>
  <si>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</si>
  <si>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</si>
  <si>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</si>
  <si>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</si>
  <si>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</si>
  <si>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</si>
  <si>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</si>
  <si>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</si>
  <si>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</si>
  <si>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</si>
  <si>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</si>
  <si>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</si>
  <si>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</si>
  <si>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</si>
  <si>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</si>
  <si>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</si>
  <si>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</si>
  <si>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</si>
  <si>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</si>
  <si>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</si>
  <si>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</si>
  <si>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</si>
  <si>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</si>
  <si>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</si>
  <si>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</si>
  <si>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</si>
  <si>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</si>
  <si>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</si>
  <si>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</si>
  <si>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</si>
  <si>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</si>
  <si>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</si>
  <si>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</si>
  <si>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</si>
  <si>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</si>
  <si>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</si>
  <si>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</si>
  <si>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</si>
  <si>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</si>
  <si>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</si>
  <si>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</si>
  <si>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</si>
  <si>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</si>
  <si>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</si>
  <si>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</si>
  <si>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</si>
  <si>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</si>
  <si>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</si>
  <si>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</si>
  <si>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</si>
  <si>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</si>
  <si>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</si>
  <si>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</si>
  <si>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</si>
  <si>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</si>
  <si>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</si>
  <si>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</si>
  <si>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</si>
  <si>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</si>
  <si>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</si>
  <si>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</si>
  <si>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</si>
  <si>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</si>
  <si>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</si>
  <si>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</si>
  <si>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</si>
  <si>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</si>
  <si>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</si>
  <si>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</si>
  <si>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</si>
  <si>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</si>
  <si>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</si>
  <si>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</si>
  <si>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</si>
  <si>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</si>
  <si>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</si>
  <si>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</si>
  <si>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</si>
  <si>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</si>
  <si>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</si>
  <si>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</si>
  <si>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</si>
  <si>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</si>
  <si>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</si>
  <si>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</si>
  <si>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</si>
  <si>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</si>
  <si>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</si>
  <si>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</si>
  <si>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</si>
  <si>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</si>
  <si>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</si>
  <si>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</si>
  <si>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</si>
  <si>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</si>
  <si>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</si>
  <si>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</si>
  <si>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</si>
  <si>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</si>
  <si>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</si>
  <si>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</si>
  <si>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</si>
  <si>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</si>
  <si>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</si>
  <si>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</si>
  <si>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</si>
  <si>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</si>
  <si>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</si>
  <si>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</si>
  <si>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</si>
  <si>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</si>
  <si>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</si>
  <si>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</si>
  <si>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</si>
  <si>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</si>
  <si>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</si>
  <si>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</si>
  <si>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</si>
  <si>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</si>
  <si>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</si>
  <si>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</si>
  <si>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</si>
  <si>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</si>
  <si>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</si>
  <si>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</si>
  <si>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</si>
  <si>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</si>
  <si>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</si>
  <si>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</si>
  <si>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</si>
  <si>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</si>
  <si>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</si>
  <si>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</si>
  <si>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</si>
  <si>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</si>
  <si>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</si>
  <si>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</si>
  <si>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</si>
  <si>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</si>
  <si>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</si>
  <si>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</si>
  <si>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</si>
  <si>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</si>
  <si>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</si>
  <si>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</si>
  <si>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</si>
  <si>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</si>
  <si>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</si>
  <si>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</si>
  <si>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</si>
  <si>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</si>
  <si>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</si>
  <si>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</si>
  <si>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</si>
  <si>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</si>
  <si>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</si>
  <si>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</si>
  <si>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</si>
  <si>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</si>
  <si>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</si>
  <si>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</si>
  <si>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</si>
  <si>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</si>
  <si>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</si>
  <si>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</si>
  <si>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</si>
  <si>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</si>
  <si>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</si>
  <si>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</si>
  <si>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</si>
  <si>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</si>
  <si>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</si>
  <si>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</si>
  <si>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</si>
  <si>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</si>
  <si>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</si>
  <si>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</si>
  <si>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</si>
  <si>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</si>
  <si>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</si>
  <si>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</si>
  <si>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</si>
  <si>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</si>
  <si>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</si>
  <si>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</si>
  <si>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</si>
  <si>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</si>
  <si>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</si>
  <si>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</si>
  <si>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</si>
  <si>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</si>
  <si>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</si>
  <si>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</si>
  <si>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</si>
  <si>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</si>
  <si>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</si>
  <si>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</si>
  <si>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</si>
  <si>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</si>
  <si>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</si>
  <si>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</si>
  <si>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</si>
  <si>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</si>
  <si>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</si>
  <si>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</si>
  <si>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</si>
  <si>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</si>
  <si>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</si>
  <si>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</si>
  <si>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</si>
  <si>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</si>
  <si>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</si>
  <si>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</si>
  <si>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Camille Havel S2BC App/</t>
  </si>
  <si>
    <t>Mr. Laurent Richard/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</si>
  <si>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</si>
  <si>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</si>
  <si>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</si>
  <si>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</si>
  <si>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</si>
  <si>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2021_Prof Ref.</t>
  </si>
  <si>
    <t>2021_Stagiaire</t>
  </si>
  <si>
    <t>2021_Tuteur en entreprise</t>
  </si>
  <si>
    <t>2021_Autres cadres</t>
  </si>
  <si>
    <t>2022_Prof Ref.</t>
  </si>
  <si>
    <t>2022_Stagiaire</t>
  </si>
  <si>
    <t>2022_Tuteur en entreprise</t>
  </si>
  <si>
    <t>2022_Autres cadres</t>
  </si>
  <si>
    <t>Mathis Oget- S1BC APP/Morane Fournel- S2BC App/ Marine Le Mouellic-S2BC APP/</t>
  </si>
  <si>
    <t>Mme Virgine Didier /Mme Sylvie Peyre / Allexandre Delaval /</t>
  </si>
  <si>
    <t>Fialaire/Fialaire / Boehm</t>
  </si>
  <si>
    <t>DeuxMillevingtEtUn Nb D apprentis</t>
  </si>
  <si>
    <t>DeuxMillevingtEtUn  Nb D initiaux</t>
  </si>
  <si>
    <t>DeuxMillevingtDeux Nb D apprentis</t>
  </si>
  <si>
    <t>DeuxMillevingtDeux  Nb D initiaux</t>
  </si>
  <si>
    <t>Manon Delamour S1BC App/</t>
  </si>
  <si>
    <t>Mathis Oget- S1BC APP-S2BC App/</t>
  </si>
  <si>
    <t>Mathis Oget- S2BC App/</t>
  </si>
  <si>
    <t>Manon Delamour S1BC App- S2BC App/</t>
  </si>
  <si>
    <t>Manon Delamour- S2BC App/</t>
  </si>
  <si>
    <t>Emma Cenier-S2BC App/</t>
  </si>
  <si>
    <t>Julie Thibault-S1BC App S2BC App/</t>
  </si>
  <si>
    <t>Emma Cenier-S1BC App S2BC App/</t>
  </si>
  <si>
    <t>Hugo Royer- S1BC App/Julie Thibault-S2BC App/</t>
  </si>
  <si>
    <t xml:space="preserve"> Boehm/_ _ /</t>
  </si>
  <si>
    <t>_ _/Mr. Eric Bonneviale</t>
  </si>
  <si>
    <t xml:space="preserve"> Boehm/</t>
  </si>
  <si>
    <t>Hugo Royer- S1BC App -S2BC App/</t>
  </si>
  <si>
    <t>Hugo Royer -S2BC App/</t>
  </si>
  <si>
    <t>Laboratoire Nutriscience</t>
  </si>
  <si>
    <t>Silliker</t>
  </si>
  <si>
    <t>Marine Rozet- S1BC App/</t>
  </si>
  <si>
    <t>Blin/</t>
  </si>
  <si>
    <t>Marine Rozet- S1BC App -S2BC App/</t>
  </si>
  <si>
    <t>Marine Rozet- S2BC App/</t>
  </si>
  <si>
    <t>Cristal union , Bazancourt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</si>
  <si>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</si>
  <si>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</si>
  <si>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</si>
  <si>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</si>
  <si>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</si>
  <si>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</si>
  <si>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Grands Moulins De Reims (Euromill Nord Reims)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</si>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</sst>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9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7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20" fillId="6" borderId="12" xfId="0" applyFont="1" applyFill="1" applyBorder="1" applyAlignment="1">
      <alignment horizontal="right"/>
    </xf>
    <xf numFmtId="0" fontId="20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9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Entreprises_Complet2!$BC$3</c:f>
              <c:strCache>
                <c:ptCount val="1"/>
                <c:pt idx="0">
                  <c:v>N° 2 Cristal 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Entreprises_Complet2!$BC$3</c:f>
              <c:strCache>
                <c:ptCount val="1"/>
                <c:pt idx="0">
                  <c:v>N° 2 Cristal 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Entreprises_Complet2!$BE$3</c:f>
              <c:strCache>
                <c:ptCount val="1"/>
                <c:pt idx="0">
                  <c:v>N° 21 Cristal 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Entreprises_Complet2!$BE$3</c:f>
              <c:strCache>
                <c:ptCount val="1"/>
                <c:pt idx="0">
                  <c:v>N° 21 Cristal 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3"/>
  <sheetViews>
    <sheetView tabSelected="1" zoomScale="90" zoomScaleNormal="90" workbookViewId="0">
      <pane ySplit="1" topLeftCell="A124" activePane="bottomLeft" state="frozen"/>
      <selection activeCell="AD1" sqref="AD1"/>
      <selection pane="bottomLeft" activeCell="C128" sqref="C128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54</v>
      </c>
      <c r="B1" s="141" t="s">
        <v>53</v>
      </c>
      <c r="C1" s="142" t="s">
        <v>124</v>
      </c>
      <c r="D1" s="143" t="s">
        <v>272</v>
      </c>
      <c r="E1" s="144" t="s">
        <v>1307</v>
      </c>
      <c r="F1" s="144" t="s">
        <v>1308</v>
      </c>
      <c r="G1" s="144" t="s">
        <v>1309</v>
      </c>
      <c r="H1" s="144" t="s">
        <v>1310</v>
      </c>
      <c r="I1" s="144" t="s">
        <v>1303</v>
      </c>
      <c r="J1" s="144" t="s">
        <v>1304</v>
      </c>
      <c r="K1" s="144" t="s">
        <v>1305</v>
      </c>
      <c r="L1" s="144" t="s">
        <v>1306</v>
      </c>
      <c r="M1" s="144" t="s">
        <v>850</v>
      </c>
      <c r="N1" s="144" t="s">
        <v>851</v>
      </c>
      <c r="O1" s="144" t="s">
        <v>852</v>
      </c>
      <c r="P1" s="144" t="s">
        <v>853</v>
      </c>
      <c r="Q1" s="144" t="s">
        <v>846</v>
      </c>
      <c r="R1" s="144" t="s">
        <v>847</v>
      </c>
      <c r="S1" s="144" t="s">
        <v>848</v>
      </c>
      <c r="T1" s="144" t="s">
        <v>849</v>
      </c>
      <c r="U1" s="145" t="s">
        <v>228</v>
      </c>
      <c r="V1" s="142" t="s">
        <v>229</v>
      </c>
      <c r="W1" s="142" t="s">
        <v>230</v>
      </c>
      <c r="X1" s="142" t="s">
        <v>231</v>
      </c>
      <c r="Y1" s="142" t="s">
        <v>210</v>
      </c>
      <c r="Z1" s="146" t="s">
        <v>211</v>
      </c>
      <c r="AA1" s="142" t="s">
        <v>212</v>
      </c>
      <c r="AB1" s="142" t="s">
        <v>213</v>
      </c>
      <c r="AC1" s="142" t="s">
        <v>219</v>
      </c>
      <c r="AD1" s="142" t="s">
        <v>220</v>
      </c>
      <c r="AE1" s="142" t="s">
        <v>221</v>
      </c>
      <c r="AF1" s="142" t="s">
        <v>222</v>
      </c>
      <c r="AG1" s="142" t="s">
        <v>235</v>
      </c>
      <c r="AH1" s="142" t="s">
        <v>236</v>
      </c>
      <c r="AI1" s="142" t="s">
        <v>237</v>
      </c>
      <c r="AJ1" s="142" t="s">
        <v>238</v>
      </c>
      <c r="AK1" s="142" t="s">
        <v>261</v>
      </c>
      <c r="AL1" s="142" t="s">
        <v>258</v>
      </c>
      <c r="AM1" s="142" t="s">
        <v>259</v>
      </c>
      <c r="AN1" s="142" t="s">
        <v>260</v>
      </c>
      <c r="AO1" s="142" t="s">
        <v>125</v>
      </c>
      <c r="AP1" s="142" t="s">
        <v>126</v>
      </c>
      <c r="AQ1" s="147" t="s">
        <v>127</v>
      </c>
      <c r="AR1" s="142" t="s">
        <v>60</v>
      </c>
      <c r="AS1" s="142" t="s">
        <v>64</v>
      </c>
      <c r="AT1" s="142" t="s">
        <v>1045</v>
      </c>
      <c r="AU1" s="142" t="s">
        <v>239</v>
      </c>
      <c r="AV1" s="142" t="s">
        <v>55</v>
      </c>
      <c r="AW1" s="148" t="s">
        <v>56</v>
      </c>
      <c r="AX1" s="148" t="s">
        <v>57</v>
      </c>
      <c r="AY1" s="148" t="s">
        <v>58</v>
      </c>
      <c r="AZ1" s="148" t="s">
        <v>59</v>
      </c>
      <c r="BA1" s="148" t="s">
        <v>207</v>
      </c>
      <c r="BB1" s="149" t="s">
        <v>821</v>
      </c>
      <c r="BC1" s="150" t="s">
        <v>824</v>
      </c>
      <c r="BD1" s="149" t="s">
        <v>819</v>
      </c>
      <c r="BE1" s="150" t="s">
        <v>822</v>
      </c>
      <c r="BF1" s="151" t="s">
        <v>1316</v>
      </c>
      <c r="BG1" s="151" t="s">
        <v>1317</v>
      </c>
      <c r="BH1" s="151" t="s">
        <v>1314</v>
      </c>
      <c r="BI1" s="151" t="s">
        <v>1315</v>
      </c>
      <c r="BJ1" s="151" t="s">
        <v>857</v>
      </c>
      <c r="BK1" s="151" t="s">
        <v>858</v>
      </c>
      <c r="BL1" s="151" t="s">
        <v>855</v>
      </c>
      <c r="BM1" s="151" t="s">
        <v>856</v>
      </c>
      <c r="BN1" s="151" t="s">
        <v>825</v>
      </c>
      <c r="BO1" s="151" t="s">
        <v>826</v>
      </c>
      <c r="BP1" s="151" t="s">
        <v>827</v>
      </c>
      <c r="BQ1" s="151" t="s">
        <v>828</v>
      </c>
      <c r="BR1" s="151" t="s">
        <v>829</v>
      </c>
      <c r="BS1" s="151" t="s">
        <v>830</v>
      </c>
      <c r="BT1" s="151" t="s">
        <v>831</v>
      </c>
      <c r="BU1" s="151" t="s">
        <v>832</v>
      </c>
      <c r="BV1" s="151" t="s">
        <v>833</v>
      </c>
      <c r="BW1" s="151" t="s">
        <v>834</v>
      </c>
      <c r="BX1" s="152" t="s">
        <v>823</v>
      </c>
      <c r="BY1" s="152" t="s">
        <v>818</v>
      </c>
      <c r="BZ1" s="152"/>
      <c r="CA1" s="152"/>
      <c r="CB1" s="153" t="s">
        <v>835</v>
      </c>
      <c r="CC1" s="153" t="s">
        <v>836</v>
      </c>
      <c r="CD1" s="153" t="s">
        <v>837</v>
      </c>
      <c r="CE1" s="153" t="s">
        <v>838</v>
      </c>
      <c r="CF1" s="153" t="s">
        <v>839</v>
      </c>
      <c r="CG1" s="153"/>
      <c r="CH1" s="153"/>
      <c r="CI1" s="153" t="s">
        <v>840</v>
      </c>
      <c r="CJ1" s="153" t="s">
        <v>841</v>
      </c>
      <c r="CK1" s="153" t="s">
        <v>842</v>
      </c>
      <c r="CL1" s="153" t="s">
        <v>843</v>
      </c>
      <c r="CM1" s="153" t="s">
        <v>844</v>
      </c>
      <c r="CN1" s="154"/>
    </row>
    <row r="2" spans="1:92" s="18" customFormat="1" ht="117" customHeight="1" x14ac:dyDescent="0.25">
      <c r="A2" s="14" t="s">
        <v>316</v>
      </c>
      <c r="B2" s="14" t="s">
        <v>362</v>
      </c>
      <c r="C2" s="61" t="s">
        <v>361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 t="s">
        <v>214</v>
      </c>
      <c r="F2" s="156" t="s">
        <v>1320</v>
      </c>
      <c r="G2" s="159"/>
      <c r="H2" s="159"/>
      <c r="I2" s="156" t="s">
        <v>214</v>
      </c>
      <c r="J2" s="156" t="s">
        <v>1319</v>
      </c>
      <c r="K2" s="159"/>
      <c r="L2" s="159"/>
      <c r="M2" s="156" t="s">
        <v>1313</v>
      </c>
      <c r="N2" s="156" t="s">
        <v>1311</v>
      </c>
      <c r="O2" s="156" t="s">
        <v>1312</v>
      </c>
      <c r="P2" s="156"/>
      <c r="Q2" s="73" t="s">
        <v>871</v>
      </c>
      <c r="R2" s="61" t="s">
        <v>870</v>
      </c>
      <c r="S2" s="61" t="s">
        <v>1030</v>
      </c>
      <c r="T2" s="156"/>
      <c r="U2" s="73" t="s">
        <v>869</v>
      </c>
      <c r="V2" s="61" t="s">
        <v>868</v>
      </c>
      <c r="W2" s="61" t="s">
        <v>1029</v>
      </c>
      <c r="X2" s="132"/>
      <c r="Y2" s="61" t="s">
        <v>979</v>
      </c>
      <c r="Z2" s="132" t="s">
        <v>980</v>
      </c>
      <c r="AA2" s="132" t="s">
        <v>981</v>
      </c>
      <c r="AB2" s="132"/>
      <c r="AC2" s="61" t="s">
        <v>430</v>
      </c>
      <c r="AD2" s="61" t="s">
        <v>1000</v>
      </c>
      <c r="AE2" s="61" t="s">
        <v>885</v>
      </c>
      <c r="AF2" s="132"/>
      <c r="AG2" s="132"/>
      <c r="AH2" s="61" t="s">
        <v>884</v>
      </c>
      <c r="AI2" s="61" t="s">
        <v>883</v>
      </c>
      <c r="AJ2" s="132"/>
      <c r="AK2" s="61"/>
      <c r="AL2" s="61" t="s">
        <v>882</v>
      </c>
      <c r="AM2" s="61" t="s">
        <v>883</v>
      </c>
      <c r="AN2" s="132"/>
      <c r="AO2" s="61" t="s">
        <v>363</v>
      </c>
      <c r="AP2" s="61" t="s">
        <v>152</v>
      </c>
      <c r="AQ2" s="133">
        <v>51100</v>
      </c>
      <c r="AR2" s="134">
        <v>326888110</v>
      </c>
      <c r="AS2" s="66" t="s">
        <v>1064</v>
      </c>
      <c r="AT2" s="137" t="s">
        <v>1052</v>
      </c>
      <c r="AU2" s="66" t="s">
        <v>364</v>
      </c>
      <c r="AV2" s="163"/>
      <c r="AW2" s="135"/>
      <c r="AX2" s="132"/>
      <c r="AY2" s="135"/>
      <c r="AZ2" s="135"/>
      <c r="BA2" s="135"/>
      <c r="BB2" s="18">
        <f>RANK(BX2,$BX$2:$BX$128)+COUNTIF(BX$2:BX3,BX2)-1</f>
        <v>1</v>
      </c>
      <c r="BC2" s="157" t="str">
        <f t="shared" ref="BC2:BC33" si="0">"N° "&amp;BB2&amp;" "&amp;C2</f>
        <v>N° 1 Delpharm Reims</v>
      </c>
      <c r="BD2" s="18">
        <f>RANK(BY2,$BY$2:$BY$128)+COUNTIF(BY$2:BY3,BY2)-1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3</v>
      </c>
      <c r="C3" s="61" t="s">
        <v>1338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67" t="s">
        <v>1329</v>
      </c>
      <c r="F3" s="167" t="s">
        <v>1331</v>
      </c>
      <c r="G3" s="159"/>
      <c r="H3" s="159"/>
      <c r="I3" s="167" t="s">
        <v>1329</v>
      </c>
      <c r="J3" s="167" t="s">
        <v>1330</v>
      </c>
      <c r="K3" s="159"/>
      <c r="L3" s="159"/>
      <c r="M3" s="61" t="s">
        <v>1327</v>
      </c>
      <c r="N3" s="61" t="s">
        <v>1326</v>
      </c>
      <c r="O3" s="61" t="s">
        <v>1328</v>
      </c>
      <c r="P3" s="156"/>
      <c r="Q3" s="73" t="s">
        <v>1035</v>
      </c>
      <c r="R3" s="61" t="s">
        <v>1324</v>
      </c>
      <c r="S3" s="61" t="s">
        <v>1032</v>
      </c>
      <c r="T3" s="156"/>
      <c r="U3" s="73" t="s">
        <v>1034</v>
      </c>
      <c r="V3" s="61" t="s">
        <v>1031</v>
      </c>
      <c r="W3" s="61" t="s">
        <v>1033</v>
      </c>
      <c r="X3" s="61"/>
      <c r="Y3" s="61" t="s">
        <v>387</v>
      </c>
      <c r="Z3" s="61" t="s">
        <v>438</v>
      </c>
      <c r="AA3" s="61" t="s">
        <v>415</v>
      </c>
      <c r="AB3" s="61"/>
      <c r="AC3" s="61" t="s">
        <v>388</v>
      </c>
      <c r="AD3" s="61" t="s">
        <v>1003</v>
      </c>
      <c r="AE3" s="61" t="s">
        <v>416</v>
      </c>
      <c r="AF3" s="61"/>
      <c r="AG3" s="61" t="s">
        <v>899</v>
      </c>
      <c r="AH3" s="61" t="s">
        <v>888</v>
      </c>
      <c r="AI3" s="61" t="s">
        <v>890</v>
      </c>
      <c r="AJ3" s="61"/>
      <c r="AK3" s="61" t="s">
        <v>900</v>
      </c>
      <c r="AL3" s="61" t="s">
        <v>889</v>
      </c>
      <c r="AM3" s="61" t="s">
        <v>415</v>
      </c>
      <c r="AN3" s="61"/>
      <c r="AO3" s="156" t="s">
        <v>208</v>
      </c>
      <c r="AP3" s="156" t="s">
        <v>132</v>
      </c>
      <c r="AQ3" s="160">
        <v>51110</v>
      </c>
      <c r="AR3" s="173" t="s">
        <v>71</v>
      </c>
      <c r="AS3" s="66" t="s">
        <v>1069</v>
      </c>
      <c r="AT3" s="66" t="s">
        <v>1053</v>
      </c>
      <c r="AU3" s="66"/>
      <c r="AW3" s="61" t="s">
        <v>72</v>
      </c>
      <c r="AX3" s="61" t="s">
        <v>73</v>
      </c>
      <c r="AY3" s="163" t="s">
        <v>374</v>
      </c>
      <c r="AZ3" s="175" t="s">
        <v>366</v>
      </c>
      <c r="BA3" s="163"/>
      <c r="BB3" s="18">
        <f>RANK(BX3,$BX$2:$BX$128)+COUNTIF(BX$2:BX4,BX3)-1</f>
        <v>2</v>
      </c>
      <c r="BC3" s="157" t="str">
        <f t="shared" si="0"/>
        <v>N° 2 Cristal union , Bazancourt</v>
      </c>
      <c r="BD3" s="18">
        <f>RANK(BY3,$BY$2:$BY$128)+COUNTIF(BY$2:BY4,BY3)-1</f>
        <v>21</v>
      </c>
      <c r="BE3" s="157" t="str">
        <f t="shared" si="1"/>
        <v>N° 21 Cristal union 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215</v>
      </c>
      <c r="B4" s="12" t="s">
        <v>216</v>
      </c>
      <c r="C4" s="17" t="s">
        <v>1339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 t="s">
        <v>864</v>
      </c>
      <c r="N4" s="11" t="s">
        <v>865</v>
      </c>
      <c r="O4" s="11" t="s">
        <v>425</v>
      </c>
      <c r="P4" s="11"/>
      <c r="Q4" s="11" t="s">
        <v>864</v>
      </c>
      <c r="R4" s="11" t="s">
        <v>865</v>
      </c>
      <c r="S4" s="11"/>
      <c r="T4" s="11"/>
      <c r="U4" s="74" t="s">
        <v>863</v>
      </c>
      <c r="V4" s="17" t="s">
        <v>862</v>
      </c>
      <c r="W4" s="17" t="s">
        <v>866</v>
      </c>
      <c r="X4" s="17" t="s">
        <v>454</v>
      </c>
      <c r="Y4" s="17" t="s">
        <v>387</v>
      </c>
      <c r="Z4" s="17" t="s">
        <v>433</v>
      </c>
      <c r="AA4" s="17" t="s">
        <v>929</v>
      </c>
      <c r="AB4" s="17"/>
      <c r="AC4" s="17" t="s">
        <v>387</v>
      </c>
      <c r="AD4" s="17" t="s">
        <v>887</v>
      </c>
      <c r="AE4" s="17" t="s">
        <v>928</v>
      </c>
      <c r="AF4" s="17"/>
      <c r="AG4" s="17"/>
      <c r="AH4" s="17" t="s">
        <v>1007</v>
      </c>
      <c r="AI4" s="17" t="s">
        <v>886</v>
      </c>
      <c r="AJ4" s="17"/>
      <c r="AK4" s="17" t="s">
        <v>916</v>
      </c>
      <c r="AL4" s="17" t="s">
        <v>1009</v>
      </c>
      <c r="AM4" s="17" t="s">
        <v>917</v>
      </c>
      <c r="AN4" s="17"/>
      <c r="AO4" s="11" t="s">
        <v>217</v>
      </c>
      <c r="AP4" s="11" t="s">
        <v>218</v>
      </c>
      <c r="AQ4" s="41">
        <v>51110</v>
      </c>
      <c r="AR4" s="46">
        <v>326888410</v>
      </c>
      <c r="AS4" s="23" t="s">
        <v>1046</v>
      </c>
      <c r="AT4" s="174" t="s">
        <v>1047</v>
      </c>
      <c r="AU4" s="49"/>
      <c r="AW4" s="17" t="s">
        <v>703</v>
      </c>
      <c r="AX4" s="17" t="s">
        <v>704</v>
      </c>
      <c r="AY4" s="11" t="s">
        <v>705</v>
      </c>
      <c r="AZ4" s="23" t="s">
        <v>706</v>
      </c>
      <c r="BA4" s="25"/>
      <c r="BB4" s="18">
        <f>RANK(BX4,$BX$2:$BX$128)+COUNTIF(BX$2:BX5,BX4)-1</f>
        <v>3</v>
      </c>
      <c r="BC4" s="63" t="str">
        <f t="shared" si="0"/>
        <v>N° 3 Givaudan (Ex. Soliance)</v>
      </c>
      <c r="BD4" s="18">
        <f>RANK(BY4,$BY$2:$BY$128)+COUNTIF(BY$2:BY5,BY4)-1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224</v>
      </c>
      <c r="C5" s="17" t="s">
        <v>233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 t="s">
        <v>214</v>
      </c>
      <c r="V5" s="17" t="s">
        <v>232</v>
      </c>
      <c r="W5" s="17" t="s">
        <v>456</v>
      </c>
      <c r="X5" s="17"/>
      <c r="Y5" s="17" t="s">
        <v>984</v>
      </c>
      <c r="Z5" s="17" t="s">
        <v>985</v>
      </c>
      <c r="AA5" s="17" t="s">
        <v>989</v>
      </c>
      <c r="AB5" s="17"/>
      <c r="AC5" s="17" t="s">
        <v>234</v>
      </c>
      <c r="AD5" s="17" t="s">
        <v>1001</v>
      </c>
      <c r="AE5" s="17" t="s">
        <v>457</v>
      </c>
      <c r="AF5" s="17"/>
      <c r="AG5" s="17" t="s">
        <v>214</v>
      </c>
      <c r="AH5" s="17" t="s">
        <v>915</v>
      </c>
      <c r="AI5" s="17" t="s">
        <v>914</v>
      </c>
      <c r="AJ5" s="17"/>
      <c r="AK5" s="17"/>
      <c r="AL5" s="17" t="s">
        <v>913</v>
      </c>
      <c r="AM5" s="17" t="s">
        <v>891</v>
      </c>
      <c r="AN5" s="17"/>
      <c r="AO5" s="17" t="s">
        <v>225</v>
      </c>
      <c r="AP5" s="17" t="s">
        <v>226</v>
      </c>
      <c r="AQ5" s="41">
        <v>2007</v>
      </c>
      <c r="AR5" s="28" t="s">
        <v>227</v>
      </c>
      <c r="AS5" s="23" t="s">
        <v>1065</v>
      </c>
      <c r="AT5" s="138" t="s">
        <v>1048</v>
      </c>
      <c r="AU5" s="65"/>
      <c r="AW5" s="130"/>
      <c r="AX5" s="131"/>
      <c r="AY5" s="130"/>
      <c r="AZ5" s="130"/>
      <c r="BA5" s="130"/>
      <c r="BB5" s="18">
        <f>RANK(BX5,$BX$2:$BX$128)+COUNTIF(BX$2:BX6,BX5)-1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RANK(BY5,$BY$2:$BY$128)+COUNTIF(BY$2:BY6,BY5)-1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13</v>
      </c>
      <c r="C6" s="17" t="s">
        <v>389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 t="s">
        <v>394</v>
      </c>
      <c r="R6" s="11" t="s">
        <v>859</v>
      </c>
      <c r="S6" s="17" t="s">
        <v>455</v>
      </c>
      <c r="T6" s="11"/>
      <c r="U6" s="74" t="s">
        <v>1026</v>
      </c>
      <c r="V6" s="17" t="s">
        <v>1025</v>
      </c>
      <c r="W6" s="17" t="s">
        <v>1027</v>
      </c>
      <c r="X6" s="17"/>
      <c r="Y6" s="17" t="s">
        <v>976</v>
      </c>
      <c r="Z6" s="17" t="s">
        <v>977</v>
      </c>
      <c r="AA6" s="17" t="s">
        <v>978</v>
      </c>
      <c r="AB6" s="17"/>
      <c r="AC6" s="17" t="s">
        <v>325</v>
      </c>
      <c r="AD6" s="17" t="s">
        <v>390</v>
      </c>
      <c r="AE6" s="17" t="s">
        <v>455</v>
      </c>
      <c r="AF6" s="17"/>
      <c r="AG6" s="17" t="s">
        <v>325</v>
      </c>
      <c r="AH6" s="17" t="s">
        <v>391</v>
      </c>
      <c r="AI6" s="17" t="s">
        <v>455</v>
      </c>
      <c r="AJ6" s="17"/>
      <c r="AK6" s="17"/>
      <c r="AL6" s="17"/>
      <c r="AM6" s="17"/>
      <c r="AN6" s="17"/>
      <c r="AO6" s="11" t="s">
        <v>32</v>
      </c>
      <c r="AP6" s="11" t="s">
        <v>177</v>
      </c>
      <c r="AQ6" s="11">
        <v>51200</v>
      </c>
      <c r="AR6" s="28">
        <v>33326512020</v>
      </c>
      <c r="AS6" s="23" t="s">
        <v>1066</v>
      </c>
      <c r="AT6" s="139" t="s">
        <v>1049</v>
      </c>
      <c r="AU6" s="25" t="s">
        <v>175</v>
      </c>
      <c r="AW6" s="17"/>
      <c r="AX6" s="17" t="s">
        <v>109</v>
      </c>
      <c r="AY6" s="44" t="s">
        <v>33</v>
      </c>
      <c r="AZ6" s="23" t="s">
        <v>34</v>
      </c>
      <c r="BA6" s="25"/>
      <c r="BB6" s="18">
        <f>RANK(BX6,$BX$2:$BX$128)+COUNTIF(BX$2:BX7,BX6)-1</f>
        <v>5</v>
      </c>
      <c r="BC6" s="63" t="str">
        <f t="shared" si="0"/>
        <v>N° 5 MHCS  (Champagne Moët et Chandon)</v>
      </c>
      <c r="BD6" s="18">
        <f>RANK(BY6,$BY$2:$BY$128)+COUNTIF(BY$2:BY7,BY6)-1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103</v>
      </c>
      <c r="C7" s="17" t="s">
        <v>1340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 t="s">
        <v>418</v>
      </c>
      <c r="V7" s="17" t="s">
        <v>419</v>
      </c>
      <c r="W7" s="17" t="s">
        <v>873</v>
      </c>
      <c r="X7" s="17" t="s">
        <v>453</v>
      </c>
      <c r="Y7" s="17" t="s">
        <v>420</v>
      </c>
      <c r="Z7" s="17" t="s">
        <v>421</v>
      </c>
      <c r="AA7" s="17" t="s">
        <v>872</v>
      </c>
      <c r="AB7" s="17"/>
      <c r="AC7" s="17" t="s">
        <v>422</v>
      </c>
      <c r="AD7" s="17" t="s">
        <v>999</v>
      </c>
      <c r="AE7" s="17" t="s">
        <v>881</v>
      </c>
      <c r="AF7" s="17"/>
      <c r="AG7" s="17"/>
      <c r="AH7" s="17" t="s">
        <v>880</v>
      </c>
      <c r="AI7" s="17" t="s">
        <v>879</v>
      </c>
      <c r="AJ7" s="17"/>
      <c r="AK7" s="17"/>
      <c r="AL7" s="17" t="s">
        <v>921</v>
      </c>
      <c r="AM7" s="17" t="s">
        <v>922</v>
      </c>
      <c r="AN7" s="17"/>
      <c r="AO7" s="11" t="s">
        <v>209</v>
      </c>
      <c r="AP7" s="11" t="s">
        <v>155</v>
      </c>
      <c r="AQ7" s="41">
        <v>51530</v>
      </c>
      <c r="AR7" s="28" t="s">
        <v>104</v>
      </c>
      <c r="AS7" s="23" t="s">
        <v>1067</v>
      </c>
      <c r="AT7" s="139" t="s">
        <v>1050</v>
      </c>
      <c r="AU7" s="23"/>
      <c r="AW7" s="17" t="s">
        <v>481</v>
      </c>
      <c r="AX7" s="17"/>
      <c r="AY7" s="11" t="s">
        <v>482</v>
      </c>
      <c r="AZ7" s="49" t="s">
        <v>483</v>
      </c>
      <c r="BA7" s="25" t="s">
        <v>375</v>
      </c>
      <c r="BB7" s="18">
        <f>RANK(BX7,$BX$2:$BX$128)+COUNTIF(BX$2:BX8,BX7)-1</f>
        <v>6</v>
      </c>
      <c r="BC7" s="63" t="str">
        <f t="shared" si="0"/>
        <v>N° 6 Sofralab</v>
      </c>
      <c r="BD7" s="18">
        <f>RANK(BY7,$BY$2:$BY$128)+COUNTIF(BY$2:BY8,BY7)-1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369</v>
      </c>
      <c r="C8" s="17" t="s">
        <v>368</v>
      </c>
      <c r="D8" s="97" t="str">
        <f t="shared" si="18"/>
        <v xml:space="preserve">        ;2018_A=1  ; 2017_A=1 ; 2017_i=1 ; 2016_A=2 ; 2016_i=1 ; 2015_A=1  ; 2014_A=1 </v>
      </c>
      <c r="E8" s="168"/>
      <c r="F8" s="11"/>
      <c r="G8" s="159"/>
      <c r="H8" s="159"/>
      <c r="I8" s="168"/>
      <c r="J8" s="11"/>
      <c r="K8" s="159"/>
      <c r="L8" s="159"/>
      <c r="M8" s="168"/>
      <c r="N8" s="11"/>
      <c r="O8" s="11"/>
      <c r="P8" s="11"/>
      <c r="Q8" s="168"/>
      <c r="R8" s="11"/>
      <c r="S8" s="11"/>
      <c r="T8" s="11"/>
      <c r="U8" s="74" t="s">
        <v>394</v>
      </c>
      <c r="V8" s="17" t="s">
        <v>431</v>
      </c>
      <c r="W8" s="17" t="s">
        <v>926</v>
      </c>
      <c r="X8" s="15"/>
      <c r="Y8" s="17" t="s">
        <v>952</v>
      </c>
      <c r="Z8" s="17" t="s">
        <v>953</v>
      </c>
      <c r="AA8" s="17" t="s">
        <v>954</v>
      </c>
      <c r="AB8" s="15"/>
      <c r="AC8" s="17" t="s">
        <v>432</v>
      </c>
      <c r="AD8" s="17" t="s">
        <v>878</v>
      </c>
      <c r="AE8" s="17" t="s">
        <v>927</v>
      </c>
      <c r="AF8" s="15"/>
      <c r="AG8" s="15"/>
      <c r="AH8" s="17" t="s">
        <v>877</v>
      </c>
      <c r="AI8" s="17" t="s">
        <v>876</v>
      </c>
      <c r="AJ8" s="15"/>
      <c r="AK8" s="17"/>
      <c r="AL8" s="17" t="s">
        <v>875</v>
      </c>
      <c r="AM8" s="17" t="s">
        <v>876</v>
      </c>
      <c r="AN8" s="15"/>
      <c r="AO8" s="17" t="s">
        <v>372</v>
      </c>
      <c r="AP8" s="17" t="s">
        <v>371</v>
      </c>
      <c r="AQ8" s="21">
        <v>2400</v>
      </c>
      <c r="AR8" s="46" t="s">
        <v>373</v>
      </c>
      <c r="AS8" s="23" t="s">
        <v>1068</v>
      </c>
      <c r="AT8" s="23" t="s">
        <v>1051</v>
      </c>
      <c r="AU8" s="23"/>
      <c r="AW8" s="17" t="s">
        <v>575</v>
      </c>
      <c r="AX8" s="17" t="s">
        <v>574</v>
      </c>
      <c r="AY8" s="47" t="s">
        <v>573</v>
      </c>
      <c r="AZ8" s="42" t="s">
        <v>576</v>
      </c>
      <c r="BA8" s="26"/>
      <c r="BB8" s="18">
        <f>RANK(BX8,$BX$2:$BX$128)+COUNTIF(BX$2:BX9,BX8)-1</f>
        <v>7</v>
      </c>
      <c r="BC8" s="63" t="str">
        <f t="shared" si="0"/>
        <v>N° 7 Union Invivo (Ex. Invivo Labs)</v>
      </c>
      <c r="BD8" s="18">
        <f>RANK(BY8,$BY$2:$BY$128)+COUNTIF(BY$2:BY9,BY8)-1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547</v>
      </c>
      <c r="C9" s="17" t="s">
        <v>548</v>
      </c>
      <c r="D9" s="97" t="str">
        <f t="shared" si="18"/>
        <v xml:space="preserve">;2022_A=1 ;2021_A=1 ;2020_A=1             </v>
      </c>
      <c r="E9" s="169" t="s">
        <v>325</v>
      </c>
      <c r="F9" s="170" t="s">
        <v>1322</v>
      </c>
      <c r="G9" s="159"/>
      <c r="H9" s="159"/>
      <c r="I9" s="169" t="s">
        <v>325</v>
      </c>
      <c r="J9" s="170" t="s">
        <v>1321</v>
      </c>
      <c r="K9" s="159"/>
      <c r="L9" s="159"/>
      <c r="M9" s="171" t="s">
        <v>325</v>
      </c>
      <c r="N9" s="123" t="s">
        <v>1318</v>
      </c>
      <c r="O9" s="123"/>
      <c r="P9" s="123"/>
      <c r="Q9" s="171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550</v>
      </c>
      <c r="AP9" s="17" t="s">
        <v>549</v>
      </c>
      <c r="AQ9" s="21">
        <v>2450</v>
      </c>
      <c r="AR9" s="28" t="s">
        <v>551</v>
      </c>
      <c r="AS9" s="55" t="s">
        <v>1211</v>
      </c>
      <c r="AT9" s="55" t="s">
        <v>1210</v>
      </c>
      <c r="AU9" s="123"/>
      <c r="AV9" s="121"/>
      <c r="AW9" s="17" t="s">
        <v>566</v>
      </c>
      <c r="AX9" s="17" t="s">
        <v>552</v>
      </c>
      <c r="AY9" s="17" t="s">
        <v>554</v>
      </c>
      <c r="AZ9" s="23" t="s">
        <v>553</v>
      </c>
      <c r="BA9" s="25"/>
      <c r="BB9" s="18">
        <f>RANK(BX9,$BX$2:$BX$128)+COUNTIF(BX$2:BX10,BX9)-1</f>
        <v>9</v>
      </c>
      <c r="BC9" s="63" t="str">
        <f t="shared" si="0"/>
        <v>N° 9 Nestlé France</v>
      </c>
      <c r="BD9" s="18">
        <f>RANK(BY9,$BY$2:$BY$128)+COUNTIF(BY$2:BY10,BY9)-1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5" t="s">
        <v>0</v>
      </c>
      <c r="B10" s="166" t="s">
        <v>1332</v>
      </c>
      <c r="C10" s="53" t="s">
        <v>1333</v>
      </c>
      <c r="D10" s="97" t="str">
        <f t="shared" si="18"/>
        <v xml:space="preserve">;2022_A=1 ;2021_A=1 ;2020_A=1             </v>
      </c>
      <c r="E10" s="169" t="s">
        <v>1335</v>
      </c>
      <c r="F10" s="170" t="s">
        <v>1337</v>
      </c>
      <c r="G10" s="159"/>
      <c r="H10" s="159"/>
      <c r="I10" s="169" t="s">
        <v>1335</v>
      </c>
      <c r="J10" s="170" t="s">
        <v>1336</v>
      </c>
      <c r="K10" s="159"/>
      <c r="L10" s="159"/>
      <c r="M10" s="123" t="s">
        <v>1335</v>
      </c>
      <c r="N10" s="123" t="s">
        <v>1334</v>
      </c>
      <c r="O10" s="169"/>
      <c r="P10" s="123"/>
      <c r="Q10" s="123"/>
      <c r="R10" s="123"/>
      <c r="S10" s="169"/>
      <c r="T10" s="123"/>
      <c r="U10" s="95"/>
      <c r="V10" s="20"/>
      <c r="W10" s="172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RANK(BX10,$BX$2:$BX$128)+COUNTIF(BX$2:BX11,BX10)-1</f>
        <v>9</v>
      </c>
      <c r="BC10" s="63" t="str">
        <f t="shared" si="0"/>
        <v>N° 9 Silliker</v>
      </c>
      <c r="BD10" s="18">
        <f>RANK(BY10,$BY$2:$BY$128)+COUNTIF(BY$2:BY11,BY10)-1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854</v>
      </c>
      <c r="C11" s="53" t="s">
        <v>1070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 t="s">
        <v>861</v>
      </c>
      <c r="N11" s="53" t="s">
        <v>1323</v>
      </c>
      <c r="O11" s="20" t="s">
        <v>1028</v>
      </c>
      <c r="P11" s="123"/>
      <c r="Q11" s="53" t="s">
        <v>861</v>
      </c>
      <c r="R11" s="20" t="s">
        <v>1325</v>
      </c>
      <c r="S11" s="20" t="s">
        <v>1028</v>
      </c>
      <c r="T11" s="123"/>
      <c r="U11" s="95" t="s">
        <v>861</v>
      </c>
      <c r="V11" s="53" t="s">
        <v>860</v>
      </c>
      <c r="W11" s="20" t="s">
        <v>1028</v>
      </c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1061</v>
      </c>
      <c r="AP11" s="53" t="s">
        <v>1062</v>
      </c>
      <c r="AQ11" s="125">
        <v>50890</v>
      </c>
      <c r="AR11" s="28">
        <v>33233066500</v>
      </c>
      <c r="AS11" s="22" t="s">
        <v>1071</v>
      </c>
      <c r="AT11" s="23" t="s">
        <v>1063</v>
      </c>
      <c r="AU11" s="53"/>
      <c r="AW11" s="119"/>
      <c r="AX11" s="127"/>
      <c r="AY11" s="119"/>
      <c r="AZ11" s="119"/>
      <c r="BA11" s="119"/>
      <c r="BB11" s="18">
        <f>RANK(BX11,$BX$2:$BX$128)+COUNTIF(BX$2:BX12,BX11)-1</f>
        <v>11</v>
      </c>
      <c r="BC11" s="63" t="str">
        <f t="shared" si="0"/>
        <v>N° 11 Elle et Vire</v>
      </c>
      <c r="BD11" s="18">
        <f>RANK(BY11,$BY$2:$BY$128)+COUNTIF(BY$2:BY12,BY11)-1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409</v>
      </c>
      <c r="C12" s="17" t="s">
        <v>1093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 t="s">
        <v>214</v>
      </c>
      <c r="V12" s="17" t="s">
        <v>439</v>
      </c>
      <c r="W12" s="45" t="s">
        <v>452</v>
      </c>
      <c r="X12" s="15"/>
      <c r="Y12" s="17" t="s">
        <v>440</v>
      </c>
      <c r="Z12" s="24" t="s">
        <v>443</v>
      </c>
      <c r="AA12" s="45" t="s">
        <v>459</v>
      </c>
      <c r="AB12" s="15"/>
      <c r="AC12" s="15" t="s">
        <v>441</v>
      </c>
      <c r="AD12" s="17" t="s">
        <v>442</v>
      </c>
      <c r="AE12" s="45" t="s">
        <v>452</v>
      </c>
      <c r="AF12" s="15"/>
      <c r="AG12" s="17" t="s">
        <v>394</v>
      </c>
      <c r="AH12" s="17" t="s">
        <v>414</v>
      </c>
      <c r="AI12" s="45" t="s">
        <v>452</v>
      </c>
      <c r="AJ12" s="15"/>
      <c r="AK12" s="17"/>
      <c r="AL12" s="17" t="s">
        <v>918</v>
      </c>
      <c r="AM12" s="45" t="s">
        <v>452</v>
      </c>
      <c r="AN12" s="26"/>
      <c r="AO12" s="17" t="s">
        <v>410</v>
      </c>
      <c r="AP12" s="17" t="s">
        <v>411</v>
      </c>
      <c r="AQ12" s="21">
        <v>2350</v>
      </c>
      <c r="AR12" s="46" t="s">
        <v>412</v>
      </c>
      <c r="AS12" s="23" t="s">
        <v>1073</v>
      </c>
      <c r="AT12" s="23" t="s">
        <v>1072</v>
      </c>
      <c r="AU12" s="23" t="s">
        <v>413</v>
      </c>
      <c r="AW12" s="26"/>
      <c r="AX12" s="24"/>
      <c r="AY12" s="26"/>
      <c r="AZ12" s="26"/>
      <c r="BA12" s="26"/>
      <c r="BB12" s="18">
        <f>RANK(BX12,$BX$2:$BX$128)+COUNTIF(BX$2:BX13,BX12)-1</f>
        <v>11</v>
      </c>
      <c r="BC12" s="63" t="str">
        <f t="shared" si="0"/>
        <v>N° 11 Elchais (Ex. Sensient Dehydrated Flavors )</v>
      </c>
      <c r="BD12" s="18">
        <f>RANK(BY12,$BY$2:$BY$128)+COUNTIF(BY$2:BY13,BY12)-1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316</v>
      </c>
      <c r="B13" s="136" t="s">
        <v>772</v>
      </c>
      <c r="C13" s="53" t="s">
        <v>1295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 t="s">
        <v>1296</v>
      </c>
      <c r="O13" s="123" t="s">
        <v>1297</v>
      </c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1299</v>
      </c>
      <c r="AP13" s="53" t="s">
        <v>1298</v>
      </c>
      <c r="AQ13" s="125">
        <v>50200</v>
      </c>
      <c r="AR13" s="28" t="s">
        <v>1300</v>
      </c>
      <c r="AS13" s="22" t="s">
        <v>1302</v>
      </c>
      <c r="AT13" s="22" t="s">
        <v>1301</v>
      </c>
      <c r="AU13" s="53"/>
      <c r="AV13" s="164"/>
      <c r="AW13" s="119"/>
      <c r="AX13" s="127"/>
      <c r="AY13" s="119"/>
      <c r="AZ13" s="119"/>
      <c r="BA13" s="119"/>
      <c r="BB13" s="18">
        <f>RANK(BX13,$BX$2:$BX$128)+COUNTIF(BX$2:BX14,BX13)-1</f>
        <v>12</v>
      </c>
      <c r="BC13" s="63" t="str">
        <f t="shared" si="0"/>
        <v>N° 12 Laboratoire Unither</v>
      </c>
      <c r="BD13" s="18">
        <f>RANK(BY13,$BY$2:$BY$128)+COUNTIF(BY$2:BY14,BY13)-1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97</v>
      </c>
      <c r="C14" s="17" t="s">
        <v>1341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 t="s">
        <v>867</v>
      </c>
      <c r="V14" s="17" t="s">
        <v>994</v>
      </c>
      <c r="W14" s="17" t="s">
        <v>460</v>
      </c>
      <c r="X14" s="17"/>
      <c r="Y14" s="17" t="s">
        <v>970</v>
      </c>
      <c r="Z14" s="17" t="s">
        <v>973</v>
      </c>
      <c r="AA14" s="17" t="s">
        <v>460</v>
      </c>
      <c r="AB14" s="17"/>
      <c r="AC14" s="17" t="s">
        <v>214</v>
      </c>
      <c r="AD14" s="17" t="s">
        <v>996</v>
      </c>
      <c r="AE14" s="17" t="s">
        <v>460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151</v>
      </c>
      <c r="AP14" s="11" t="s">
        <v>152</v>
      </c>
      <c r="AQ14" s="41">
        <v>51100</v>
      </c>
      <c r="AR14" s="28" t="s">
        <v>98</v>
      </c>
      <c r="AS14" s="23" t="s">
        <v>1074</v>
      </c>
      <c r="AT14" s="23" t="s">
        <v>1075</v>
      </c>
      <c r="AU14" s="23"/>
      <c r="AW14" s="17" t="s">
        <v>18</v>
      </c>
      <c r="AX14" s="17" t="s">
        <v>93</v>
      </c>
      <c r="AY14" s="25" t="s">
        <v>19</v>
      </c>
      <c r="AZ14" s="42" t="s">
        <v>20</v>
      </c>
      <c r="BA14" s="25" t="s">
        <v>375</v>
      </c>
      <c r="BB14" s="18">
        <f>RANK(BX14,$BX$2:$BX$128)+COUNTIF(BX$2:BX15,BX14)-1</f>
        <v>14</v>
      </c>
      <c r="BC14" s="63" t="str">
        <f t="shared" si="0"/>
        <v xml:space="preserve">N° 14 Vivescia </v>
      </c>
      <c r="BD14" s="18">
        <f>RANK(BY14,$BY$2:$BY$128)+COUNTIF(BY$2:BY15,BY14)-1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94</v>
      </c>
      <c r="C15" s="17" t="s">
        <v>15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 t="s">
        <v>394</v>
      </c>
      <c r="V15" s="17" t="s">
        <v>435</v>
      </c>
      <c r="W15" s="17" t="s">
        <v>930</v>
      </c>
      <c r="X15" s="17"/>
      <c r="Y15" s="17" t="s">
        <v>394</v>
      </c>
      <c r="Z15" s="117" t="s">
        <v>436</v>
      </c>
      <c r="AA15" s="17" t="s">
        <v>930</v>
      </c>
      <c r="AB15" s="17"/>
      <c r="AC15" s="17" t="s">
        <v>394</v>
      </c>
      <c r="AD15" s="17" t="s">
        <v>437</v>
      </c>
      <c r="AE15" s="17" t="s">
        <v>930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149</v>
      </c>
      <c r="AP15" s="11" t="s">
        <v>150</v>
      </c>
      <c r="AQ15" s="41">
        <v>10700</v>
      </c>
      <c r="AR15" s="28" t="s">
        <v>95</v>
      </c>
      <c r="AS15" s="23" t="s">
        <v>1077</v>
      </c>
      <c r="AT15" s="23" t="s">
        <v>1076</v>
      </c>
      <c r="AU15" s="23" t="s">
        <v>434</v>
      </c>
      <c r="AW15" s="17" t="s">
        <v>16</v>
      </c>
      <c r="AX15" s="17"/>
      <c r="AY15" s="25" t="s">
        <v>96</v>
      </c>
      <c r="AZ15" s="42" t="s">
        <v>17</v>
      </c>
      <c r="BA15" s="25"/>
      <c r="BB15" s="18">
        <f>RANK(BX15,$BX$2:$BX$128)+COUNTIF(BX$2:BX16,BX15)-1</f>
        <v>15</v>
      </c>
      <c r="BC15" s="63" t="str">
        <f t="shared" si="0"/>
        <v xml:space="preserve">N° 15 Centre Technique - MILLBÄKER </v>
      </c>
      <c r="BD15" s="18">
        <f>RANK(BY15,$BY$2:$BY$128)+COUNTIF(BY$2:BY16,BY15)-1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334</v>
      </c>
      <c r="C16" s="17" t="s">
        <v>423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 t="s">
        <v>370</v>
      </c>
      <c r="V16" s="17" t="s">
        <v>424</v>
      </c>
      <c r="W16" s="17" t="s">
        <v>925</v>
      </c>
      <c r="X16" s="15"/>
      <c r="Y16" s="17" t="s">
        <v>370</v>
      </c>
      <c r="Z16" s="24" t="s">
        <v>427</v>
      </c>
      <c r="AA16" s="17" t="s">
        <v>925</v>
      </c>
      <c r="AB16" s="15"/>
      <c r="AC16" s="17" t="s">
        <v>370</v>
      </c>
      <c r="AD16" s="17" t="s">
        <v>426</v>
      </c>
      <c r="AE16" s="17" t="s">
        <v>925</v>
      </c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448</v>
      </c>
      <c r="AP16" s="17" t="s">
        <v>152</v>
      </c>
      <c r="AQ16" s="21">
        <v>51100</v>
      </c>
      <c r="AR16" s="46" t="s">
        <v>428</v>
      </c>
      <c r="AS16" s="23" t="s">
        <v>1079</v>
      </c>
      <c r="AT16" s="23" t="s">
        <v>1078</v>
      </c>
      <c r="AU16" s="23" t="s">
        <v>429</v>
      </c>
      <c r="AW16" s="26"/>
      <c r="AX16" s="24"/>
      <c r="AY16" s="26"/>
      <c r="AZ16" s="26"/>
      <c r="BA16" s="26"/>
      <c r="BB16" s="18">
        <f>RANK(BX16,$BX$2:$BX$128)+COUNTIF(BX$2:BX17,BX16)-1</f>
        <v>15</v>
      </c>
      <c r="BC16" s="63" t="str">
        <f t="shared" si="0"/>
        <v>N° 15 Champagne Louis Roederer</v>
      </c>
      <c r="BD16" s="18">
        <f>RANK(BY16,$BY$2:$BY$128)+COUNTIF(BY$2:BY17,BY16)-1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286</v>
      </c>
      <c r="B17" s="12" t="s">
        <v>358</v>
      </c>
      <c r="C17" s="17" t="s">
        <v>1089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 t="s">
        <v>970</v>
      </c>
      <c r="Z17" s="17" t="s">
        <v>974</v>
      </c>
      <c r="AA17" s="17" t="s">
        <v>975</v>
      </c>
      <c r="AB17" s="15"/>
      <c r="AC17" s="17" t="s">
        <v>360</v>
      </c>
      <c r="AD17" s="17" t="s">
        <v>997</v>
      </c>
      <c r="AE17" s="17" t="s">
        <v>463</v>
      </c>
      <c r="AF17" s="15" t="s">
        <v>359</v>
      </c>
      <c r="AG17" s="15"/>
      <c r="AH17" s="15"/>
      <c r="AI17" s="15"/>
      <c r="AJ17" s="15"/>
      <c r="AK17" s="17"/>
      <c r="AL17" s="17"/>
      <c r="AM17" s="17"/>
      <c r="AN17" s="15"/>
      <c r="AO17" s="17" t="s">
        <v>1090</v>
      </c>
      <c r="AP17" s="17" t="s">
        <v>152</v>
      </c>
      <c r="AQ17" s="21">
        <v>51100</v>
      </c>
      <c r="AR17" s="15"/>
      <c r="AS17" s="22" t="s">
        <v>1081</v>
      </c>
      <c r="AT17" s="22" t="s">
        <v>1224</v>
      </c>
      <c r="AU17" s="23" t="s">
        <v>340</v>
      </c>
      <c r="AW17" s="26"/>
      <c r="AX17" s="24"/>
      <c r="AY17" s="26"/>
      <c r="AZ17" s="26"/>
      <c r="BA17" s="26"/>
      <c r="BB17" s="18">
        <f>RANK(BX17,$BX$2:$BX$128)+COUNTIF(BX$2:BX18,BX17)-1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RANK(BY17,$BY$2:$BY$128)+COUNTIF(BY$2:BY18,BY17)-1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285</v>
      </c>
      <c r="B18" s="12" t="s">
        <v>339</v>
      </c>
      <c r="C18" s="17" t="s">
        <v>1091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 t="s">
        <v>325</v>
      </c>
      <c r="V18" s="17" t="s">
        <v>995</v>
      </c>
      <c r="W18" s="17" t="s">
        <v>937</v>
      </c>
      <c r="X18" s="15"/>
      <c r="Y18" s="17"/>
      <c r="Z18" s="24"/>
      <c r="AA18" s="15"/>
      <c r="AB18" s="15"/>
      <c r="AC18" s="17" t="s">
        <v>214</v>
      </c>
      <c r="AD18" s="17" t="s">
        <v>998</v>
      </c>
      <c r="AE18" s="17" t="s">
        <v>365</v>
      </c>
      <c r="AF18" s="15"/>
      <c r="AG18" s="15"/>
      <c r="AH18" s="15"/>
      <c r="AI18" s="15"/>
      <c r="AJ18" s="15"/>
      <c r="AK18" s="17" t="s">
        <v>214</v>
      </c>
      <c r="AL18" s="17" t="s">
        <v>1008</v>
      </c>
      <c r="AM18" s="17" t="s">
        <v>470</v>
      </c>
      <c r="AN18" s="15"/>
      <c r="AO18" s="17" t="s">
        <v>1092</v>
      </c>
      <c r="AP18" s="17" t="s">
        <v>152</v>
      </c>
      <c r="AQ18" s="21">
        <v>51100</v>
      </c>
      <c r="AR18" s="15"/>
      <c r="AS18" s="22" t="s">
        <v>1080</v>
      </c>
      <c r="AT18" s="22" t="s">
        <v>1223</v>
      </c>
      <c r="AU18" s="23" t="s">
        <v>340</v>
      </c>
      <c r="AW18" s="17" t="s">
        <v>660</v>
      </c>
      <c r="AX18" s="24"/>
      <c r="AY18" s="26"/>
      <c r="AZ18" s="42" t="s">
        <v>659</v>
      </c>
      <c r="BA18" s="26"/>
      <c r="BB18" s="18">
        <f>RANK(BX18,$BX$2:$BX$128)+COUNTIF(BX$2:BX19,BX18)-1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RANK(BY18,$BY$2:$BY$128)+COUNTIF(BY$2:BY19,BY18)-1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316</v>
      </c>
      <c r="B19" s="12" t="s">
        <v>727</v>
      </c>
      <c r="C19" s="17" t="s">
        <v>729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 t="s">
        <v>931</v>
      </c>
      <c r="V19" s="17" t="s">
        <v>932</v>
      </c>
      <c r="W19" s="17" t="s">
        <v>933</v>
      </c>
      <c r="X19" s="17"/>
      <c r="Y19" s="17" t="s">
        <v>983</v>
      </c>
      <c r="Z19" s="17" t="s">
        <v>990</v>
      </c>
      <c r="AA19" s="17" t="s">
        <v>991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728</v>
      </c>
      <c r="AP19" s="17" t="s">
        <v>152</v>
      </c>
      <c r="AQ19" s="21">
        <v>51100</v>
      </c>
      <c r="AR19" s="28"/>
      <c r="AS19" s="22" t="s">
        <v>1083</v>
      </c>
      <c r="AT19" s="22" t="s">
        <v>1082</v>
      </c>
      <c r="AU19" s="23" t="s">
        <v>730</v>
      </c>
      <c r="AW19" s="17" t="s">
        <v>733</v>
      </c>
      <c r="AX19" s="24"/>
      <c r="AY19" s="17" t="s">
        <v>732</v>
      </c>
      <c r="AZ19" s="59" t="s">
        <v>731</v>
      </c>
      <c r="BA19" s="25" t="s">
        <v>375</v>
      </c>
      <c r="BB19" s="18">
        <f>RANK(BX19,$BX$2:$BX$128)+COUNTIF(BX$2:BX20,BX19)-1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RANK(BY19,$BY$2:$BY$128)+COUNTIF(BY$2:BY20,BY19)-1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982</v>
      </c>
      <c r="C20" s="17" t="s">
        <v>1087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 t="s">
        <v>1022</v>
      </c>
      <c r="V20" s="17" t="s">
        <v>1023</v>
      </c>
      <c r="W20" s="17" t="s">
        <v>1024</v>
      </c>
      <c r="X20" s="15"/>
      <c r="Y20" s="17" t="s">
        <v>988</v>
      </c>
      <c r="Z20" s="17" t="s">
        <v>986</v>
      </c>
      <c r="AA20" s="17" t="s">
        <v>987</v>
      </c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1088</v>
      </c>
      <c r="AP20" s="17" t="s">
        <v>152</v>
      </c>
      <c r="AQ20" s="21">
        <v>51680</v>
      </c>
      <c r="AR20" s="28" t="s">
        <v>1020</v>
      </c>
      <c r="AS20" s="22" t="s">
        <v>1081</v>
      </c>
      <c r="AT20" s="22" t="s">
        <v>1084</v>
      </c>
      <c r="AU20" s="23" t="s">
        <v>1021</v>
      </c>
      <c r="AW20" s="26"/>
      <c r="AX20" s="24"/>
      <c r="AY20" s="26"/>
      <c r="AZ20" s="26"/>
      <c r="BA20" s="26"/>
      <c r="BB20" s="18">
        <f>RANK(BX20,$BX$2:$BX$128)+COUNTIF(BX$2:BX21,BX20)-1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RANK(BY20,$BY$2:$BY$128)+COUNTIF(BY$2:BY21,BY20)-1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334</v>
      </c>
      <c r="C21" s="11" t="s">
        <v>401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 t="s">
        <v>325</v>
      </c>
      <c r="Z21" s="117" t="s">
        <v>406</v>
      </c>
      <c r="AA21" s="17" t="s">
        <v>417</v>
      </c>
      <c r="AB21" s="17"/>
      <c r="AC21" s="17" t="s">
        <v>325</v>
      </c>
      <c r="AD21" s="17" t="s">
        <v>407</v>
      </c>
      <c r="AE21" s="17" t="s">
        <v>417</v>
      </c>
      <c r="AF21" s="17"/>
      <c r="AG21" s="17" t="s">
        <v>325</v>
      </c>
      <c r="AH21" s="17" t="s">
        <v>408</v>
      </c>
      <c r="AI21" s="17" t="s">
        <v>417</v>
      </c>
      <c r="AJ21" s="17"/>
      <c r="AK21" s="17"/>
      <c r="AL21" s="17"/>
      <c r="AM21" s="17"/>
      <c r="AN21" s="17"/>
      <c r="AO21" s="25" t="s">
        <v>403</v>
      </c>
      <c r="AP21" s="17" t="s">
        <v>402</v>
      </c>
      <c r="AQ21" s="11">
        <v>51200</v>
      </c>
      <c r="AR21" s="46" t="s">
        <v>404</v>
      </c>
      <c r="AS21" s="22" t="s">
        <v>1086</v>
      </c>
      <c r="AT21" s="51" t="s">
        <v>1085</v>
      </c>
      <c r="AU21" s="23" t="s">
        <v>405</v>
      </c>
      <c r="AW21" s="17" t="s">
        <v>511</v>
      </c>
      <c r="AX21" s="25" t="s">
        <v>510</v>
      </c>
      <c r="AY21" s="25" t="s">
        <v>508</v>
      </c>
      <c r="AZ21" s="23" t="s">
        <v>509</v>
      </c>
      <c r="BA21" s="25" t="s">
        <v>375</v>
      </c>
      <c r="BB21" s="18">
        <f>RANK(BX21,$BX$2:$BX$128)+COUNTIF(BX$2:BX22,BX21)-1</f>
        <v>21</v>
      </c>
      <c r="BC21" s="63" t="str">
        <f t="shared" si="0"/>
        <v>N° 21 Oenologie Conseil Champagne (O2C)</v>
      </c>
      <c r="BD21" s="18">
        <f>RANK(BY21,$BY$2:$BY$128)+COUNTIF(BY$2:BY22,BY21)-1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286</v>
      </c>
      <c r="B22" s="12" t="s">
        <v>392</v>
      </c>
      <c r="C22" s="11" t="s">
        <v>393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 t="s">
        <v>394</v>
      </c>
      <c r="Z22" s="117" t="s">
        <v>395</v>
      </c>
      <c r="AA22" s="17" t="s">
        <v>458</v>
      </c>
      <c r="AB22" s="17"/>
      <c r="AC22" s="17" t="s">
        <v>394</v>
      </c>
      <c r="AD22" s="17" t="s">
        <v>396</v>
      </c>
      <c r="AE22" s="17" t="s">
        <v>464</v>
      </c>
      <c r="AF22" s="17"/>
      <c r="AG22" s="17" t="s">
        <v>394</v>
      </c>
      <c r="AH22" s="17" t="s">
        <v>397</v>
      </c>
      <c r="AI22" s="17" t="s">
        <v>464</v>
      </c>
      <c r="AJ22" s="17"/>
      <c r="AK22" s="17"/>
      <c r="AL22" s="17"/>
      <c r="AM22" s="17"/>
      <c r="AN22" s="17"/>
      <c r="AO22" s="25" t="s">
        <v>398</v>
      </c>
      <c r="AP22" s="17" t="s">
        <v>399</v>
      </c>
      <c r="AQ22" s="11">
        <v>10380</v>
      </c>
      <c r="AR22" s="46" t="s">
        <v>400</v>
      </c>
      <c r="AS22" s="51" t="s">
        <v>1097</v>
      </c>
      <c r="AT22" s="51" t="s">
        <v>1096</v>
      </c>
      <c r="AU22" s="25"/>
      <c r="AW22" s="17"/>
      <c r="AX22" s="44"/>
      <c r="AY22" s="11"/>
      <c r="AZ22" s="25"/>
      <c r="BA22" s="25"/>
      <c r="BB22" s="18">
        <f>RANK(BX22,$BX$2:$BX$128)+COUNTIF(BX$2:BX23,BX22)-1</f>
        <v>21</v>
      </c>
      <c r="BC22" s="63" t="str">
        <f t="shared" si="0"/>
        <v>N° 21 Aquanalyse Laboratoire</v>
      </c>
      <c r="BD22" s="18">
        <f>RANK(BY22,$BY$2:$BY$128)+COUNTIF(BY$2:BY23,BY22)-1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224</v>
      </c>
      <c r="C23" s="17" t="s">
        <v>588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 t="s">
        <v>939</v>
      </c>
      <c r="V23" s="17" t="s">
        <v>938</v>
      </c>
      <c r="W23" s="17" t="s">
        <v>940</v>
      </c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590</v>
      </c>
      <c r="AP23" s="17" t="s">
        <v>589</v>
      </c>
      <c r="AQ23" s="21">
        <v>76100</v>
      </c>
      <c r="AR23" s="28" t="s">
        <v>591</v>
      </c>
      <c r="AS23" s="55"/>
      <c r="AT23" s="55" t="s">
        <v>1098</v>
      </c>
      <c r="AU23" s="23" t="s">
        <v>592</v>
      </c>
      <c r="AW23" s="17"/>
      <c r="AX23" s="17"/>
      <c r="AY23" s="17" t="s">
        <v>593</v>
      </c>
      <c r="AZ23" s="23" t="s">
        <v>594</v>
      </c>
      <c r="BA23" s="25"/>
      <c r="BB23" s="18">
        <f>RANK(BX23,$BX$2:$BX$128)+COUNTIF(BX$2:BX24,BX23)-1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RANK(BY23,$BY$2:$BY$128)+COUNTIF(BY$2:BY24,BY23)-1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525</v>
      </c>
      <c r="C24" s="17" t="s">
        <v>1342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 t="s">
        <v>420</v>
      </c>
      <c r="V24" s="17" t="s">
        <v>942</v>
      </c>
      <c r="W24" s="17" t="s">
        <v>941</v>
      </c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527</v>
      </c>
      <c r="AP24" s="17" t="s">
        <v>526</v>
      </c>
      <c r="AQ24" s="21">
        <v>89150</v>
      </c>
      <c r="AR24" s="28" t="s">
        <v>528</v>
      </c>
      <c r="AS24" s="55" t="s">
        <v>1100</v>
      </c>
      <c r="AT24" s="55" t="s">
        <v>1099</v>
      </c>
      <c r="AU24" s="23" t="s">
        <v>529</v>
      </c>
      <c r="AW24" s="17" t="s">
        <v>531</v>
      </c>
      <c r="AX24" s="17" t="s">
        <v>536</v>
      </c>
      <c r="AY24" s="25" t="s">
        <v>530</v>
      </c>
      <c r="AZ24" s="23"/>
      <c r="BA24" s="25"/>
      <c r="BB24" s="18">
        <f>RANK(BX24,$BX$2:$BX$128)+COUNTIF(BX$2:BX25,BX24)-1</f>
        <v>24</v>
      </c>
      <c r="BC24" s="63" t="str">
        <f t="shared" si="0"/>
        <v>N° 24 Euria - Laiterie de Jouy</v>
      </c>
      <c r="BD24" s="18">
        <f>RANK(BY24,$BY$2:$BY$128)+COUNTIF(BY$2:BY25,BY24)-1</f>
        <v>14</v>
      </c>
      <c r="BE24" s="63" t="str">
        <f t="shared" si="1"/>
        <v>N° 14 Euria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664</v>
      </c>
      <c r="B25" s="12" t="s">
        <v>348</v>
      </c>
      <c r="C25" s="17" t="s">
        <v>349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 t="s">
        <v>867</v>
      </c>
      <c r="Z25" s="17" t="s">
        <v>992</v>
      </c>
      <c r="AA25" s="17" t="s">
        <v>993</v>
      </c>
      <c r="AB25" s="15"/>
      <c r="AC25" s="15"/>
      <c r="AD25" s="17"/>
      <c r="AE25" s="17"/>
      <c r="AF25" s="15"/>
      <c r="AG25" s="15"/>
      <c r="AH25" s="15"/>
      <c r="AI25" s="15"/>
      <c r="AJ25" s="15"/>
      <c r="AK25" s="17" t="s">
        <v>214</v>
      </c>
      <c r="AL25" s="17" t="s">
        <v>1010</v>
      </c>
      <c r="AM25" s="17" t="s">
        <v>472</v>
      </c>
      <c r="AN25" s="15" t="s">
        <v>352</v>
      </c>
      <c r="AO25" s="17" t="s">
        <v>298</v>
      </c>
      <c r="AP25" s="17" t="s">
        <v>218</v>
      </c>
      <c r="AQ25" s="21">
        <v>51110</v>
      </c>
      <c r="AR25" s="28" t="s">
        <v>350</v>
      </c>
      <c r="AS25" s="23" t="s">
        <v>1102</v>
      </c>
      <c r="AT25" s="23" t="s">
        <v>1101</v>
      </c>
      <c r="AU25" s="23" t="s">
        <v>351</v>
      </c>
      <c r="AW25" s="24" t="s">
        <v>663</v>
      </c>
      <c r="AX25" s="17" t="s">
        <v>661</v>
      </c>
      <c r="AY25" s="26"/>
      <c r="AZ25" s="42" t="s">
        <v>662</v>
      </c>
      <c r="BA25" s="26"/>
      <c r="BB25" s="18">
        <f>RANK(BX25,$BX$2:$BX$128)+COUNTIF(BX$2:BX26,BX25)-1</f>
        <v>24</v>
      </c>
      <c r="BC25" s="63" t="str">
        <f t="shared" si="0"/>
        <v>N° 24 A.R.D.</v>
      </c>
      <c r="BD25" s="18">
        <f>RANK(BY25,$BY$2:$BY$128)+COUNTIF(BY$2:BY26,BY25)-1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103</v>
      </c>
      <c r="C26" s="17" t="s">
        <v>263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 t="s">
        <v>214</v>
      </c>
      <c r="AD26" s="17" t="s">
        <v>1002</v>
      </c>
      <c r="AE26" s="17" t="s">
        <v>461</v>
      </c>
      <c r="AF26" s="17"/>
      <c r="AG26" s="17"/>
      <c r="AH26" s="17"/>
      <c r="AI26" s="17"/>
      <c r="AJ26" s="17"/>
      <c r="AK26" s="17" t="s">
        <v>223</v>
      </c>
      <c r="AL26" s="17" t="s">
        <v>1011</v>
      </c>
      <c r="AM26" s="17" t="s">
        <v>264</v>
      </c>
      <c r="AN26" s="17" t="s">
        <v>476</v>
      </c>
      <c r="AO26" s="11" t="s">
        <v>269</v>
      </c>
      <c r="AP26" s="11" t="s">
        <v>265</v>
      </c>
      <c r="AQ26" s="41">
        <v>10110</v>
      </c>
      <c r="AR26" s="28" t="s">
        <v>266</v>
      </c>
      <c r="AS26" s="23" t="s">
        <v>1067</v>
      </c>
      <c r="AT26" s="23" t="s">
        <v>1103</v>
      </c>
      <c r="AU26" s="23" t="s">
        <v>267</v>
      </c>
      <c r="AW26" s="17"/>
      <c r="AX26" s="17"/>
      <c r="AY26" s="25"/>
      <c r="AZ26" s="49"/>
      <c r="BA26" s="25"/>
      <c r="BB26" s="18">
        <f>RANK(BX26,$BX$2:$BX$128)+COUNTIF(BX$2:BX27,BX26)-1</f>
        <v>26</v>
      </c>
      <c r="BC26" s="63" t="str">
        <f t="shared" si="0"/>
        <v>N° 26 Station Oenotechnique de l'Aube (Ex. SAS SOFRALAB)</v>
      </c>
      <c r="BD26" s="18">
        <f>RANK(BY26,$BY$2:$BY$128)+COUNTIF(BY$2:BY27,BY26)-1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203</v>
      </c>
      <c r="C27" s="17" t="s">
        <v>50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 t="s">
        <v>955</v>
      </c>
      <c r="Z27" s="17" t="s">
        <v>956</v>
      </c>
      <c r="AA27" s="17" t="s">
        <v>957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199</v>
      </c>
      <c r="AP27" s="11" t="s">
        <v>200</v>
      </c>
      <c r="AQ27" s="41">
        <v>52100</v>
      </c>
      <c r="AR27" s="28" t="s">
        <v>201</v>
      </c>
      <c r="AS27" s="23" t="s">
        <v>1105</v>
      </c>
      <c r="AT27" s="23" t="s">
        <v>1104</v>
      </c>
      <c r="AU27" s="23"/>
      <c r="AW27" s="17"/>
      <c r="AX27" s="17"/>
      <c r="AY27" s="44"/>
      <c r="AZ27" s="11"/>
      <c r="BA27" s="25"/>
      <c r="BB27" s="18">
        <f>RANK(BX27,$BX$2:$BX$128)+COUNTIF(BX$2:BX28,BX27)-1</f>
        <v>27</v>
      </c>
      <c r="BC27" s="63" t="str">
        <f t="shared" si="0"/>
        <v>N° 27 Cogesal MIKO</v>
      </c>
      <c r="BD27" s="18">
        <f>RANK(BY27,$BY$2:$BY$128)+COUNTIF(BY$2:BY28,BY27)-1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392</v>
      </c>
      <c r="C28" s="17" t="s">
        <v>1144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 t="s">
        <v>958</v>
      </c>
      <c r="Z28" s="17" t="s">
        <v>959</v>
      </c>
      <c r="AA28" s="17" t="s">
        <v>960</v>
      </c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563</v>
      </c>
      <c r="AP28" s="17" t="s">
        <v>562</v>
      </c>
      <c r="AQ28" s="21">
        <v>8430</v>
      </c>
      <c r="AR28" s="28" t="s">
        <v>564</v>
      </c>
      <c r="AS28" s="55"/>
      <c r="AT28" s="55" t="s">
        <v>1106</v>
      </c>
      <c r="AU28" s="23" t="s">
        <v>565</v>
      </c>
      <c r="AW28" s="17" t="s">
        <v>567</v>
      </c>
      <c r="AX28" s="17"/>
      <c r="AY28" s="17"/>
      <c r="AZ28" s="23" t="s">
        <v>568</v>
      </c>
      <c r="BA28" s="25"/>
      <c r="BB28" s="18">
        <f>RANK(BX28,$BX$2:$BX$128)+COUNTIF(BX$2:BX29,BX28)-1</f>
        <v>28</v>
      </c>
      <c r="BC28" s="63" t="str">
        <f t="shared" si="0"/>
        <v xml:space="preserve">N° 28 Source Aurelle ( Cristalline - 08 ) </v>
      </c>
      <c r="BD28" s="18">
        <f>RANK(BY28,$BY$2:$BY$128)+COUNTIF(BY$2:BY29,BY28)-1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285</v>
      </c>
      <c r="B29" s="122" t="s">
        <v>961</v>
      </c>
      <c r="C29" s="53" t="s">
        <v>1343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 t="s">
        <v>955</v>
      </c>
      <c r="Z29" s="53" t="s">
        <v>962</v>
      </c>
      <c r="AA29" s="20" t="s">
        <v>963</v>
      </c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964</v>
      </c>
      <c r="AP29" s="53" t="s">
        <v>965</v>
      </c>
      <c r="AQ29" s="125">
        <v>45730</v>
      </c>
      <c r="AR29" s="53">
        <v>620368561</v>
      </c>
      <c r="AS29" s="119"/>
      <c r="AT29" s="55" t="s">
        <v>1107</v>
      </c>
      <c r="AU29" s="53"/>
      <c r="AW29" s="119"/>
      <c r="AX29" s="127"/>
      <c r="AY29" s="119"/>
      <c r="AZ29" s="119"/>
      <c r="BA29" s="119"/>
      <c r="BB29" s="18">
        <f>RANK(BX29,$BX$2:$BX$128)+COUNTIF(BX$2:BX30,BX29)-1</f>
        <v>29</v>
      </c>
      <c r="BC29" s="63" t="str">
        <f t="shared" si="0"/>
        <v xml:space="preserve">N° 29 Synbiovie SAS </v>
      </c>
      <c r="BD29" s="18">
        <f>RANK(BY29,$BY$2:$BY$128)+COUNTIF(BY$2:BY30,BY29)-1</f>
        <v>19</v>
      </c>
      <c r="BE29" s="63" t="str">
        <f t="shared" si="1"/>
        <v xml:space="preserve">N° 19 Synbiovie SAS 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286</v>
      </c>
      <c r="B30" s="122" t="s">
        <v>520</v>
      </c>
      <c r="C30" s="53" t="s">
        <v>1344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 t="s">
        <v>966</v>
      </c>
      <c r="Z30" s="53" t="s">
        <v>967</v>
      </c>
      <c r="AA30" s="20" t="s">
        <v>968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969</v>
      </c>
      <c r="AP30" s="53" t="s">
        <v>756</v>
      </c>
      <c r="AQ30" s="125">
        <v>8000</v>
      </c>
      <c r="AR30" s="126">
        <v>324334948</v>
      </c>
      <c r="AS30" s="53"/>
      <c r="AT30" s="55" t="s">
        <v>1108</v>
      </c>
      <c r="AU30" s="53"/>
      <c r="AW30" s="53"/>
      <c r="AX30" s="20"/>
      <c r="AY30" s="53"/>
      <c r="AZ30" s="53"/>
      <c r="BA30" s="53"/>
      <c r="BB30" s="18">
        <f>RANK(BX30,$BX$2:$BX$128)+COUNTIF(BX$2:BX31,BX30)-1</f>
        <v>30</v>
      </c>
      <c r="BC30" s="63" t="str">
        <f t="shared" si="0"/>
        <v>N° 30 Sogea EST BTP Station épuration</v>
      </c>
      <c r="BD30" s="18">
        <f>RANK(BY30,$BY$2:$BY$128)+COUNTIF(BY$2:BY31,BY30)-1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334</v>
      </c>
      <c r="C31" s="17" t="s">
        <v>489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 t="s">
        <v>970</v>
      </c>
      <c r="Z31" s="17" t="s">
        <v>971</v>
      </c>
      <c r="AA31" s="17" t="s">
        <v>972</v>
      </c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491</v>
      </c>
      <c r="AP31" s="17" t="s">
        <v>490</v>
      </c>
      <c r="AQ31" s="21">
        <v>51500</v>
      </c>
      <c r="AR31" s="46" t="s">
        <v>492</v>
      </c>
      <c r="AS31" s="23" t="s">
        <v>1110</v>
      </c>
      <c r="AT31" s="23" t="s">
        <v>1109</v>
      </c>
      <c r="AU31" s="23"/>
      <c r="AW31" s="17" t="s">
        <v>493</v>
      </c>
      <c r="AX31" s="17" t="s">
        <v>494</v>
      </c>
      <c r="AY31" s="17"/>
      <c r="AZ31" s="47"/>
      <c r="BA31" s="25" t="s">
        <v>375</v>
      </c>
      <c r="BB31" s="18">
        <f>RANK(BX31,$BX$2:$BX$128)+COUNTIF(BX$2:BX32,BX31)-1</f>
        <v>30</v>
      </c>
      <c r="BC31" s="63" t="str">
        <f t="shared" si="0"/>
        <v>N° 30 Taittinger C.C.V.C.</v>
      </c>
      <c r="BD31" s="18">
        <f>RANK(BY31,$BY$2:$BY$128)+COUNTIF(BY$2:BY32,BY31)-1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13</v>
      </c>
      <c r="C32" s="17" t="s">
        <v>193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 t="s">
        <v>223</v>
      </c>
      <c r="AD32" s="17" t="s">
        <v>1004</v>
      </c>
      <c r="AE32" s="17" t="s">
        <v>462</v>
      </c>
      <c r="AF32" s="17" t="s">
        <v>465</v>
      </c>
      <c r="AG32" s="17"/>
      <c r="AH32" s="17"/>
      <c r="AI32" s="17"/>
      <c r="AJ32" s="17"/>
      <c r="AK32" s="17"/>
      <c r="AL32" s="17"/>
      <c r="AM32" s="17"/>
      <c r="AN32" s="17"/>
      <c r="AO32" s="11" t="s">
        <v>42</v>
      </c>
      <c r="AP32" s="11" t="s">
        <v>192</v>
      </c>
      <c r="AQ32" s="41">
        <v>51053</v>
      </c>
      <c r="AR32" s="28" t="s">
        <v>44</v>
      </c>
      <c r="AS32" s="23" t="s">
        <v>1112</v>
      </c>
      <c r="AT32" s="23" t="s">
        <v>1111</v>
      </c>
      <c r="AU32" s="23"/>
      <c r="AW32" s="11" t="s">
        <v>43</v>
      </c>
      <c r="AX32" s="17"/>
      <c r="AY32" s="11" t="s">
        <v>504</v>
      </c>
      <c r="AZ32" s="23" t="s">
        <v>505</v>
      </c>
      <c r="BA32" s="25" t="s">
        <v>375</v>
      </c>
      <c r="BB32" s="18">
        <f>RANK(BX32,$BX$2:$BX$128)+COUNTIF(BX$2:BX33,BX32)-1</f>
        <v>32</v>
      </c>
      <c r="BC32" s="63" t="str">
        <f t="shared" si="0"/>
        <v>N° 32 MUMM</v>
      </c>
      <c r="BD32" s="18">
        <f>RANK(BY32,$BY$2:$BY$128)+COUNTIF(BY$2:BY33,BY32)-1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94</v>
      </c>
      <c r="C33" s="17" t="s">
        <v>1345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 t="s">
        <v>214</v>
      </c>
      <c r="AD33" s="17" t="s">
        <v>1005</v>
      </c>
      <c r="AE33" s="17" t="s">
        <v>367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444</v>
      </c>
      <c r="AP33" s="11" t="s">
        <v>52</v>
      </c>
      <c r="AQ33" s="41">
        <v>51100</v>
      </c>
      <c r="AR33" s="28" t="s">
        <v>92</v>
      </c>
      <c r="AS33" s="52" t="s">
        <v>1114</v>
      </c>
      <c r="AT33" s="52" t="s">
        <v>1113</v>
      </c>
      <c r="AU33" s="23" t="s">
        <v>445</v>
      </c>
      <c r="AW33" s="17"/>
      <c r="AX33" s="17"/>
      <c r="AY33" s="25"/>
      <c r="AZ33" s="11"/>
      <c r="BA33" s="25"/>
      <c r="BB33" s="18">
        <f>RANK(BX33,$BX$2:$BX$128)+COUNTIF(BX$2:BX34,BX33)-1</f>
        <v>33</v>
      </c>
      <c r="BC33" s="63" t="str">
        <f t="shared" si="0"/>
        <v>N° 33 Grands Moulins De Reims (Euromill Nord Reims)</v>
      </c>
      <c r="BD33" s="18">
        <f>RANK(BY33,$BY$2:$BY$128)+COUNTIF(BY$2:BY34,BY33)-1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297</v>
      </c>
      <c r="B34" s="12"/>
      <c r="C34" s="17" t="s">
        <v>354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 t="s">
        <v>223</v>
      </c>
      <c r="AD34" s="17" t="s">
        <v>1006</v>
      </c>
      <c r="AE34" s="17" t="s">
        <v>353</v>
      </c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355</v>
      </c>
      <c r="AP34" s="17" t="s">
        <v>152</v>
      </c>
      <c r="AQ34" s="21">
        <v>51100</v>
      </c>
      <c r="AR34" s="28" t="s">
        <v>356</v>
      </c>
      <c r="AS34" s="23" t="s">
        <v>1116</v>
      </c>
      <c r="AT34" s="23" t="s">
        <v>1115</v>
      </c>
      <c r="AU34" s="23" t="s">
        <v>357</v>
      </c>
      <c r="AW34" s="15" t="s">
        <v>657</v>
      </c>
      <c r="AX34" s="24"/>
      <c r="AY34" s="17" t="s">
        <v>656</v>
      </c>
      <c r="AZ34" s="23" t="s">
        <v>658</v>
      </c>
      <c r="BA34" s="26"/>
      <c r="BB34" s="18">
        <f>RANK(BX34,$BX$2:$BX$128)+COUNTIF(BX$2:BX35,BX34)-1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RANK(BY34,$BY$2:$BY$128)+COUNTIF(BY$2:BY35,BY34)-1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65</v>
      </c>
      <c r="C35" s="17" t="s">
        <v>1346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 t="s">
        <v>912</v>
      </c>
      <c r="AI35" s="17" t="s">
        <v>911</v>
      </c>
      <c r="AJ35" s="17"/>
      <c r="AK35" s="17"/>
      <c r="AL35" s="17" t="s">
        <v>910</v>
      </c>
      <c r="AM35" s="17" t="s">
        <v>911</v>
      </c>
      <c r="AN35" s="17"/>
      <c r="AO35" s="11" t="s">
        <v>129</v>
      </c>
      <c r="AP35" s="11" t="s">
        <v>128</v>
      </c>
      <c r="AQ35" s="41">
        <v>10160</v>
      </c>
      <c r="AR35" s="28" t="s">
        <v>61</v>
      </c>
      <c r="AS35" s="23" t="s">
        <v>1118</v>
      </c>
      <c r="AT35" s="23" t="s">
        <v>1117</v>
      </c>
      <c r="AU35" s="23"/>
      <c r="AW35" s="17" t="s">
        <v>70</v>
      </c>
      <c r="AX35" s="17" t="s">
        <v>1</v>
      </c>
      <c r="AY35" s="25" t="s">
        <v>62</v>
      </c>
      <c r="AZ35" s="42" t="s">
        <v>63</v>
      </c>
      <c r="BA35" s="25"/>
      <c r="BB35" s="18">
        <f>RANK(BX35,$BX$2:$BX$128)+COUNTIF(BX$2:BX36,BX35)-1</f>
        <v>35</v>
      </c>
      <c r="BC35" s="63" t="str">
        <f t="shared" si="19"/>
        <v>N° 35 Bonduelle Traiteur</v>
      </c>
      <c r="BD35" s="18">
        <f>RANK(BY35,$BY$2:$BY$128)+COUNTIF(BY$2:BY36,BY35)-1</f>
        <v>43</v>
      </c>
      <c r="BE35" s="63" t="str">
        <f t="shared" si="20"/>
        <v>N° 43 Bonduelle Traiteur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3</v>
      </c>
      <c r="C36" s="68" t="s">
        <v>1347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 t="s">
        <v>867</v>
      </c>
      <c r="AH36" s="68" t="s">
        <v>898</v>
      </c>
      <c r="AI36" s="68" t="s">
        <v>897</v>
      </c>
      <c r="AJ36" s="83"/>
      <c r="AK36" s="68" t="s">
        <v>867</v>
      </c>
      <c r="AL36" s="68" t="s">
        <v>896</v>
      </c>
      <c r="AM36" s="68" t="s">
        <v>897</v>
      </c>
      <c r="AN36" s="83"/>
      <c r="AO36" s="103" t="s">
        <v>892</v>
      </c>
      <c r="AP36" s="68" t="s">
        <v>893</v>
      </c>
      <c r="AQ36" s="85">
        <v>10700</v>
      </c>
      <c r="AR36" s="68" t="s">
        <v>894</v>
      </c>
      <c r="AS36" s="23" t="s">
        <v>1069</v>
      </c>
      <c r="AT36" s="23" t="s">
        <v>1119</v>
      </c>
      <c r="AU36" s="68" t="s">
        <v>895</v>
      </c>
      <c r="AW36" s="83"/>
      <c r="AX36" s="90"/>
      <c r="AY36" s="83"/>
      <c r="AZ36" s="83"/>
      <c r="BA36" s="83"/>
      <c r="BB36" s="18">
        <f>RANK(BX36,$BX$2:$BX$128)+COUNTIF(BX$2:BX37,BX36)-1</f>
        <v>36</v>
      </c>
      <c r="BC36" s="63" t="str">
        <f t="shared" si="19"/>
        <v>N° 36 Cristal Union, Villette-sur-Aube</v>
      </c>
      <c r="BD36" s="18">
        <f>RANK(BY36,$BY$2:$BY$128)+COUNTIF(BY$2:BY37,BY36)-1</f>
        <v>44</v>
      </c>
      <c r="BE36" s="63" t="str">
        <f t="shared" si="20"/>
        <v>N° 44 Cristal Union,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901</v>
      </c>
      <c r="C37" s="68" t="s">
        <v>902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 t="s">
        <v>909</v>
      </c>
      <c r="AI37" s="68" t="s">
        <v>908</v>
      </c>
      <c r="AJ37" s="83"/>
      <c r="AK37" s="68"/>
      <c r="AL37" s="68" t="s">
        <v>907</v>
      </c>
      <c r="AM37" s="68" t="s">
        <v>908</v>
      </c>
      <c r="AN37" s="83"/>
      <c r="AO37" s="103" t="s">
        <v>903</v>
      </c>
      <c r="AP37" s="68" t="s">
        <v>904</v>
      </c>
      <c r="AQ37" s="85">
        <v>45550</v>
      </c>
      <c r="AR37" s="68" t="s">
        <v>905</v>
      </c>
      <c r="AS37" s="22" t="s">
        <v>1121</v>
      </c>
      <c r="AT37" s="23" t="s">
        <v>1120</v>
      </c>
      <c r="AU37" s="68" t="s">
        <v>906</v>
      </c>
      <c r="AW37" s="83"/>
      <c r="AX37" s="90"/>
      <c r="AY37" s="83"/>
      <c r="AZ37" s="83"/>
      <c r="BA37" s="83"/>
      <c r="BB37" s="18">
        <f>RANK(BX37,$BX$2:$BX$128)+COUNTIF(BX$2:BX38,BX37)-1</f>
        <v>36</v>
      </c>
      <c r="BC37" s="63" t="str">
        <f t="shared" si="19"/>
        <v>N° 36 Laiterie de saint denis de l'hôtel (L.S.D.H.)</v>
      </c>
      <c r="BD37" s="18">
        <f>RANK(BY37,$BY$2:$BY$128)+COUNTIF(BY$2:BY38,BY37)-1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327</v>
      </c>
      <c r="C38" s="17" t="s">
        <v>328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 t="s">
        <v>214</v>
      </c>
      <c r="AL38" s="17" t="s">
        <v>1012</v>
      </c>
      <c r="AM38" s="17" t="s">
        <v>468</v>
      </c>
      <c r="AN38" s="15" t="s">
        <v>329</v>
      </c>
      <c r="AO38" s="17" t="s">
        <v>330</v>
      </c>
      <c r="AP38" s="17" t="s">
        <v>331</v>
      </c>
      <c r="AQ38" s="21">
        <v>8000</v>
      </c>
      <c r="AR38" s="28" t="s">
        <v>332</v>
      </c>
      <c r="AS38" s="22" t="s">
        <v>1123</v>
      </c>
      <c r="AT38" s="22" t="s">
        <v>1122</v>
      </c>
      <c r="AU38" s="23" t="s">
        <v>333</v>
      </c>
      <c r="AW38" s="26"/>
      <c r="AX38" s="24"/>
      <c r="AY38" s="26"/>
      <c r="AZ38" s="26"/>
      <c r="BA38" s="26"/>
      <c r="BB38" s="18">
        <f>RANK(BX38,$BX$2:$BX$128)+COUNTIF(BX$2:BX39,BX38)-1</f>
        <v>38</v>
      </c>
      <c r="BC38" s="63" t="str">
        <f t="shared" si="19"/>
        <v>N° 38 Aux saveur d'Ardennes</v>
      </c>
      <c r="BD38" s="18">
        <f>RANK(BY38,$BY$2:$BY$128)+COUNTIF(BY$2:BY39,BY38)-1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252</v>
      </c>
      <c r="C39" s="17" t="s">
        <v>253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 t="s">
        <v>214</v>
      </c>
      <c r="AL39" s="17" t="s">
        <v>1013</v>
      </c>
      <c r="AM39" s="17" t="s">
        <v>467</v>
      </c>
      <c r="AN39" s="15"/>
      <c r="AO39" s="17" t="s">
        <v>254</v>
      </c>
      <c r="AP39" s="17" t="s">
        <v>255</v>
      </c>
      <c r="AQ39" s="21">
        <v>8300</v>
      </c>
      <c r="AR39" s="28" t="s">
        <v>257</v>
      </c>
      <c r="AS39" s="22" t="s">
        <v>1125</v>
      </c>
      <c r="AT39" s="22" t="s">
        <v>1124</v>
      </c>
      <c r="AU39" s="23" t="s">
        <v>256</v>
      </c>
      <c r="AW39" s="26"/>
      <c r="AX39" s="24"/>
      <c r="AY39" s="26"/>
      <c r="AZ39" s="26"/>
      <c r="BA39" s="47" t="s">
        <v>595</v>
      </c>
      <c r="BB39" s="18">
        <f>RANK(BX39,$BX$2:$BX$128)+COUNTIF(BX$2:BX40,BX39)-1</f>
        <v>39</v>
      </c>
      <c r="BC39" s="63" t="str">
        <f t="shared" si="19"/>
        <v>N° 39 Demoizet Sarl</v>
      </c>
      <c r="BD39" s="18">
        <f>RANK(BY39,$BY$2:$BY$128)+COUNTIF(BY$2:BY40,BY39)-1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1094</v>
      </c>
      <c r="B40" s="12" t="s">
        <v>717</v>
      </c>
      <c r="C40" s="17" t="s">
        <v>1146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 t="s">
        <v>223</v>
      </c>
      <c r="AL40" s="17" t="s">
        <v>1014</v>
      </c>
      <c r="AM40" s="17" t="s">
        <v>473</v>
      </c>
      <c r="AN40" s="15" t="s">
        <v>477</v>
      </c>
      <c r="AO40" s="17" t="s">
        <v>1145</v>
      </c>
      <c r="AP40" s="17" t="s">
        <v>310</v>
      </c>
      <c r="AQ40" s="21">
        <v>51096</v>
      </c>
      <c r="AR40" s="15"/>
      <c r="AS40" s="23" t="s">
        <v>1127</v>
      </c>
      <c r="AT40" s="23" t="s">
        <v>1126</v>
      </c>
      <c r="AU40" s="17"/>
      <c r="AW40" s="26"/>
      <c r="AX40" s="24"/>
      <c r="AY40" s="11" t="s">
        <v>311</v>
      </c>
      <c r="AZ40" s="42" t="s">
        <v>312</v>
      </c>
      <c r="BA40" s="25" t="s">
        <v>375</v>
      </c>
      <c r="BB40" s="18">
        <f>RANK(BX40,$BX$2:$BX$128)+COUNTIF(BX$2:BX41,BX40)-1</f>
        <v>40</v>
      </c>
      <c r="BC40" s="63" t="str">
        <f t="shared" si="19"/>
        <v>N° 40 Faculté de Médecine, Unité de Recherche EA 3801</v>
      </c>
      <c r="BD40" s="18">
        <f>RANK(BY40,$BY$2:$BY$128)+COUNTIF(BY$2:BY41,BY40)-1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12</v>
      </c>
      <c r="C41" s="17" t="s">
        <v>1348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 t="s">
        <v>223</v>
      </c>
      <c r="AL41" s="17" t="s">
        <v>1015</v>
      </c>
      <c r="AM41" s="17" t="s">
        <v>262</v>
      </c>
      <c r="AN41" s="17" t="s">
        <v>475</v>
      </c>
      <c r="AO41" s="11" t="s">
        <v>381</v>
      </c>
      <c r="AP41" s="11" t="s">
        <v>146</v>
      </c>
      <c r="AQ41" s="41">
        <v>51110</v>
      </c>
      <c r="AR41" s="28" t="s">
        <v>89</v>
      </c>
      <c r="AS41" s="23" t="s">
        <v>1129</v>
      </c>
      <c r="AT41" s="23" t="s">
        <v>1128</v>
      </c>
      <c r="AU41" s="23" t="s">
        <v>382</v>
      </c>
      <c r="AW41" s="17" t="s">
        <v>383</v>
      </c>
      <c r="AX41" s="17" t="s">
        <v>384</v>
      </c>
      <c r="AY41" s="11" t="s">
        <v>385</v>
      </c>
      <c r="AZ41" s="11" t="s">
        <v>386</v>
      </c>
      <c r="BA41" s="25" t="s">
        <v>375</v>
      </c>
      <c r="BB41" s="18">
        <f>RANK(BX41,$BX$2:$BX$128)+COUNTIF(BX$2:BX42,BX41)-1</f>
        <v>41</v>
      </c>
      <c r="BC41" s="63" t="str">
        <f t="shared" si="19"/>
        <v>N° 41 Cristanol</v>
      </c>
      <c r="BD41" s="18">
        <f>RANK(BY41,$BY$2:$BY$128)+COUNTIF(BY$2:BY42,BY41)-1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334</v>
      </c>
      <c r="C42" s="17" t="s">
        <v>335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 t="s">
        <v>214</v>
      </c>
      <c r="AL42" s="17" t="s">
        <v>1016</v>
      </c>
      <c r="AM42" s="17" t="s">
        <v>469</v>
      </c>
      <c r="AN42" s="15" t="s">
        <v>336</v>
      </c>
      <c r="AO42" s="17" t="s">
        <v>337</v>
      </c>
      <c r="AP42" s="17" t="s">
        <v>173</v>
      </c>
      <c r="AQ42" s="21">
        <v>51530</v>
      </c>
      <c r="AR42" s="28" t="s">
        <v>31</v>
      </c>
      <c r="AS42" s="22" t="s">
        <v>1131</v>
      </c>
      <c r="AT42" s="22" t="s">
        <v>1130</v>
      </c>
      <c r="AU42" s="23" t="s">
        <v>338</v>
      </c>
      <c r="AW42" s="26"/>
      <c r="AX42" s="24"/>
      <c r="AY42" s="26"/>
      <c r="AZ42" s="26"/>
      <c r="BA42" s="25" t="s">
        <v>375</v>
      </c>
      <c r="BB42" s="18">
        <f>RANK(BX42,$BX$2:$BX$128)+COUNTIF(BX$2:BX43,BX42)-1</f>
        <v>42</v>
      </c>
      <c r="BC42" s="63" t="str">
        <f t="shared" si="19"/>
        <v>N° 42 Institut œnologique de Champagne</v>
      </c>
      <c r="BD42" s="18">
        <f>RANK(BY42,$BY$2:$BY$128)+COUNTIF(BY$2:BY43,BY42)-1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1094</v>
      </c>
      <c r="B43" s="12" t="s">
        <v>1133</v>
      </c>
      <c r="C43" s="17" t="s">
        <v>313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 t="s">
        <v>223</v>
      </c>
      <c r="AL43" s="17" t="s">
        <v>1017</v>
      </c>
      <c r="AM43" s="17" t="s">
        <v>474</v>
      </c>
      <c r="AN43" s="15" t="s">
        <v>323</v>
      </c>
      <c r="AO43" s="17" t="s">
        <v>322</v>
      </c>
      <c r="AP43" s="17" t="s">
        <v>321</v>
      </c>
      <c r="AQ43" s="21">
        <v>51686</v>
      </c>
      <c r="AR43" s="28" t="s">
        <v>315</v>
      </c>
      <c r="AS43" s="22" t="s">
        <v>1134</v>
      </c>
      <c r="AT43" s="22" t="s">
        <v>1132</v>
      </c>
      <c r="AU43" s="23" t="s">
        <v>320</v>
      </c>
      <c r="AV43" s="1"/>
      <c r="AW43" s="17" t="s">
        <v>719</v>
      </c>
      <c r="AX43" s="24"/>
      <c r="AY43" s="25" t="s">
        <v>315</v>
      </c>
      <c r="AZ43" s="42" t="s">
        <v>314</v>
      </c>
      <c r="BA43" s="26"/>
      <c r="BB43" s="18">
        <f>RANK(BX43,$BX$2:$BX$128)+COUNTIF(BX$2:BX44,BX43)-1</f>
        <v>43</v>
      </c>
      <c r="BC43" s="63" t="str">
        <f t="shared" si="19"/>
        <v>N° 43 Institut de Biotechnologie Jacques BOY</v>
      </c>
      <c r="BD43" s="18">
        <f>RANK(BY43,$BY$2:$BY$128)+COUNTIF(BY$2:BY44,BY43)-1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224</v>
      </c>
      <c r="C44" s="17" t="s">
        <v>324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 t="s">
        <v>325</v>
      </c>
      <c r="AL44" s="17" t="s">
        <v>1018</v>
      </c>
      <c r="AM44" s="17" t="s">
        <v>466</v>
      </c>
      <c r="AN44" s="15" t="s">
        <v>326</v>
      </c>
      <c r="AO44" s="17" t="s">
        <v>251</v>
      </c>
      <c r="AP44" s="17" t="s">
        <v>250</v>
      </c>
      <c r="AQ44" s="41">
        <v>67200</v>
      </c>
      <c r="AR44" s="28" t="s">
        <v>249</v>
      </c>
      <c r="AS44" s="22"/>
      <c r="AT44" s="22" t="s">
        <v>1135</v>
      </c>
      <c r="AU44" s="23" t="s">
        <v>248</v>
      </c>
      <c r="AV44" s="1"/>
      <c r="AW44" s="17"/>
      <c r="AX44" s="17"/>
      <c r="AY44" s="54">
        <v>369332323</v>
      </c>
      <c r="AZ44" s="26"/>
      <c r="BA44" s="25" t="s">
        <v>375</v>
      </c>
      <c r="BB44" s="18">
        <f>RANK(BX44,$BX$2:$BX$128)+COUNTIF(BX$2:BX45,BX44)-1</f>
        <v>44</v>
      </c>
      <c r="BC44" s="63" t="str">
        <f t="shared" si="19"/>
        <v>N° 44 Laboratoire Départemental d’Analyses (CD67)</v>
      </c>
      <c r="BD44" s="18">
        <f>RANK(BY44,$BY$2:$BY$128)+COUNTIF(BY$2:BY45,BY44)-1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42.75" x14ac:dyDescent="0.25">
      <c r="A45" s="12" t="s">
        <v>0</v>
      </c>
      <c r="B45" s="12" t="s">
        <v>341</v>
      </c>
      <c r="C45" s="17" t="s">
        <v>342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 t="s">
        <v>214</v>
      </c>
      <c r="AL45" s="17" t="s">
        <v>1019</v>
      </c>
      <c r="AM45" s="17" t="s">
        <v>471</v>
      </c>
      <c r="AN45" s="15" t="s">
        <v>343</v>
      </c>
      <c r="AO45" s="17" t="s">
        <v>345</v>
      </c>
      <c r="AP45" s="17" t="s">
        <v>344</v>
      </c>
      <c r="AQ45" s="21">
        <v>77440</v>
      </c>
      <c r="AR45" s="28" t="s">
        <v>346</v>
      </c>
      <c r="AS45" s="22" t="s">
        <v>1137</v>
      </c>
      <c r="AT45" s="22" t="s">
        <v>1136</v>
      </c>
      <c r="AU45" s="23" t="s">
        <v>347</v>
      </c>
      <c r="AV45" s="6"/>
      <c r="AW45" s="26"/>
      <c r="AX45" s="24"/>
      <c r="AY45" s="26"/>
      <c r="AZ45" s="26"/>
      <c r="BA45" s="26"/>
      <c r="BB45" s="18">
        <f>RANK(BX45,$BX$2:$BX$128)+COUNTIF(BX$2:BX46,BX45)-1</f>
        <v>45</v>
      </c>
      <c r="BC45" s="63" t="str">
        <f t="shared" si="19"/>
        <v>N° 45 Jaminex</v>
      </c>
      <c r="BD45" s="18">
        <f>RANK(BY45,$BY$2:$BY$128)+COUNTIF(BY$2:BY46,BY45)-1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30" x14ac:dyDescent="0.2">
      <c r="A46" s="12" t="s">
        <v>0</v>
      </c>
      <c r="B46" s="12" t="s">
        <v>3</v>
      </c>
      <c r="C46" s="17" t="s">
        <v>1349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 t="s">
        <v>867</v>
      </c>
      <c r="AL46" s="17" t="s">
        <v>923</v>
      </c>
      <c r="AM46" s="17" t="s">
        <v>924</v>
      </c>
      <c r="AN46" s="17"/>
      <c r="AO46" s="11" t="s">
        <v>133</v>
      </c>
      <c r="AP46" s="11" t="s">
        <v>134</v>
      </c>
      <c r="AQ46" s="41">
        <v>51230</v>
      </c>
      <c r="AR46" s="28" t="s">
        <v>74</v>
      </c>
      <c r="AS46" s="23" t="s">
        <v>1139</v>
      </c>
      <c r="AT46" s="23" t="s">
        <v>1138</v>
      </c>
      <c r="AU46" s="23"/>
      <c r="AW46" s="17" t="s">
        <v>75</v>
      </c>
      <c r="AX46" s="17" t="s">
        <v>73</v>
      </c>
      <c r="AY46" s="25" t="s">
        <v>4</v>
      </c>
      <c r="AZ46" s="23" t="s">
        <v>76</v>
      </c>
      <c r="BA46" s="25"/>
      <c r="BB46" s="18">
        <f>RANK(BX46,$BX$2:$BX$128)+COUNTIF(BX$2:BX47,BX46)-1</f>
        <v>46</v>
      </c>
      <c r="BC46" s="63" t="str">
        <f t="shared" si="19"/>
        <v>N° 46 Tereos, Connantre</v>
      </c>
      <c r="BD46" s="18">
        <f>RANK(BY46,$BY$2:$BY$128)+COUNTIF(BY$2:BY47,BY46)-1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38.25" x14ac:dyDescent="0.2">
      <c r="A47" s="12" t="s">
        <v>0</v>
      </c>
      <c r="B47" s="12" t="s">
        <v>275</v>
      </c>
      <c r="C47" s="17" t="s">
        <v>1350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 t="s">
        <v>919</v>
      </c>
      <c r="AM47" s="17" t="s">
        <v>920</v>
      </c>
      <c r="AN47" s="30"/>
      <c r="AO47" s="17" t="s">
        <v>600</v>
      </c>
      <c r="AP47" s="17" t="s">
        <v>601</v>
      </c>
      <c r="AQ47" s="21">
        <v>45110</v>
      </c>
      <c r="AR47" s="28" t="s">
        <v>274</v>
      </c>
      <c r="AS47" s="57" t="s">
        <v>1141</v>
      </c>
      <c r="AT47" s="57" t="s">
        <v>1140</v>
      </c>
      <c r="AU47" s="17"/>
      <c r="AW47" s="26"/>
      <c r="AX47" s="24"/>
      <c r="AY47" s="26"/>
      <c r="AZ47" s="26"/>
      <c r="BA47" s="26"/>
      <c r="BB47" s="18">
        <f>RANK(BX47,$BX$2:$BX$128)+COUNTIF(BX$2:BX48,BX47)-1</f>
        <v>46</v>
      </c>
      <c r="BC47" s="63" t="str">
        <f t="shared" si="19"/>
        <v>N° 46 Antartic</v>
      </c>
      <c r="BD47" s="18">
        <f>RANK(BY47,$BY$2:$BY$128)+COUNTIF(BY$2:BY48,BY47)-1</f>
        <v>47</v>
      </c>
      <c r="BE47" s="63" t="str">
        <f t="shared" si="20"/>
        <v>N° 47 Antartic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77</v>
      </c>
      <c r="C48" s="17" t="s">
        <v>1351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143</v>
      </c>
      <c r="AP48" s="11" t="s">
        <v>142</v>
      </c>
      <c r="AQ48" s="41">
        <v>2220</v>
      </c>
      <c r="AR48" s="28" t="s">
        <v>84</v>
      </c>
      <c r="AS48" s="23" t="s">
        <v>1143</v>
      </c>
      <c r="AT48" s="23" t="s">
        <v>1142</v>
      </c>
      <c r="AU48" s="23"/>
      <c r="AW48" s="17" t="s">
        <v>85</v>
      </c>
      <c r="AX48" s="17" t="s">
        <v>86</v>
      </c>
      <c r="AY48" s="25"/>
      <c r="AZ48" s="42" t="s">
        <v>11</v>
      </c>
      <c r="BA48" s="25"/>
      <c r="BB48" s="18">
        <f>RANK(BX48,$BX$2:$BX$128)+COUNTIF(BX$2:BX49,BX48)-1</f>
        <v>48</v>
      </c>
      <c r="BC48" s="63" t="str">
        <f t="shared" si="19"/>
        <v>N° 48 Lactinov (Ex. UNILEP)</v>
      </c>
      <c r="BD48" s="18">
        <f>RANK(BY48,$BY$2:$BY$128)+COUNTIF(BY$2:BY49,BY48)-1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30" x14ac:dyDescent="0.2">
      <c r="A49" s="12" t="s">
        <v>0</v>
      </c>
      <c r="B49" s="12" t="s">
        <v>77</v>
      </c>
      <c r="C49" s="17" t="s">
        <v>1352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136</v>
      </c>
      <c r="AP49" s="11" t="s">
        <v>135</v>
      </c>
      <c r="AQ49" s="43" t="s">
        <v>137</v>
      </c>
      <c r="AR49" s="28" t="s">
        <v>78</v>
      </c>
      <c r="AS49" s="23" t="s">
        <v>1148</v>
      </c>
      <c r="AT49" s="23" t="s">
        <v>1147</v>
      </c>
      <c r="AU49" s="23"/>
      <c r="AW49" s="17"/>
      <c r="AX49" s="17"/>
      <c r="AY49" s="25"/>
      <c r="AZ49" s="42" t="s">
        <v>79</v>
      </c>
      <c r="BA49" s="25"/>
      <c r="BB49" s="18">
        <f>RANK(BX49,$BX$2:$BX$128)+COUNTIF(BX$2:BX50,BX49)-1</f>
        <v>49</v>
      </c>
      <c r="BC49" s="63" t="str">
        <f t="shared" si="19"/>
        <v>N° 49 Uriane</v>
      </c>
      <c r="BD49" s="18">
        <f>RANK(BY49,$BY$2:$BY$128)+COUNTIF(BY$2:BY50,BY49)-1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30" x14ac:dyDescent="0.2">
      <c r="A50" s="12" t="s">
        <v>0</v>
      </c>
      <c r="B50" s="12" t="s">
        <v>105</v>
      </c>
      <c r="C50" s="17" t="s">
        <v>1353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157</v>
      </c>
      <c r="AP50" s="11" t="s">
        <v>158</v>
      </c>
      <c r="AQ50" s="43" t="s">
        <v>156</v>
      </c>
      <c r="AR50" s="28" t="s">
        <v>106</v>
      </c>
      <c r="AS50" s="23"/>
      <c r="AT50" s="23" t="s">
        <v>1149</v>
      </c>
      <c r="AU50" s="23" t="s">
        <v>271</v>
      </c>
      <c r="AW50" s="17"/>
      <c r="AX50" s="17"/>
      <c r="AY50" s="25"/>
      <c r="AZ50" s="11"/>
      <c r="BA50" s="25"/>
      <c r="BB50" s="18">
        <f>RANK(BX50,$BX$2:$BX$128)+COUNTIF(BX$2:BX51,BX50)-1</f>
        <v>50</v>
      </c>
      <c r="BC50" s="63" t="str">
        <f t="shared" si="19"/>
        <v>N° 50 Roquette Frères</v>
      </c>
      <c r="BD50" s="18">
        <f>RANK(BY50,$BY$2:$BY$128)+COUNTIF(BY$2:BY51,BY50)-1</f>
        <v>50</v>
      </c>
      <c r="BE50" s="63" t="str">
        <f t="shared" si="20"/>
        <v>N° 50 Roquette Frères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117</v>
      </c>
      <c r="C51" s="17" t="s">
        <v>1354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157</v>
      </c>
      <c r="AP51" s="11" t="s">
        <v>158</v>
      </c>
      <c r="AQ51" s="43" t="s">
        <v>156</v>
      </c>
      <c r="AR51" s="28" t="s">
        <v>114</v>
      </c>
      <c r="AS51" s="23" t="s">
        <v>1151</v>
      </c>
      <c r="AT51" s="23" t="s">
        <v>1150</v>
      </c>
      <c r="AU51" s="23"/>
      <c r="AW51" s="17" t="s">
        <v>115</v>
      </c>
      <c r="AX51" s="17" t="s">
        <v>116</v>
      </c>
      <c r="AY51" s="44" t="s">
        <v>25</v>
      </c>
      <c r="AZ51" s="42" t="s">
        <v>26</v>
      </c>
      <c r="BA51" s="25"/>
      <c r="BB51" s="18">
        <f>RANK(BX51,$BX$2:$BX$128)+COUNTIF(BX$2:BX52,BX51)-1</f>
        <v>51</v>
      </c>
      <c r="BC51" s="63" t="str">
        <f t="shared" si="19"/>
        <v xml:space="preserve">N° 51 Babynov  </v>
      </c>
      <c r="BD51" s="18">
        <f>RANK(BY51,$BY$2:$BY$128)+COUNTIF(BY$2:BY52,BY51)-1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87</v>
      </c>
      <c r="C52" s="17" t="s">
        <v>1154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144</v>
      </c>
      <c r="AP52" s="11" t="s">
        <v>145</v>
      </c>
      <c r="AQ52" s="41">
        <v>8150</v>
      </c>
      <c r="AR52" s="28" t="s">
        <v>88</v>
      </c>
      <c r="AS52" s="23" t="s">
        <v>1153</v>
      </c>
      <c r="AT52" s="23" t="s">
        <v>1152</v>
      </c>
      <c r="AU52" s="107"/>
      <c r="AW52" s="17" t="s">
        <v>377</v>
      </c>
      <c r="AX52" s="17" t="s">
        <v>378</v>
      </c>
      <c r="AY52" s="25"/>
      <c r="AZ52" s="23" t="s">
        <v>379</v>
      </c>
      <c r="BA52" s="25" t="s">
        <v>380</v>
      </c>
      <c r="BB52" s="18">
        <f>RANK(BX52,$BX$2:$BX$128)+COUNTIF(BX$2:BX53,BX52)-1</f>
        <v>52</v>
      </c>
      <c r="BC52" s="63" t="str">
        <f t="shared" si="19"/>
        <v>N° 52 Canelia (Lactalis) Rouvroy Poudre</v>
      </c>
      <c r="BD52" s="18">
        <f>RANK(BY52,$BY$2:$BY$128)+COUNTIF(BY$2:BY53,BY52)-1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224</v>
      </c>
      <c r="C53" s="17" t="s">
        <v>51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245</v>
      </c>
      <c r="AP53" s="17" t="s">
        <v>246</v>
      </c>
      <c r="AQ53" s="41">
        <v>8430</v>
      </c>
      <c r="AR53" s="28" t="s">
        <v>244</v>
      </c>
      <c r="AS53" s="22" t="s">
        <v>1156</v>
      </c>
      <c r="AT53" s="22" t="s">
        <v>1155</v>
      </c>
      <c r="AU53" s="107" t="s">
        <v>243</v>
      </c>
      <c r="AW53" s="17" t="s">
        <v>587</v>
      </c>
      <c r="AX53" s="17" t="s">
        <v>586</v>
      </c>
      <c r="AY53" s="23" t="s">
        <v>577</v>
      </c>
      <c r="AZ53" s="42" t="s">
        <v>578</v>
      </c>
      <c r="BA53" s="26"/>
      <c r="BB53" s="18">
        <f>RANK(BX53,$BX$2:$BX$128)+COUNTIF(BX$2:BX54,BX53)-1</f>
        <v>53</v>
      </c>
      <c r="BC53" s="63" t="str">
        <f t="shared" si="19"/>
        <v>N° 53 Laboratoire Départemental d’Analyses des Ardennes</v>
      </c>
      <c r="BD53" s="18">
        <f>RANK(BY53,$BY$2:$BY$128)+COUNTIF(BY$2:BY54,BY53)-1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30" x14ac:dyDescent="0.2">
      <c r="A54" s="12" t="s">
        <v>0</v>
      </c>
      <c r="B54" s="12" t="s">
        <v>485</v>
      </c>
      <c r="C54" s="17" t="s">
        <v>1355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166</v>
      </c>
      <c r="AP54" s="11" t="s">
        <v>167</v>
      </c>
      <c r="AQ54" s="41">
        <v>10800</v>
      </c>
      <c r="AR54" s="28" t="s">
        <v>123</v>
      </c>
      <c r="AS54" s="23" t="s">
        <v>1158</v>
      </c>
      <c r="AT54" s="23" t="s">
        <v>1157</v>
      </c>
      <c r="AW54" s="17"/>
      <c r="AX54" s="17"/>
      <c r="AY54" s="44"/>
      <c r="AZ54" s="11"/>
      <c r="BA54" s="25"/>
      <c r="BB54" s="18">
        <f>RANK(BX54,$BX$2:$BX$128)+COUNTIF(BX$2:BX55,BX54)-1</f>
        <v>54</v>
      </c>
      <c r="BC54" s="63" t="str">
        <f t="shared" si="19"/>
        <v>N° 54 Bister France</v>
      </c>
      <c r="BD54" s="18">
        <f>RANK(BY54,$BY$2:$BY$128)+COUNTIF(BY$2:BY55,BY54)-1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30" x14ac:dyDescent="0.2">
      <c r="A55" s="12" t="s">
        <v>0</v>
      </c>
      <c r="B55" s="12" t="s">
        <v>99</v>
      </c>
      <c r="C55" s="17" t="s">
        <v>1356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153</v>
      </c>
      <c r="AP55" s="11" t="s">
        <v>152</v>
      </c>
      <c r="AQ55" s="41">
        <v>51100</v>
      </c>
      <c r="AR55" s="28" t="s">
        <v>100</v>
      </c>
      <c r="AS55" s="23" t="s">
        <v>1160</v>
      </c>
      <c r="AT55" s="23" t="s">
        <v>1159</v>
      </c>
      <c r="AW55" s="17"/>
      <c r="AX55" s="17"/>
      <c r="AY55" s="25"/>
      <c r="AZ55" s="11"/>
      <c r="BA55" s="25"/>
      <c r="BB55" s="18">
        <f>RANK(BX55,$BX$2:$BX$128)+COUNTIF(BX$2:BX56,BX55)-1</f>
        <v>55</v>
      </c>
      <c r="BC55" s="63" t="str">
        <f t="shared" si="19"/>
        <v>N° 55 Kalizea</v>
      </c>
      <c r="BD55" s="18">
        <f>RANK(BY55,$BY$2:$BY$128)+COUNTIF(BY$2:BY56,BY55)-1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101</v>
      </c>
      <c r="C56" s="17" t="s">
        <v>1357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154</v>
      </c>
      <c r="AP56" s="11" t="s">
        <v>152</v>
      </c>
      <c r="AQ56" s="41">
        <v>51100</v>
      </c>
      <c r="AR56" s="28" t="s">
        <v>102</v>
      </c>
      <c r="AS56" s="23" t="s">
        <v>1162</v>
      </c>
      <c r="AT56" s="23" t="s">
        <v>1161</v>
      </c>
      <c r="AW56" s="17" t="s">
        <v>21</v>
      </c>
      <c r="AX56" s="17" t="s">
        <v>270</v>
      </c>
      <c r="AY56" s="25" t="s">
        <v>102</v>
      </c>
      <c r="AZ56" s="11"/>
      <c r="BA56" s="25" t="s">
        <v>375</v>
      </c>
      <c r="BB56" s="18">
        <f>RANK(BX56,$BX$2:$BX$128)+COUNTIF(BX$2:BX57,BX56)-1</f>
        <v>56</v>
      </c>
      <c r="BC56" s="63" t="str">
        <f t="shared" si="19"/>
        <v xml:space="preserve">N° 56 Fossier </v>
      </c>
      <c r="BD56" s="18">
        <f>RANK(BY56,$BY$2:$BY$128)+COUNTIF(BY$2:BY57,BY56)-1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13</v>
      </c>
      <c r="C57" s="17" t="s">
        <v>35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179</v>
      </c>
      <c r="AP57" s="11" t="s">
        <v>152</v>
      </c>
      <c r="AQ57" s="41">
        <v>51100</v>
      </c>
      <c r="AR57" s="28" t="s">
        <v>183</v>
      </c>
      <c r="AS57" s="23" t="s">
        <v>1164</v>
      </c>
      <c r="AT57" s="23" t="s">
        <v>1163</v>
      </c>
      <c r="AW57" s="17" t="s">
        <v>180</v>
      </c>
      <c r="AX57" s="17"/>
      <c r="AY57" s="44" t="s">
        <v>182</v>
      </c>
      <c r="AZ57" s="42" t="s">
        <v>181</v>
      </c>
      <c r="BA57" s="25"/>
      <c r="BB57" s="18">
        <f>RANK(BX57,$BX$2:$BX$128)+COUNTIF(BX$2:BX58,BX57)-1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RANK(BY57,$BY$2:$BY$128)+COUNTIF(BY$2:BY58,BY57)-1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118</v>
      </c>
      <c r="C58" s="17" t="s">
        <v>113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163</v>
      </c>
      <c r="AP58" s="11" t="s">
        <v>132</v>
      </c>
      <c r="AQ58" s="41">
        <v>51110</v>
      </c>
      <c r="AR58" s="28" t="s">
        <v>24</v>
      </c>
      <c r="AS58" s="23" t="s">
        <v>1166</v>
      </c>
      <c r="AT58" s="23" t="s">
        <v>1165</v>
      </c>
      <c r="AU58" s="7"/>
      <c r="AV58" s="7"/>
      <c r="AW58" s="17" t="s">
        <v>1036</v>
      </c>
      <c r="AX58" s="17" t="s">
        <v>1037</v>
      </c>
      <c r="AY58" s="11" t="s">
        <v>1038</v>
      </c>
      <c r="AZ58" s="49" t="s">
        <v>1039</v>
      </c>
      <c r="BA58" s="11" t="s">
        <v>1040</v>
      </c>
      <c r="BB58" s="18">
        <f>RANK(BX58,$BX$2:$BX$128)+COUNTIF(BX$2:BX59,BX58)-1</f>
        <v>58</v>
      </c>
      <c r="BC58" s="63" t="str">
        <f t="shared" si="19"/>
        <v>N° 58 Chamtor, ADM</v>
      </c>
      <c r="BD58" s="18">
        <f>RANK(BY58,$BY$2:$BY$128)+COUNTIF(BY$2:BY59,BY58)-1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13</v>
      </c>
      <c r="C59" s="17" t="s">
        <v>40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189</v>
      </c>
      <c r="AP59" s="11" t="s">
        <v>190</v>
      </c>
      <c r="AQ59" s="41">
        <v>51130</v>
      </c>
      <c r="AR59" s="28"/>
      <c r="AS59" s="23" t="s">
        <v>1168</v>
      </c>
      <c r="AT59" s="23" t="s">
        <v>1167</v>
      </c>
      <c r="AU59" s="7"/>
      <c r="AV59" s="7"/>
      <c r="AW59" s="17" t="s">
        <v>191</v>
      </c>
      <c r="AX59" s="17" t="s">
        <v>488</v>
      </c>
      <c r="AY59" s="44" t="s">
        <v>41</v>
      </c>
      <c r="AZ59" s="11"/>
      <c r="BA59" s="25"/>
      <c r="BB59" s="18">
        <f>RANK(BX59,$BX$2:$BX$128)+COUNTIF(BX$2:BX60,BX59)-1</f>
        <v>59</v>
      </c>
      <c r="BC59" s="63" t="str">
        <f t="shared" si="19"/>
        <v>N° 59 Champagne DUVAL – LEROY</v>
      </c>
      <c r="BD59" s="18">
        <f>RANK(BY59,$BY$2:$BY$128)+COUNTIF(BY$2:BY60,BY59)-1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42.75" x14ac:dyDescent="0.2">
      <c r="A60" s="12" t="s">
        <v>0</v>
      </c>
      <c r="B60" s="12" t="s">
        <v>202</v>
      </c>
      <c r="C60" s="17" t="s">
        <v>48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195</v>
      </c>
      <c r="AP60" s="11" t="s">
        <v>196</v>
      </c>
      <c r="AQ60" s="41">
        <v>51160</v>
      </c>
      <c r="AR60" s="28" t="s">
        <v>197</v>
      </c>
      <c r="AS60" s="23" t="s">
        <v>1170</v>
      </c>
      <c r="AT60" s="23" t="s">
        <v>1169</v>
      </c>
      <c r="AU60" s="1"/>
      <c r="AV60" s="1"/>
      <c r="AW60" s="17" t="s">
        <v>198</v>
      </c>
      <c r="AX60" s="17" t="s">
        <v>109</v>
      </c>
      <c r="AY60" s="44"/>
      <c r="AZ60" s="23" t="s">
        <v>49</v>
      </c>
      <c r="BA60" s="25"/>
      <c r="BB60" s="18">
        <f>RANK(BX60,$BX$2:$BX$128)+COUNTIF(BX$2:BX61,BX60)-1</f>
        <v>60</v>
      </c>
      <c r="BC60" s="63" t="str">
        <f t="shared" si="19"/>
        <v>N° 60 Distillerie GOYARD</v>
      </c>
      <c r="BD60" s="18">
        <f>RANK(BY60,$BY$2:$BY$128)+COUNTIF(BY$2:BY61,BY60)-1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13</v>
      </c>
      <c r="C61" s="17" t="s">
        <v>14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147</v>
      </c>
      <c r="AP61" s="11" t="s">
        <v>148</v>
      </c>
      <c r="AQ61" s="41">
        <v>51190</v>
      </c>
      <c r="AR61" s="28" t="s">
        <v>90</v>
      </c>
      <c r="AS61" s="23" t="s">
        <v>1172</v>
      </c>
      <c r="AT61" s="23" t="s">
        <v>1171</v>
      </c>
      <c r="AU61" s="1"/>
      <c r="AV61" s="1"/>
      <c r="AW61" s="25"/>
      <c r="AX61" s="25"/>
      <c r="AY61" s="25"/>
      <c r="AZ61" s="25"/>
      <c r="BA61" s="25"/>
      <c r="BB61" s="18">
        <f>RANK(BX61,$BX$2:$BX$128)+COUNTIF(BX$2:BX62,BX61)-1</f>
        <v>61</v>
      </c>
      <c r="BC61" s="63" t="str">
        <f t="shared" si="19"/>
        <v>N° 61 Union Champagne</v>
      </c>
      <c r="BD61" s="18">
        <f>RANK(BY61,$BY$2:$BY$128)+COUNTIF(BY$2:BY62,BY61)-1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13</v>
      </c>
      <c r="C62" s="17" t="s">
        <v>38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187</v>
      </c>
      <c r="AP62" s="11" t="s">
        <v>186</v>
      </c>
      <c r="AQ62" s="41">
        <v>51200</v>
      </c>
      <c r="AR62" s="28" t="s">
        <v>39</v>
      </c>
      <c r="AS62" s="23" t="s">
        <v>188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RANK(BX62,$BX$2:$BX$128)+COUNTIF(BX$2:BX63,BX62)-1</f>
        <v>62</v>
      </c>
      <c r="BC62" s="63" t="str">
        <f t="shared" si="19"/>
        <v>N° 62 Oenofrance champagne</v>
      </c>
      <c r="BD62" s="18">
        <f>RANK(BY62,$BY$2:$BY$128)+COUNTIF(BY$2:BY63,BY62)-1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13</v>
      </c>
      <c r="C63" s="17" t="s">
        <v>184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36</v>
      </c>
      <c r="AP63" s="11" t="s">
        <v>185</v>
      </c>
      <c r="AQ63" s="41">
        <v>51204</v>
      </c>
      <c r="AR63" s="28" t="s">
        <v>37</v>
      </c>
      <c r="AS63" s="23" t="s">
        <v>178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RANK(BX63,$BX$2:$BX$128)+COUNTIF(BX$2:BX64,BX63)-1</f>
        <v>63</v>
      </c>
      <c r="BC63" s="63" t="str">
        <f t="shared" si="19"/>
        <v>N° 63 CIVC Centre intercommunal des vins de champagne</v>
      </c>
      <c r="BD63" s="18">
        <f>RANK(BY63,$BY$2:$BY$128)+COUNTIF(BY$2:BY64,BY63)-1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91</v>
      </c>
      <c r="C64" s="17" t="s">
        <v>1358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159</v>
      </c>
      <c r="AP64" s="11" t="s">
        <v>160</v>
      </c>
      <c r="AQ64" s="41">
        <v>51300</v>
      </c>
      <c r="AR64" s="28" t="s">
        <v>107</v>
      </c>
      <c r="AS64" s="23" t="s">
        <v>1174</v>
      </c>
      <c r="AT64" s="23" t="s">
        <v>1173</v>
      </c>
      <c r="AW64" s="17" t="s">
        <v>108</v>
      </c>
      <c r="AX64" s="17" t="s">
        <v>109</v>
      </c>
      <c r="AY64" s="25" t="s">
        <v>22</v>
      </c>
      <c r="AZ64" s="23" t="s">
        <v>23</v>
      </c>
      <c r="BA64" s="25" t="s">
        <v>375</v>
      </c>
      <c r="BB64" s="18">
        <f>RANK(BX64,$BX$2:$BX$128)+COUNTIF(BX$2:BX65,BX64)-1</f>
        <v>64</v>
      </c>
      <c r="BC64" s="63" t="str">
        <f t="shared" si="19"/>
        <v>N° 64 Malteurop</v>
      </c>
      <c r="BD64" s="18">
        <f>RANK(BY64,$BY$2:$BY$128)+COUNTIF(BY$2:BY65,BY64)-1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13</v>
      </c>
      <c r="C65" s="17" t="s">
        <v>1359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45</v>
      </c>
      <c r="AP65" s="11" t="s">
        <v>194</v>
      </c>
      <c r="AQ65" s="41">
        <v>51420</v>
      </c>
      <c r="AR65" s="28" t="s">
        <v>46</v>
      </c>
      <c r="AS65" s="23"/>
      <c r="AT65" s="23" t="s">
        <v>1175</v>
      </c>
      <c r="AW65" s="17"/>
      <c r="AX65" s="17"/>
      <c r="AY65" s="25" t="s">
        <v>46</v>
      </c>
      <c r="AZ65" s="23" t="s">
        <v>47</v>
      </c>
      <c r="BA65" s="25" t="s">
        <v>375</v>
      </c>
      <c r="BB65" s="18">
        <f>RANK(BX65,$BX$2:$BX$128)+COUNTIF(BX$2:BX66,BX65)-1</f>
        <v>65</v>
      </c>
      <c r="BC65" s="63" t="str">
        <f t="shared" si="19"/>
        <v>N° 65 Coopérative Vinicole</v>
      </c>
      <c r="BD65" s="18">
        <f>RANK(BY65,$BY$2:$BY$128)+COUNTIF(BY$2:BY66,BY65)-1</f>
        <v>65</v>
      </c>
      <c r="BE65" s="63" t="str">
        <f t="shared" si="20"/>
        <v>N° 65 Coopérative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66</v>
      </c>
      <c r="C66" s="17" t="s">
        <v>1360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131</v>
      </c>
      <c r="AP66" s="11" t="s">
        <v>130</v>
      </c>
      <c r="AQ66" s="41">
        <v>51500</v>
      </c>
      <c r="AR66" s="28" t="s">
        <v>67</v>
      </c>
      <c r="AS66" s="23" t="s">
        <v>1069</v>
      </c>
      <c r="AT66" s="23" t="s">
        <v>1176</v>
      </c>
      <c r="AW66" s="17" t="s">
        <v>376</v>
      </c>
      <c r="AX66" s="17" t="s">
        <v>68</v>
      </c>
      <c r="AY66" s="25" t="s">
        <v>2</v>
      </c>
      <c r="AZ66" s="23" t="s">
        <v>69</v>
      </c>
      <c r="BA66" s="25" t="s">
        <v>375</v>
      </c>
      <c r="BB66" s="18">
        <f>RANK(BX66,$BX$2:$BX$128)+COUNTIF(BX$2:BX67,BX66)-1</f>
        <v>66</v>
      </c>
      <c r="BC66" s="63" t="str">
        <f t="shared" ref="BC66:BC97" si="37">"N° "&amp;BB66&amp;" "&amp;C66</f>
        <v>N° 66 Cristal-Union, Sillery</v>
      </c>
      <c r="BD66" s="18">
        <f>RANK(BY66,$BY$2:$BY$128)+COUNTIF(BY$2:BY67,BY66)-1</f>
        <v>66</v>
      </c>
      <c r="BE66" s="63" t="str">
        <f t="shared" ref="BE66:BE97" si="38">"N° "&amp;BD66&amp;" "&amp;C66</f>
        <v>N° 66 Cristal-Union,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168</v>
      </c>
      <c r="C67" s="17" t="s">
        <v>27</v>
      </c>
      <c r="D67" s="97" t="str">
        <f t="shared" ref="D67:D128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28</v>
      </c>
      <c r="AP67" s="11" t="s">
        <v>170</v>
      </c>
      <c r="AQ67" s="41">
        <v>51510</v>
      </c>
      <c r="AR67" s="28" t="s">
        <v>169</v>
      </c>
      <c r="AS67" s="23" t="s">
        <v>1178</v>
      </c>
      <c r="AT67" s="23" t="s">
        <v>1177</v>
      </c>
      <c r="AW67" s="17"/>
      <c r="AX67" s="17"/>
      <c r="AY67" s="44" t="s">
        <v>29</v>
      </c>
      <c r="AZ67" s="11"/>
      <c r="BA67" s="25"/>
      <c r="BB67" s="18">
        <f>RANK(BX67,$BX$2:$BX$128)+COUNTIF(BX$2:BX68,BX67)-1</f>
        <v>67</v>
      </c>
      <c r="BC67" s="63" t="str">
        <f t="shared" si="37"/>
        <v xml:space="preserve">N° 67 Mc Cain  </v>
      </c>
      <c r="BD67" s="18">
        <f>RANK(BY67,$BY$2:$BY$128)+COUNTIF(BY$2:BY68,BY67)-1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13</v>
      </c>
      <c r="C68" s="17" t="s">
        <v>1361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268</v>
      </c>
      <c r="AP68" s="11" t="s">
        <v>174</v>
      </c>
      <c r="AQ68" s="41">
        <v>51689</v>
      </c>
      <c r="AR68" s="28"/>
      <c r="AS68" s="23" t="s">
        <v>1180</v>
      </c>
      <c r="AT68" s="23" t="s">
        <v>1179</v>
      </c>
      <c r="AW68" s="17" t="s">
        <v>486</v>
      </c>
      <c r="AX68" s="17" t="s">
        <v>487</v>
      </c>
      <c r="AY68" s="44" t="s">
        <v>176</v>
      </c>
      <c r="AZ68" s="11"/>
      <c r="BA68" s="25" t="s">
        <v>375</v>
      </c>
      <c r="BB68" s="18">
        <f>RANK(BX68,$BX$2:$BX$128)+COUNTIF(BX$2:BX69,BX68)-1</f>
        <v>68</v>
      </c>
      <c r="BC68" s="63" t="str">
        <f t="shared" si="37"/>
        <v>N° 68 Vranken-Pommery</v>
      </c>
      <c r="BD68" s="18">
        <f>RANK(BY68,$BY$2:$BY$128)+COUNTIF(BY$2:BY69,BY68)-1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518</v>
      </c>
      <c r="C69" s="17" t="s">
        <v>1362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205</v>
      </c>
      <c r="AP69" s="11" t="s">
        <v>204</v>
      </c>
      <c r="AQ69" s="41">
        <v>55190</v>
      </c>
      <c r="AR69" s="28" t="s">
        <v>206</v>
      </c>
      <c r="AS69" s="23" t="s">
        <v>1182</v>
      </c>
      <c r="AT69" s="23" t="s">
        <v>1181</v>
      </c>
      <c r="AW69" s="17"/>
      <c r="AX69" s="17"/>
      <c r="AY69" s="44"/>
      <c r="AZ69" s="11"/>
      <c r="BA69" s="25"/>
      <c r="BB69" s="18">
        <f>RANK(BX69,$BX$2:$BX$128)+COUNTIF(BX$2:BX70,BX69)-1</f>
        <v>69</v>
      </c>
      <c r="BC69" s="63" t="str">
        <f t="shared" si="37"/>
        <v>N° 69 Clair De Lorraine</v>
      </c>
      <c r="BD69" s="18">
        <f>RANK(BY69,$BY$2:$BY$128)+COUNTIF(BY$2:BY70,BY69)-1</f>
        <v>69</v>
      </c>
      <c r="BE69" s="63" t="str">
        <f t="shared" si="38"/>
        <v>N° 69 Clair De Lorraine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77</v>
      </c>
      <c r="C70" s="17" t="s">
        <v>7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141</v>
      </c>
      <c r="AP70" s="11" t="s">
        <v>140</v>
      </c>
      <c r="AQ70" s="41">
        <v>55290</v>
      </c>
      <c r="AR70" s="28" t="s">
        <v>81</v>
      </c>
      <c r="AS70" s="23" t="s">
        <v>1184</v>
      </c>
      <c r="AT70" s="23" t="s">
        <v>1183</v>
      </c>
      <c r="AW70" s="17" t="s">
        <v>82</v>
      </c>
      <c r="AX70" s="17" t="s">
        <v>83</v>
      </c>
      <c r="AY70" s="25" t="s">
        <v>8</v>
      </c>
      <c r="AZ70" s="23" t="s">
        <v>9</v>
      </c>
      <c r="BA70" s="25"/>
      <c r="BB70" s="18">
        <f>RANK(BX70,$BX$2:$BX$128)+COUNTIF(BX$2:BX71,BX70)-1</f>
        <v>70</v>
      </c>
      <c r="BC70" s="63" t="str">
        <f t="shared" si="37"/>
        <v>N° 70 Fromagerie RENARD-GILLARD</v>
      </c>
      <c r="BD70" s="18">
        <f>RANK(BY70,$BY$2:$BY$128)+COUNTIF(BY$2:BY71,BY70)-1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171</v>
      </c>
      <c r="C71" s="17" t="s">
        <v>1363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30</v>
      </c>
      <c r="AP71" s="11" t="s">
        <v>172</v>
      </c>
      <c r="AQ71" s="41">
        <v>59700</v>
      </c>
      <c r="AR71" s="46">
        <v>320816100</v>
      </c>
      <c r="AS71" s="23" t="s">
        <v>1186</v>
      </c>
      <c r="AT71" s="23" t="s">
        <v>1185</v>
      </c>
      <c r="AW71" s="17"/>
      <c r="AX71" s="17"/>
      <c r="AY71" s="44"/>
      <c r="AZ71" s="11"/>
      <c r="BA71" s="25"/>
      <c r="BB71" s="18">
        <f>RANK(BX71,$BX$2:$BX$128)+COUNTIF(BX$2:BX72,BX71)-1</f>
        <v>71</v>
      </c>
      <c r="BC71" s="63" t="str">
        <f t="shared" si="37"/>
        <v xml:space="preserve">N° 71 Lesaffre International </v>
      </c>
      <c r="BD71" s="18">
        <f>RANK(BY71,$BY$2:$BY$128)+COUNTIF(BY$2:BY72,BY71)-1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247</v>
      </c>
      <c r="C72" s="17" t="s">
        <v>1364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242</v>
      </c>
      <c r="AP72" s="17" t="s">
        <v>241</v>
      </c>
      <c r="AQ72" s="41">
        <v>60890</v>
      </c>
      <c r="AR72" s="28" t="s">
        <v>240</v>
      </c>
      <c r="AS72" s="22" t="s">
        <v>1188</v>
      </c>
      <c r="AT72" s="22" t="s">
        <v>1187</v>
      </c>
      <c r="AW72" s="17" t="s">
        <v>560</v>
      </c>
      <c r="AX72" s="24"/>
      <c r="AY72" s="17" t="s">
        <v>561</v>
      </c>
      <c r="AZ72" s="26"/>
      <c r="BA72" s="26"/>
      <c r="BB72" s="18">
        <f>RANK(BX72,$BX$2:$BX$128)+COUNTIF(BX$2:BX73,BX72)-1</f>
        <v>72</v>
      </c>
      <c r="BC72" s="63" t="str">
        <f t="shared" si="37"/>
        <v>N° 72 Eureau Sources</v>
      </c>
      <c r="BD72" s="18">
        <f>RANK(BY72,$BY$2:$BY$128)+COUNTIF(BY$2:BY73,BY72)-1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112</v>
      </c>
      <c r="C73" s="17" t="s">
        <v>110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161</v>
      </c>
      <c r="AP73" s="11" t="s">
        <v>162</v>
      </c>
      <c r="AQ73" s="41">
        <v>67520</v>
      </c>
      <c r="AR73" s="28" t="s">
        <v>111</v>
      </c>
      <c r="AS73" s="23" t="s">
        <v>1190</v>
      </c>
      <c r="AT73" s="23" t="s">
        <v>1189</v>
      </c>
      <c r="AW73" s="17"/>
      <c r="AX73" s="17"/>
      <c r="AY73" s="25"/>
      <c r="AZ73" s="11"/>
      <c r="BA73" s="25"/>
      <c r="BB73" s="18">
        <f>RANK(BX73,$BX$2:$BX$128)+COUNTIF(BX$2:BX74,BX73)-1</f>
        <v>73</v>
      </c>
      <c r="BC73" s="63" t="str">
        <f t="shared" si="37"/>
        <v>N° 73 Pâtes Grand'Mère</v>
      </c>
      <c r="BD73" s="18">
        <f>RANK(BY73,$BY$2:$BY$128)+COUNTIF(BY$2:BY74,BY73)-1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447</v>
      </c>
      <c r="C74" s="17" t="s">
        <v>446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450</v>
      </c>
      <c r="AP74" s="17" t="s">
        <v>449</v>
      </c>
      <c r="AQ74" s="21">
        <v>77510</v>
      </c>
      <c r="AR74" s="46" t="s">
        <v>451</v>
      </c>
      <c r="AS74" s="23" t="s">
        <v>1192</v>
      </c>
      <c r="AT74" s="23" t="s">
        <v>1191</v>
      </c>
      <c r="AW74" s="47" t="s">
        <v>478</v>
      </c>
      <c r="AX74" s="17" t="s">
        <v>479</v>
      </c>
      <c r="AY74" s="17" t="s">
        <v>480</v>
      </c>
      <c r="AZ74" s="47"/>
      <c r="BA74" s="47"/>
      <c r="BB74" s="18">
        <f>RANK(BX74,$BX$2:$BX$128)+COUNTIF(BX$2:BX75,BX74)-1</f>
        <v>74</v>
      </c>
      <c r="BC74" s="63" t="str">
        <f t="shared" si="37"/>
        <v>N° 74 Moulins Bourgeois</v>
      </c>
      <c r="BD74" s="18">
        <f>RANK(BY74,$BY$2:$BY$128)+COUNTIF(BY$2:BY75,BY74)-1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119</v>
      </c>
      <c r="C75" s="17" t="s">
        <v>1365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164</v>
      </c>
      <c r="AP75" s="11" t="s">
        <v>165</v>
      </c>
      <c r="AQ75" s="41">
        <v>80600</v>
      </c>
      <c r="AR75" s="28" t="s">
        <v>120</v>
      </c>
      <c r="AS75" s="23" t="s">
        <v>1194</v>
      </c>
      <c r="AT75" s="23" t="s">
        <v>1193</v>
      </c>
      <c r="AW75" s="17" t="s">
        <v>121</v>
      </c>
      <c r="AX75" s="17" t="s">
        <v>122</v>
      </c>
      <c r="AY75" s="44" t="s">
        <v>484</v>
      </c>
      <c r="AZ75" s="11"/>
      <c r="BA75" s="25"/>
      <c r="BB75" s="18">
        <f>RANK(BX75,$BX$2:$BX$128)+COUNTIF(BX$2:BX76,BX75)-1</f>
        <v>75</v>
      </c>
      <c r="BC75" s="63" t="str">
        <f t="shared" si="37"/>
        <v>N° 75 Nutribio</v>
      </c>
      <c r="BD75" s="18">
        <f>RANK(BY75,$BY$2:$BY$128)+COUNTIF(BY$2:BY76,BY75)-1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77</v>
      </c>
      <c r="C76" s="17" t="s">
        <v>1366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139</v>
      </c>
      <c r="AP76" s="11" t="s">
        <v>138</v>
      </c>
      <c r="AQ76" s="41">
        <v>89470</v>
      </c>
      <c r="AR76" s="28" t="s">
        <v>5</v>
      </c>
      <c r="AS76" s="23" t="s">
        <v>1196</v>
      </c>
      <c r="AT76" s="23" t="s">
        <v>1195</v>
      </c>
      <c r="AW76" s="17" t="s">
        <v>572</v>
      </c>
      <c r="AX76" s="17" t="s">
        <v>80</v>
      </c>
      <c r="AY76" s="25" t="s">
        <v>5</v>
      </c>
      <c r="AZ76" s="23" t="s">
        <v>6</v>
      </c>
      <c r="BA76" s="25"/>
      <c r="BB76" s="18">
        <f>RANK(BX76,$BX$2:$BX$128)+COUNTIF(BX$2:BX77,BX76)-1</f>
        <v>76</v>
      </c>
      <c r="BC76" s="63" t="str">
        <f t="shared" si="37"/>
        <v>N° 76 Yoplait France</v>
      </c>
      <c r="BD76" s="18">
        <f>RANK(BY76,$BY$2:$BY$128)+COUNTIF(BY$2:BY77,BY76)-1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13</v>
      </c>
      <c r="C77" s="17" t="s">
        <v>495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496</v>
      </c>
      <c r="AP77" s="17" t="s">
        <v>152</v>
      </c>
      <c r="AQ77" s="21">
        <v>51100</v>
      </c>
      <c r="AR77" s="28" t="s">
        <v>497</v>
      </c>
      <c r="AS77" s="22" t="s">
        <v>1198</v>
      </c>
      <c r="AT77" s="22" t="s">
        <v>1197</v>
      </c>
      <c r="AW77" s="17" t="s">
        <v>498</v>
      </c>
      <c r="AX77" s="17" t="s">
        <v>479</v>
      </c>
      <c r="AY77" s="26"/>
      <c r="AZ77" s="26"/>
      <c r="BA77" s="26"/>
      <c r="BB77" s="18">
        <f>RANK(BX77,$BX$2:$BX$128)+COUNTIF(BX$2:BX78,BX77)-1</f>
        <v>77</v>
      </c>
      <c r="BC77" s="63" t="str">
        <f t="shared" si="37"/>
        <v>N° 77 Champagne Taittinger</v>
      </c>
      <c r="BD77" s="18">
        <f>RANK(BY77,$BY$2:$BY$128)+COUNTIF(BY$2:BY78,BY77)-1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13</v>
      </c>
      <c r="C78" s="17" t="s">
        <v>499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500</v>
      </c>
      <c r="AP78" s="17" t="s">
        <v>402</v>
      </c>
      <c r="AQ78" s="21">
        <v>51200</v>
      </c>
      <c r="AR78" s="28" t="s">
        <v>501</v>
      </c>
      <c r="AS78" s="55" t="s">
        <v>1200</v>
      </c>
      <c r="AT78" s="55" t="s">
        <v>1199</v>
      </c>
      <c r="AU78" s="10"/>
      <c r="AV78" s="10"/>
      <c r="AW78" s="17" t="s">
        <v>571</v>
      </c>
      <c r="AX78" s="47"/>
      <c r="AY78" s="25" t="s">
        <v>502</v>
      </c>
      <c r="AZ78" s="23" t="s">
        <v>503</v>
      </c>
      <c r="BA78" s="25" t="s">
        <v>375</v>
      </c>
      <c r="BB78" s="18">
        <f>RANK(BX78,$BX$2:$BX$128)+COUNTIF(BX$2:BX79,BX78)-1</f>
        <v>78</v>
      </c>
      <c r="BC78" s="63" t="str">
        <f t="shared" si="37"/>
        <v>N° 78 Coopérative du Syndicat Général des Vignerons (C.S.G.V.)</v>
      </c>
      <c r="BD78" s="18">
        <f>RANK(BY78,$BY$2:$BY$128)+COUNTIF(BY$2:BY79,BY78)-1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13</v>
      </c>
      <c r="C79" s="17" t="s">
        <v>401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506</v>
      </c>
      <c r="AP79" s="17" t="s">
        <v>265</v>
      </c>
      <c r="AQ79" s="21">
        <v>10110</v>
      </c>
      <c r="AR79" s="28" t="s">
        <v>507</v>
      </c>
      <c r="AS79" s="55" t="s">
        <v>1086</v>
      </c>
      <c r="AT79" s="55" t="s">
        <v>1201</v>
      </c>
      <c r="AU79" s="10"/>
      <c r="AV79" s="10"/>
      <c r="AW79" s="17" t="s">
        <v>571</v>
      </c>
      <c r="AX79" s="47"/>
      <c r="AY79" s="25" t="s">
        <v>502</v>
      </c>
      <c r="AZ79" s="23" t="s">
        <v>503</v>
      </c>
      <c r="BA79" s="25"/>
      <c r="BB79" s="18">
        <f>RANK(BX79,$BX$2:$BX$128)+COUNTIF(BX$2:BX80,BX79)-1</f>
        <v>79</v>
      </c>
      <c r="BC79" s="63" t="str">
        <f t="shared" si="37"/>
        <v>N° 79 Oenologie Conseil Champagne (O2C)</v>
      </c>
      <c r="BD79" s="18">
        <f>RANK(BY79,$BY$2:$BY$128)+COUNTIF(BY$2:BY80,BY79)-1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13</v>
      </c>
      <c r="C80" s="17" t="s">
        <v>512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514</v>
      </c>
      <c r="AP80" s="17" t="s">
        <v>513</v>
      </c>
      <c r="AQ80" s="21">
        <v>51530</v>
      </c>
      <c r="AR80" s="28" t="s">
        <v>515</v>
      </c>
      <c r="AS80" s="55" t="s">
        <v>1203</v>
      </c>
      <c r="AT80" s="55" t="s">
        <v>1202</v>
      </c>
      <c r="AW80" s="17" t="s">
        <v>570</v>
      </c>
      <c r="AX80" s="17" t="s">
        <v>516</v>
      </c>
      <c r="AY80" s="25" t="s">
        <v>515</v>
      </c>
      <c r="AZ80" s="23" t="s">
        <v>517</v>
      </c>
      <c r="BA80" s="25"/>
      <c r="BB80" s="18">
        <f>RANK(BX80,$BX$2:$BX$128)+COUNTIF(BX$2:BX81,BX80)-1</f>
        <v>80</v>
      </c>
      <c r="BC80" s="63" t="str">
        <f t="shared" si="37"/>
        <v>N° 80 Centre Vinicole Champagne Nicolas Feuillatte</v>
      </c>
      <c r="BD80" s="18">
        <f>RANK(BY80,$BY$2:$BY$128)+COUNTIF(BY$2:BY81,BY80)-1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42.75" x14ac:dyDescent="0.2">
      <c r="A81" s="12" t="s">
        <v>286</v>
      </c>
      <c r="B81" s="12" t="s">
        <v>520</v>
      </c>
      <c r="C81" s="17" t="s">
        <v>519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522</v>
      </c>
      <c r="AP81" s="17" t="s">
        <v>521</v>
      </c>
      <c r="AQ81" s="21">
        <v>10800</v>
      </c>
      <c r="AR81" s="28" t="s">
        <v>523</v>
      </c>
      <c r="AS81" s="55" t="s">
        <v>1205</v>
      </c>
      <c r="AT81" s="55" t="s">
        <v>1204</v>
      </c>
      <c r="AW81" s="17"/>
      <c r="AX81" s="17"/>
      <c r="AY81" s="25"/>
      <c r="AZ81" s="23" t="s">
        <v>524</v>
      </c>
      <c r="BA81" s="25"/>
      <c r="BB81" s="18">
        <f>RANK(BX81,$BX$2:$BX$128)+COUNTIF(BX$2:BX82,BX81)-1</f>
        <v>81</v>
      </c>
      <c r="BC81" s="63" t="str">
        <f t="shared" si="37"/>
        <v>N° 81 Dislaub, Service de gestion des déchets</v>
      </c>
      <c r="BD81" s="18">
        <f>RANK(BY81,$BY$2:$BY$128)+COUNTIF(BY$2:BY82,BY81)-1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286</v>
      </c>
      <c r="B82" s="12" t="s">
        <v>533</v>
      </c>
      <c r="C82" s="17" t="s">
        <v>532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535</v>
      </c>
      <c r="AP82" s="17" t="s">
        <v>534</v>
      </c>
      <c r="AQ82" s="21">
        <v>94200</v>
      </c>
      <c r="AR82" s="28"/>
      <c r="AS82" s="55" t="s">
        <v>1207</v>
      </c>
      <c r="AT82" s="55" t="s">
        <v>1206</v>
      </c>
      <c r="AW82" s="17" t="s">
        <v>569</v>
      </c>
      <c r="AX82" s="17" t="s">
        <v>537</v>
      </c>
      <c r="AY82" s="11" t="s">
        <v>538</v>
      </c>
      <c r="AZ82" s="23"/>
      <c r="BA82" s="25"/>
      <c r="BB82" s="18">
        <f>RANK(BX82,$BX$2:$BX$128)+COUNTIF(BX$2:BX83,BX82)-1</f>
        <v>82</v>
      </c>
      <c r="BC82" s="63" t="str">
        <f t="shared" si="37"/>
        <v>N° 82 Eau De Paris</v>
      </c>
      <c r="BD82" s="18">
        <f>RANK(BY82,$BY$2:$BY$128)+COUNTIF(BY$2:BY83,BY82)-1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30" x14ac:dyDescent="0.2">
      <c r="A83" s="12" t="s">
        <v>286</v>
      </c>
      <c r="B83" s="12" t="s">
        <v>539</v>
      </c>
      <c r="C83" s="17" t="s">
        <v>1367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541</v>
      </c>
      <c r="AP83" s="17" t="s">
        <v>540</v>
      </c>
      <c r="AQ83" s="21">
        <v>2220</v>
      </c>
      <c r="AR83" s="28" t="s">
        <v>542</v>
      </c>
      <c r="AS83" s="55"/>
      <c r="AT83" s="55" t="s">
        <v>1208</v>
      </c>
      <c r="AU83" s="7"/>
      <c r="AV83" s="7"/>
      <c r="AW83" s="17"/>
      <c r="AX83" s="17"/>
      <c r="AY83" s="11"/>
      <c r="AZ83" s="23"/>
      <c r="BA83" s="25" t="s">
        <v>375</v>
      </c>
      <c r="BB83" s="18">
        <f>RANK(BX83,$BX$2:$BX$128)+COUNTIF(BX$2:BX84,BX83)-1</f>
        <v>83</v>
      </c>
      <c r="BC83" s="63" t="str">
        <f t="shared" si="37"/>
        <v>N° 83 Fertemis</v>
      </c>
      <c r="BD83" s="18">
        <f>RANK(BY83,$BY$2:$BY$128)+COUNTIF(BY$2:BY84,BY83)-1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3</v>
      </c>
      <c r="C84" s="17" t="s">
        <v>543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545</v>
      </c>
      <c r="AP84" s="17" t="s">
        <v>544</v>
      </c>
      <c r="AQ84" s="21">
        <v>51320</v>
      </c>
      <c r="AR84" s="28" t="s">
        <v>546</v>
      </c>
      <c r="AS84" s="55" t="s">
        <v>1139</v>
      </c>
      <c r="AT84" s="55" t="s">
        <v>1209</v>
      </c>
      <c r="AW84" s="17" t="s">
        <v>1041</v>
      </c>
      <c r="AX84" s="17" t="s">
        <v>1042</v>
      </c>
      <c r="AY84" s="17" t="s">
        <v>1043</v>
      </c>
      <c r="AZ84" s="23" t="s">
        <v>1044</v>
      </c>
      <c r="BA84" s="25"/>
      <c r="BB84" s="18">
        <f>RANK(BX84,$BX$2:$BX$128)+COUNTIF(BX$2:BX85,BX84)-1</f>
        <v>84</v>
      </c>
      <c r="BC84" s="63" t="str">
        <f t="shared" si="37"/>
        <v>N° 84 Tereos Starch &amp; Sweeteners Europe</v>
      </c>
      <c r="BD84" s="18">
        <f>RANK(BY84,$BY$2:$BY$128)+COUNTIF(BY$2:BY85,BY84)-1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559</v>
      </c>
      <c r="C85" s="17" t="s">
        <v>555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557</v>
      </c>
      <c r="AP85" s="17" t="s">
        <v>556</v>
      </c>
      <c r="AQ85" s="21">
        <v>25300</v>
      </c>
      <c r="AR85" s="28" t="s">
        <v>558</v>
      </c>
      <c r="AS85" s="55" t="s">
        <v>1213</v>
      </c>
      <c r="AT85" s="55" t="s">
        <v>1212</v>
      </c>
      <c r="AW85" s="17"/>
      <c r="AX85" s="17"/>
      <c r="AY85" s="17"/>
      <c r="AZ85" s="23"/>
      <c r="BA85" s="25"/>
      <c r="BB85" s="18">
        <f>RANK(BX85,$BX$2:$BX$128)+COUNTIF(BX$2:BX86,BX85)-1</f>
        <v>85</v>
      </c>
      <c r="BC85" s="63" t="str">
        <f t="shared" si="37"/>
        <v>N° 85 Fromagerie Badoz</v>
      </c>
      <c r="BD85" s="18">
        <f>RANK(BY85,$BY$2:$BY$128)+COUNTIF(BY$2:BY86,BY85)-1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30" x14ac:dyDescent="0.2">
      <c r="A86" s="12" t="s">
        <v>0</v>
      </c>
      <c r="B86" s="12" t="s">
        <v>596</v>
      </c>
      <c r="C86" s="17" t="s">
        <v>1368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597</v>
      </c>
      <c r="AP86" s="17" t="s">
        <v>598</v>
      </c>
      <c r="AQ86" s="21">
        <v>10230</v>
      </c>
      <c r="AR86" s="28" t="s">
        <v>599</v>
      </c>
      <c r="AS86" s="55" t="s">
        <v>1215</v>
      </c>
      <c r="AT86" s="55" t="s">
        <v>1214</v>
      </c>
      <c r="AU86" s="26"/>
      <c r="AW86" s="26"/>
      <c r="AX86" s="24"/>
      <c r="AY86" s="26"/>
      <c r="AZ86" s="56" t="s">
        <v>273</v>
      </c>
      <c r="BA86" s="26"/>
      <c r="BB86" s="18">
        <f>RANK(BX86,$BX$2:$BX$128)+COUNTIF(BX$2:BX87,BX86)-1</f>
        <v>86</v>
      </c>
      <c r="BC86" s="63" t="str">
        <f t="shared" si="37"/>
        <v>N° 86 HuguierFrères</v>
      </c>
      <c r="BD86" s="18">
        <f>RANK(BY86,$BY$2:$BY$128)+COUNTIF(BY$2:BY87,BY86)-1</f>
        <v>86</v>
      </c>
      <c r="BE86" s="63" t="str">
        <f t="shared" si="38"/>
        <v>N° 86 HuguierFrères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12</v>
      </c>
      <c r="C87" s="17" t="s">
        <v>1369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602</v>
      </c>
      <c r="AP87" s="17" t="s">
        <v>603</v>
      </c>
      <c r="AQ87" s="21">
        <v>51130</v>
      </c>
      <c r="AR87" s="28" t="s">
        <v>604</v>
      </c>
      <c r="AS87" s="22" t="s">
        <v>1217</v>
      </c>
      <c r="AT87" s="22" t="s">
        <v>1216</v>
      </c>
      <c r="AU87" s="23" t="s">
        <v>605</v>
      </c>
      <c r="AW87" s="17" t="s">
        <v>276</v>
      </c>
      <c r="AX87" s="24"/>
      <c r="AY87" s="58" t="s">
        <v>277</v>
      </c>
      <c r="AZ87" s="26"/>
      <c r="BA87" s="26"/>
      <c r="BB87" s="18">
        <f>RANK(BX87,$BX$2:$BX$128)+COUNTIF(BX$2:BX88,BX87)-1</f>
        <v>87</v>
      </c>
      <c r="BC87" s="63" t="str">
        <f t="shared" si="37"/>
        <v>N° 87 Téréos, distillerie de la région de Chalon</v>
      </c>
      <c r="BD87" s="18">
        <f>RANK(BY87,$BY$2:$BY$128)+COUNTIF(BY$2:BY88,BY87)-1</f>
        <v>87</v>
      </c>
      <c r="BE87" s="63" t="str">
        <f t="shared" si="38"/>
        <v>N° 87 Téréos,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280</v>
      </c>
      <c r="C88" s="17" t="s">
        <v>278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606</v>
      </c>
      <c r="AP88" s="17" t="s">
        <v>607</v>
      </c>
      <c r="AQ88" s="21">
        <v>6823</v>
      </c>
      <c r="AR88" s="28" t="s">
        <v>608</v>
      </c>
      <c r="AS88" s="22" t="s">
        <v>1219</v>
      </c>
      <c r="AT88" s="22" t="s">
        <v>1218</v>
      </c>
      <c r="AU88" s="23" t="s">
        <v>609</v>
      </c>
      <c r="AW88" s="17" t="s">
        <v>279</v>
      </c>
      <c r="AX88" s="24"/>
      <c r="AY88" s="17" t="s">
        <v>281</v>
      </c>
      <c r="AZ88" s="26"/>
      <c r="BA88" s="26"/>
      <c r="BB88" s="18">
        <f>RANK(BX88,$BX$2:$BX$128)+COUNTIF(BX$2:BX89,BX88)-1</f>
        <v>88</v>
      </c>
      <c r="BC88" s="63" t="str">
        <f t="shared" si="37"/>
        <v>N° 88 Brasserie d’ORVAL</v>
      </c>
      <c r="BD88" s="18">
        <f>RANK(BY88,$BY$2:$BY$128)+COUNTIF(BY$2:BY89,BY88)-1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610</v>
      </c>
      <c r="C89" s="17" t="s">
        <v>611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612</v>
      </c>
      <c r="AP89" s="17" t="s">
        <v>152</v>
      </c>
      <c r="AQ89" s="21">
        <v>51100</v>
      </c>
      <c r="AR89" s="28" t="s">
        <v>284</v>
      </c>
      <c r="AS89" s="22" t="s">
        <v>1221</v>
      </c>
      <c r="AT89" s="22" t="s">
        <v>1220</v>
      </c>
      <c r="AU89" s="17"/>
      <c r="AW89" s="17" t="s">
        <v>282</v>
      </c>
      <c r="AX89" s="24"/>
      <c r="AY89" s="47" t="s">
        <v>284</v>
      </c>
      <c r="AZ89" s="56" t="s">
        <v>283</v>
      </c>
      <c r="BA89" s="25" t="s">
        <v>375</v>
      </c>
      <c r="BB89" s="18">
        <f>RANK(BX89,$BX$2:$BX$128)+COUNTIF(BX$2:BX90,BX89)-1</f>
        <v>89</v>
      </c>
      <c r="BC89" s="63" t="str">
        <f t="shared" si="37"/>
        <v>N° 89 Charbonneaux Brabant SA</v>
      </c>
      <c r="BD89" s="18">
        <f>RANK(BY89,$BY$2:$BY$128)+COUNTIF(BY$2:BY90,BY89)-1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286</v>
      </c>
      <c r="B90" s="17" t="s">
        <v>288</v>
      </c>
      <c r="C90" s="17" t="s">
        <v>287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613</v>
      </c>
      <c r="AP90" s="17" t="s">
        <v>152</v>
      </c>
      <c r="AQ90" s="21">
        <v>51100</v>
      </c>
      <c r="AR90" s="28" t="s">
        <v>614</v>
      </c>
      <c r="AS90" s="22"/>
      <c r="AT90" s="22" t="s">
        <v>1222</v>
      </c>
      <c r="AU90" s="23" t="s">
        <v>615</v>
      </c>
      <c r="AV90" s="26"/>
      <c r="AW90" s="26"/>
      <c r="AX90" s="24"/>
      <c r="AY90" s="26"/>
      <c r="AZ90" s="26"/>
      <c r="BA90" s="26"/>
      <c r="BB90" s="18">
        <f>RANK(BX90,$BX$2:$BX$128)+COUNTIF(BX$2:BX91,BX90)-1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RANK(BY90,$BY$2:$BY$128)+COUNTIF(BY$2:BY91,BY90)-1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286</v>
      </c>
      <c r="B91" s="17" t="s">
        <v>617</v>
      </c>
      <c r="C91" s="17" t="s">
        <v>616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618</v>
      </c>
      <c r="AP91" s="17" t="s">
        <v>226</v>
      </c>
      <c r="AQ91" s="21">
        <v>2000</v>
      </c>
      <c r="AR91" s="28" t="s">
        <v>619</v>
      </c>
      <c r="AS91" s="22" t="s">
        <v>1226</v>
      </c>
      <c r="AT91" s="22" t="s">
        <v>1225</v>
      </c>
      <c r="AU91" s="23" t="s">
        <v>620</v>
      </c>
      <c r="AV91" s="30"/>
      <c r="AW91" s="26"/>
      <c r="AX91" s="24"/>
      <c r="AY91" s="26"/>
      <c r="AZ91" s="26"/>
      <c r="BA91" s="26"/>
      <c r="BB91" s="18">
        <f>RANK(BX91,$BX$2:$BX$128)+COUNTIF(BX$2:BX92,BX91)-1</f>
        <v>91</v>
      </c>
      <c r="BC91" s="63" t="str">
        <f t="shared" si="37"/>
        <v>N° 91 SDP</v>
      </c>
      <c r="BD91" s="18">
        <f>RANK(BY91,$BY$2:$BY$128)+COUNTIF(BY$2:BY92,BY91)-1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286</v>
      </c>
      <c r="B92" s="12" t="s">
        <v>520</v>
      </c>
      <c r="C92" s="17" t="s">
        <v>621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623</v>
      </c>
      <c r="AP92" s="17" t="s">
        <v>622</v>
      </c>
      <c r="AQ92" s="21">
        <v>51370</v>
      </c>
      <c r="AR92" s="15"/>
      <c r="AS92" s="22"/>
      <c r="AT92" s="22" t="s">
        <v>1227</v>
      </c>
      <c r="AU92" s="23" t="s">
        <v>624</v>
      </c>
      <c r="AV92" s="30"/>
      <c r="AW92" s="17" t="s">
        <v>289</v>
      </c>
      <c r="AX92" s="24"/>
      <c r="AY92" s="30" t="s">
        <v>291</v>
      </c>
      <c r="AZ92" s="48" t="s">
        <v>290</v>
      </c>
      <c r="BA92" s="25" t="s">
        <v>375</v>
      </c>
      <c r="BB92" s="18">
        <f>RANK(BX92,$BX$2:$BX$128)+COUNTIF(BX$2:BX93,BX92)-1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RANK(BY92,$BY$2:$BY$128)+COUNTIF(BY$2:BY93,BY92)-1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286</v>
      </c>
      <c r="B93" s="12" t="s">
        <v>292</v>
      </c>
      <c r="C93" s="17" t="s">
        <v>625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626</v>
      </c>
      <c r="AP93" s="17" t="s">
        <v>173</v>
      </c>
      <c r="AQ93" s="21">
        <v>51530</v>
      </c>
      <c r="AR93" s="15"/>
      <c r="AS93" s="22"/>
      <c r="AT93" s="22" t="s">
        <v>1228</v>
      </c>
      <c r="AU93" s="23" t="s">
        <v>627</v>
      </c>
      <c r="AV93" s="30"/>
      <c r="AW93" s="17" t="s">
        <v>628</v>
      </c>
      <c r="AX93" s="17" t="s">
        <v>629</v>
      </c>
      <c r="AY93" s="30" t="s">
        <v>293</v>
      </c>
      <c r="AZ93" s="26"/>
      <c r="BA93" s="26"/>
      <c r="BB93" s="18">
        <f>RANK(BX93,$BX$2:$BX$128)+COUNTIF(BX$2:BX94,BX93)-1</f>
        <v>93</v>
      </c>
      <c r="BC93" s="63" t="str">
        <f t="shared" si="37"/>
        <v xml:space="preserve">N° 93 STEP Mardeuil </v>
      </c>
      <c r="BD93" s="18">
        <f>RANK(BY93,$BY$2:$BY$128)+COUNTIF(BY$2:BY94,BY93)-1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286</v>
      </c>
      <c r="B94" s="12" t="s">
        <v>292</v>
      </c>
      <c r="C94" s="17" t="s">
        <v>631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295</v>
      </c>
      <c r="AP94" s="17" t="s">
        <v>630</v>
      </c>
      <c r="AQ94" s="17">
        <v>51120</v>
      </c>
      <c r="AR94" s="15"/>
      <c r="AS94" s="22"/>
      <c r="AT94" s="22" t="s">
        <v>1229</v>
      </c>
      <c r="AU94" s="17"/>
      <c r="AV94" s="30"/>
      <c r="AW94" s="47" t="s">
        <v>632</v>
      </c>
      <c r="AX94" s="17" t="s">
        <v>633</v>
      </c>
      <c r="AY94" s="30" t="s">
        <v>294</v>
      </c>
      <c r="AZ94" s="59" t="s">
        <v>296</v>
      </c>
      <c r="BA94" s="25" t="s">
        <v>375</v>
      </c>
      <c r="BB94" s="18">
        <f>RANK(BX94,$BX$2:$BX$128)+COUNTIF(BX$2:BX95,BX94)-1</f>
        <v>94</v>
      </c>
      <c r="BC94" s="63" t="str">
        <f t="shared" si="37"/>
        <v>N° 94 STEP Communauté de communes des Coteaux Sezannais</v>
      </c>
      <c r="BD94" s="18">
        <f>RANK(BY94,$BY$2:$BY$128)+COUNTIF(BY$2:BY95,BY94)-1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286</v>
      </c>
      <c r="B95" s="12" t="s">
        <v>634</v>
      </c>
      <c r="C95" s="17" t="s">
        <v>639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635</v>
      </c>
      <c r="AP95" s="17" t="s">
        <v>636</v>
      </c>
      <c r="AQ95" s="21">
        <v>51000</v>
      </c>
      <c r="AR95" s="28" t="s">
        <v>638</v>
      </c>
      <c r="AS95" s="22" t="s">
        <v>1231</v>
      </c>
      <c r="AT95" s="22" t="s">
        <v>1230</v>
      </c>
      <c r="AU95" s="23" t="s">
        <v>637</v>
      </c>
      <c r="AV95" s="15"/>
      <c r="AW95" s="26"/>
      <c r="AX95" s="24"/>
      <c r="AY95" s="26"/>
      <c r="AZ95" s="26"/>
      <c r="BA95" s="26"/>
      <c r="BB95" s="18">
        <f>RANK(BX95,$BX$2:$BX$128)+COUNTIF(BX$2:BX96,BX95)-1</f>
        <v>95</v>
      </c>
      <c r="BC95" s="63" t="str">
        <f t="shared" si="37"/>
        <v>N° 95 Arvalis - Institut Du Végétal</v>
      </c>
      <c r="BD95" s="18">
        <f>RANK(BY95,$BY$2:$BY$128)+COUNTIF(BY$2:BY96,BY95)-1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286</v>
      </c>
      <c r="B96" s="12" t="s">
        <v>634</v>
      </c>
      <c r="C96" s="17" t="s">
        <v>640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641</v>
      </c>
      <c r="AP96" s="17" t="s">
        <v>642</v>
      </c>
      <c r="AQ96" s="21">
        <v>60550</v>
      </c>
      <c r="AR96" s="28" t="s">
        <v>643</v>
      </c>
      <c r="AS96" s="22" t="s">
        <v>1233</v>
      </c>
      <c r="AT96" s="22" t="s">
        <v>1232</v>
      </c>
      <c r="AU96" s="23" t="s">
        <v>644</v>
      </c>
      <c r="AV96" s="15"/>
      <c r="AW96" s="17" t="s">
        <v>646</v>
      </c>
      <c r="AX96" s="24"/>
      <c r="AY96" s="47" t="s">
        <v>645</v>
      </c>
      <c r="AZ96" s="59" t="s">
        <v>647</v>
      </c>
      <c r="BA96" s="26"/>
      <c r="BB96" s="18">
        <f>RANK(BX96,$BX$2:$BX$128)+COUNTIF(BX$2:BX97,BX96)-1</f>
        <v>96</v>
      </c>
      <c r="BC96" s="63" t="str">
        <f t="shared" si="37"/>
        <v>N° 96 Inéris</v>
      </c>
      <c r="BD96" s="18">
        <f>RANK(BY96,$BY$2:$BY$128)+COUNTIF(BY$2:BY97,BY96)-1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1094</v>
      </c>
      <c r="B97" s="12" t="s">
        <v>648</v>
      </c>
      <c r="C97" s="17" t="s">
        <v>1095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649</v>
      </c>
      <c r="AP97" s="17" t="s">
        <v>650</v>
      </c>
      <c r="AQ97" s="21">
        <v>94700</v>
      </c>
      <c r="AR97" s="28" t="s">
        <v>651</v>
      </c>
      <c r="AS97" s="22" t="s">
        <v>1235</v>
      </c>
      <c r="AT97" s="22" t="s">
        <v>1234</v>
      </c>
      <c r="AU97" s="23" t="s">
        <v>652</v>
      </c>
      <c r="AV97" s="30"/>
      <c r="AW97" s="17" t="s">
        <v>655</v>
      </c>
      <c r="AX97" s="24"/>
      <c r="AY97" s="17" t="s">
        <v>654</v>
      </c>
      <c r="AZ97" s="59" t="s">
        <v>653</v>
      </c>
      <c r="BA97" s="26"/>
      <c r="BB97" s="18">
        <f>RANK(BX97,$BX$2:$BX$128)+COUNTIF(BX$2:BX98,BX97)-1</f>
        <v>97</v>
      </c>
      <c r="BC97" s="63" t="str">
        <f t="shared" si="37"/>
        <v>N° 97 ANSES (BCM-Alimentaire)</v>
      </c>
      <c r="BD97" s="18">
        <f>RANK(BY97,$BY$2:$BY$128)+COUNTIF(BY$2:BY98,BY97)-1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664</v>
      </c>
      <c r="B98" s="12" t="s">
        <v>665</v>
      </c>
      <c r="C98" s="17" t="s">
        <v>1370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666</v>
      </c>
      <c r="AP98" s="17" t="s">
        <v>667</v>
      </c>
      <c r="AQ98" s="21">
        <v>10400</v>
      </c>
      <c r="AR98" s="15"/>
      <c r="AS98" s="22" t="s">
        <v>1237</v>
      </c>
      <c r="AT98" s="22" t="s">
        <v>1236</v>
      </c>
      <c r="AU98" s="23" t="s">
        <v>668</v>
      </c>
      <c r="AV98" s="26"/>
      <c r="AW98" s="17" t="s">
        <v>669</v>
      </c>
      <c r="AX98" s="24"/>
      <c r="AY98" s="30" t="s">
        <v>299</v>
      </c>
      <c r="AZ98" s="26"/>
      <c r="BA98" s="26"/>
      <c r="BB98" s="18">
        <f>RANK(BX98,$BX$2:$BX$128)+COUNTIF(BX$2:BX99,BX98)-1</f>
        <v>98</v>
      </c>
      <c r="BC98" s="63" t="str">
        <f t="shared" ref="BC98:BC128" si="56">"N° "&amp;BB98&amp;" "&amp;C98</f>
        <v>N° 98 Ets J. SOUFFLET</v>
      </c>
      <c r="BD98" s="18">
        <f>RANK(BY98,$BY$2:$BY$128)+COUNTIF(BY$2:BY99,BY98)-1</f>
        <v>98</v>
      </c>
      <c r="BE98" s="63" t="str">
        <f t="shared" ref="BE98:BE128" si="57">"N° "&amp;BD98&amp;" "&amp;C98</f>
        <v>N° 98 Ets J.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8" si="58">((BF98+BG98)*9)+((BH98+BI98)*8)+((BJ98+BK98)*7)+((BL98+BM98)*6)+((BN98+BO98)*5)+((BP98+BQ98)*4)+((BR98+BS98)*3)+((BT98+BU98)*2)+((BV98+BW98)*1)</f>
        <v>0</v>
      </c>
      <c r="BY98" s="18">
        <f t="shared" ref="BY98:BY128" si="59">((BG98)*9)+((BI98)*8)+((BK98)*7)+((BM98)*6)+((BO98)*5)+((BQ98)*4)+((BS98)*3)+((BU98)*2)+((BW98)*1)</f>
        <v>0</v>
      </c>
      <c r="BZ98" s="1">
        <f t="shared" ref="BZ98:BZ128" si="60">BJ98</f>
        <v>0</v>
      </c>
      <c r="CA98" s="1">
        <f t="shared" ref="CA98:CA128" si="61">BL98</f>
        <v>0</v>
      </c>
      <c r="CB98" s="1">
        <f t="shared" ref="CB98:CB128" si="62">BN98</f>
        <v>0</v>
      </c>
      <c r="CC98" s="1">
        <f t="shared" ref="CC98:CC128" si="63">BP98</f>
        <v>0</v>
      </c>
      <c r="CD98" s="1">
        <f t="shared" ref="CD98:CD128" si="64">BR98</f>
        <v>0</v>
      </c>
      <c r="CE98" s="1">
        <f t="shared" ref="CE98:CE128" si="65">BT98</f>
        <v>0</v>
      </c>
      <c r="CF98" s="1">
        <f t="shared" ref="CF98:CF128" si="66">BV98</f>
        <v>0</v>
      </c>
      <c r="CG98" s="1">
        <f t="shared" ref="CG98:CG128" si="67">BK98</f>
        <v>0</v>
      </c>
      <c r="CH98" s="1">
        <f t="shared" ref="CH98:CH128" si="68">BM98</f>
        <v>0</v>
      </c>
      <c r="CI98" s="1">
        <f t="shared" ref="CI98:CI128" si="69">BO98</f>
        <v>0</v>
      </c>
      <c r="CJ98" s="1">
        <f t="shared" ref="CJ98:CJ128" si="70">BQ98</f>
        <v>0</v>
      </c>
      <c r="CK98" s="1">
        <f t="shared" ref="CK98:CK128" si="71">BS98</f>
        <v>0</v>
      </c>
      <c r="CL98" s="1">
        <f t="shared" ref="CL98:CL128" si="72">BU98</f>
        <v>0</v>
      </c>
      <c r="CM98" s="1">
        <f t="shared" ref="CM98:CM128" si="73">BW98</f>
        <v>0</v>
      </c>
      <c r="CN98" s="37"/>
    </row>
    <row r="99" spans="1:92" s="7" customFormat="1" ht="54" customHeight="1" x14ac:dyDescent="0.2">
      <c r="A99" s="12" t="s">
        <v>664</v>
      </c>
      <c r="B99" s="12" t="s">
        <v>671</v>
      </c>
      <c r="C99" s="17" t="s">
        <v>670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672</v>
      </c>
      <c r="AP99" s="17" t="s">
        <v>218</v>
      </c>
      <c r="AQ99" s="21">
        <v>51110</v>
      </c>
      <c r="AR99" s="28" t="s">
        <v>673</v>
      </c>
      <c r="AS99" s="22" t="s">
        <v>1239</v>
      </c>
      <c r="AT99" s="22" t="s">
        <v>1238</v>
      </c>
      <c r="AU99" s="23" t="s">
        <v>674</v>
      </c>
      <c r="AV99" s="26"/>
      <c r="AW99" s="17" t="s">
        <v>678</v>
      </c>
      <c r="AX99" s="17" t="s">
        <v>675</v>
      </c>
      <c r="AY99" s="30" t="s">
        <v>676</v>
      </c>
      <c r="AZ99" s="23" t="s">
        <v>677</v>
      </c>
      <c r="BA99" s="25" t="s">
        <v>375</v>
      </c>
      <c r="BB99" s="18">
        <f>RANK(BX99,$BX$2:$BX$128)+COUNTIF(BX$2:BX100,BX99)-1</f>
        <v>99</v>
      </c>
      <c r="BC99" s="63" t="str">
        <f t="shared" si="56"/>
        <v>N° 99 Chaire A.B.I.</v>
      </c>
      <c r="BD99" s="18">
        <f>RANK(BY99,$BY$2:$BY$128)+COUNTIF(BY$2:BY100,BY99)-1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215</v>
      </c>
      <c r="B100" s="12" t="s">
        <v>680</v>
      </c>
      <c r="C100" s="17" t="s">
        <v>679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681</v>
      </c>
      <c r="AP100" s="17" t="s">
        <v>160</v>
      </c>
      <c r="AQ100" s="21">
        <v>51300</v>
      </c>
      <c r="AR100" s="28" t="s">
        <v>682</v>
      </c>
      <c r="AS100" s="22" t="s">
        <v>1241</v>
      </c>
      <c r="AT100" s="22" t="s">
        <v>1240</v>
      </c>
      <c r="AU100" s="23" t="s">
        <v>683</v>
      </c>
      <c r="AV100" s="26"/>
      <c r="AW100" s="17" t="s">
        <v>684</v>
      </c>
      <c r="AX100" s="17"/>
      <c r="AY100" s="30" t="s">
        <v>685</v>
      </c>
      <c r="AZ100" s="23"/>
      <c r="BA100" s="25" t="s">
        <v>375</v>
      </c>
      <c r="BB100" s="18">
        <f>RANK(BX100,$BX$2:$BX$128)+COUNTIF(BX$2:BX101,BX100)-1</f>
        <v>100</v>
      </c>
      <c r="BC100" s="63" t="str">
        <f t="shared" si="56"/>
        <v>N° 100 Nocibé</v>
      </c>
      <c r="BD100" s="18">
        <f>RANK(BY100,$BY$2:$BY$128)+COUNTIF(BY$2:BY101,BY100)-1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215</v>
      </c>
      <c r="B101" s="12" t="s">
        <v>680</v>
      </c>
      <c r="C101" s="17" t="s">
        <v>1371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687</v>
      </c>
      <c r="AP101" s="17" t="s">
        <v>686</v>
      </c>
      <c r="AQ101" s="21">
        <v>77200</v>
      </c>
      <c r="AR101" s="28" t="s">
        <v>689</v>
      </c>
      <c r="AS101" s="22" t="s">
        <v>1243</v>
      </c>
      <c r="AT101" s="22" t="s">
        <v>1242</v>
      </c>
      <c r="AU101" s="23" t="s">
        <v>688</v>
      </c>
      <c r="AV101" s="15"/>
      <c r="AW101" s="47" t="s">
        <v>301</v>
      </c>
      <c r="AX101" s="24"/>
      <c r="AY101" s="26"/>
      <c r="AZ101" s="47"/>
      <c r="BA101" s="26"/>
      <c r="BB101" s="18">
        <f>RANK(BX101,$BX$2:$BX$128)+COUNTIF(BX$2:BX102,BX101)-1</f>
        <v>101</v>
      </c>
      <c r="BC101" s="63" t="str">
        <f t="shared" si="56"/>
        <v>N° 101 Europ Cosmetics</v>
      </c>
      <c r="BD101" s="18">
        <f>RANK(BY101,$BY$2:$BY$128)+COUNTIF(BY$2:BY102,BY101)-1</f>
        <v>101</v>
      </c>
      <c r="BE101" s="63" t="str">
        <f t="shared" si="57"/>
        <v>N° 101 Europ Cosmetics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215</v>
      </c>
      <c r="B102" s="12" t="s">
        <v>690</v>
      </c>
      <c r="C102" s="17" t="s">
        <v>1372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691</v>
      </c>
      <c r="AP102" s="17" t="s">
        <v>321</v>
      </c>
      <c r="AQ102" s="21">
        <v>51689</v>
      </c>
      <c r="AR102" s="28" t="s">
        <v>302</v>
      </c>
      <c r="AS102" s="22" t="s">
        <v>1245</v>
      </c>
      <c r="AT102" s="22" t="s">
        <v>1244</v>
      </c>
      <c r="AU102" s="23" t="s">
        <v>692</v>
      </c>
      <c r="AV102" s="17" t="s">
        <v>693</v>
      </c>
      <c r="AW102" s="17" t="s">
        <v>694</v>
      </c>
      <c r="AX102" s="24"/>
      <c r="AY102" s="26"/>
      <c r="AZ102" s="59" t="s">
        <v>303</v>
      </c>
      <c r="BA102" s="25" t="s">
        <v>375</v>
      </c>
      <c r="BB102" s="18">
        <f>RANK(BX102,$BX$2:$BX$128)+COUNTIF(BX$2:BX103,BX102)-1</f>
        <v>102</v>
      </c>
      <c r="BC102" s="63" t="str">
        <f t="shared" si="56"/>
        <v>N° 102 Parchimy Sa</v>
      </c>
      <c r="BD102" s="18">
        <f>RANK(BY102,$BY$2:$BY$128)+COUNTIF(BY$2:BY103,BY102)-1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215</v>
      </c>
      <c r="B103" s="12" t="s">
        <v>690</v>
      </c>
      <c r="C103" s="17" t="s">
        <v>695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697</v>
      </c>
      <c r="AP103" s="17" t="s">
        <v>698</v>
      </c>
      <c r="AQ103" s="21">
        <v>60310</v>
      </c>
      <c r="AR103" s="28" t="s">
        <v>699</v>
      </c>
      <c r="AS103" s="22" t="s">
        <v>1247</v>
      </c>
      <c r="AT103" s="22" t="s">
        <v>1246</v>
      </c>
      <c r="AU103" s="23" t="s">
        <v>696</v>
      </c>
      <c r="AV103" s="17"/>
      <c r="AW103" s="17" t="s">
        <v>702</v>
      </c>
      <c r="AX103" s="24"/>
      <c r="AY103" s="47" t="s">
        <v>701</v>
      </c>
      <c r="AZ103" s="23" t="s">
        <v>700</v>
      </c>
      <c r="BA103" s="25"/>
      <c r="BB103" s="18">
        <f>RANK(BX103,$BX$2:$BX$128)+COUNTIF(BX$2:BX104,BX103)-1</f>
        <v>103</v>
      </c>
      <c r="BC103" s="63" t="str">
        <f t="shared" si="56"/>
        <v>N° 103 Beauté Recherche e tindustries - LOREAL</v>
      </c>
      <c r="BD103" s="18">
        <f>RANK(BY103,$BY$2:$BY$128)+COUNTIF(BY$2:BY104,BY103)-1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30" x14ac:dyDescent="0.2">
      <c r="A104" s="12" t="s">
        <v>215</v>
      </c>
      <c r="B104" s="12" t="s">
        <v>713</v>
      </c>
      <c r="C104" s="17" t="s">
        <v>1373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707</v>
      </c>
      <c r="AP104" s="17" t="s">
        <v>708</v>
      </c>
      <c r="AQ104" s="21">
        <v>60610</v>
      </c>
      <c r="AR104" s="28" t="s">
        <v>305</v>
      </c>
      <c r="AS104" s="22" t="s">
        <v>1249</v>
      </c>
      <c r="AT104" s="22" t="s">
        <v>1248</v>
      </c>
      <c r="AU104" s="23" t="s">
        <v>709</v>
      </c>
      <c r="AV104" s="26"/>
      <c r="AW104" s="26"/>
      <c r="AX104" s="24"/>
      <c r="AY104" s="30" t="s">
        <v>305</v>
      </c>
      <c r="AZ104" s="59" t="s">
        <v>304</v>
      </c>
      <c r="BA104" s="26"/>
      <c r="BB104" s="18">
        <f>RANK(BX104,$BX$2:$BX$128)+COUNTIF(BX$2:BX105,BX104)-1</f>
        <v>104</v>
      </c>
      <c r="BC104" s="63" t="str">
        <f t="shared" si="56"/>
        <v>N° 104 Thor Personal Care Sa</v>
      </c>
      <c r="BD104" s="18">
        <f>RANK(BY104,$BY$2:$BY$128)+COUNTIF(BY$2:BY105,BY104)-1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215</v>
      </c>
      <c r="B105" s="12" t="s">
        <v>713</v>
      </c>
      <c r="C105" s="17" t="s">
        <v>710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10</v>
      </c>
      <c r="AP105" s="17" t="s">
        <v>711</v>
      </c>
      <c r="AQ105" s="21">
        <v>45800</v>
      </c>
      <c r="AR105" s="28"/>
      <c r="AS105" s="22"/>
      <c r="AT105" s="22" t="s">
        <v>1250</v>
      </c>
      <c r="AU105" s="23" t="s">
        <v>712</v>
      </c>
      <c r="AX105" s="24"/>
      <c r="AY105" s="30"/>
      <c r="AZ105" s="59"/>
      <c r="BB105" s="18">
        <f>RANK(BX105,$BX$2:$BX$128)+COUNTIF(BX$2:BX106,BX105)-1</f>
        <v>105</v>
      </c>
      <c r="BC105" s="63" t="str">
        <f t="shared" si="56"/>
        <v>N° 105 Hélios Research center</v>
      </c>
      <c r="BD105" s="18">
        <f>RANK(BY105,$BY$2:$BY$128)+COUNTIF(BY$2:BY106,BY105)-1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307</v>
      </c>
      <c r="B106" s="17" t="s">
        <v>726</v>
      </c>
      <c r="C106" s="17" t="s">
        <v>1260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1261</v>
      </c>
      <c r="AP106" s="17" t="s">
        <v>152</v>
      </c>
      <c r="AQ106" s="21">
        <v>51100</v>
      </c>
      <c r="AR106" s="15"/>
      <c r="AS106" s="22"/>
      <c r="AT106" s="22" t="s">
        <v>1251</v>
      </c>
      <c r="AU106" s="23" t="s">
        <v>714</v>
      </c>
      <c r="AV106" s="17" t="s">
        <v>718</v>
      </c>
      <c r="AW106" s="17" t="s">
        <v>715</v>
      </c>
      <c r="AX106" s="17" t="s">
        <v>716</v>
      </c>
      <c r="AY106" s="17" t="s">
        <v>308</v>
      </c>
      <c r="AZ106" s="59" t="s">
        <v>309</v>
      </c>
      <c r="BA106" s="26"/>
      <c r="BB106" s="18">
        <f>RANK(BX106,$BX$2:$BX$128)+COUNTIF(BX$2:BX107,BX106)-1</f>
        <v>106</v>
      </c>
      <c r="BC106" s="63" t="str">
        <f t="shared" si="56"/>
        <v>N° 106 Laboratoire SIRMA    CNRS 3481  - Bâtiment 18</v>
      </c>
      <c r="BD106" s="18">
        <f>RANK(BY106,$BY$2:$BY$128)+COUNTIF(BY$2:BY107,BY106)-1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42.75" x14ac:dyDescent="0.2">
      <c r="A107" s="12" t="s">
        <v>307</v>
      </c>
      <c r="B107" s="12" t="s">
        <v>720</v>
      </c>
      <c r="C107" s="17" t="s">
        <v>721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722</v>
      </c>
      <c r="AP107" s="17" t="s">
        <v>152</v>
      </c>
      <c r="AQ107" s="21">
        <v>51100</v>
      </c>
      <c r="AR107" s="28" t="s">
        <v>723</v>
      </c>
      <c r="AS107" s="22" t="s">
        <v>1253</v>
      </c>
      <c r="AT107" s="22" t="s">
        <v>1252</v>
      </c>
      <c r="AU107" s="23" t="s">
        <v>724</v>
      </c>
      <c r="AV107" s="17"/>
      <c r="AW107" s="17"/>
      <c r="AX107" s="17"/>
      <c r="AY107" s="17" t="s">
        <v>725</v>
      </c>
      <c r="AZ107" s="59"/>
      <c r="BA107" s="26"/>
      <c r="BB107" s="18">
        <f>RANK(BX107,$BX$2:$BX$128)+COUNTIF(BX$2:BX108,BX107)-1</f>
        <v>107</v>
      </c>
      <c r="BC107" s="63" t="str">
        <f t="shared" si="56"/>
        <v>N° 107 Institut Jean Godinot</v>
      </c>
      <c r="BD107" s="18">
        <f>RANK(BY107,$BY$2:$BY$128)+COUNTIF(BY$2:BY108,BY107)-1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316</v>
      </c>
      <c r="B108" s="12" t="s">
        <v>734</v>
      </c>
      <c r="C108" s="20" t="s">
        <v>1256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1255</v>
      </c>
      <c r="AP108" s="17" t="s">
        <v>152</v>
      </c>
      <c r="AQ108" s="21">
        <v>51100</v>
      </c>
      <c r="AR108" s="15"/>
      <c r="AS108" s="22"/>
      <c r="AT108" s="22" t="s">
        <v>1254</v>
      </c>
      <c r="AU108" s="23" t="s">
        <v>714</v>
      </c>
      <c r="AV108" s="15"/>
      <c r="AW108" s="17" t="s">
        <v>736</v>
      </c>
      <c r="AX108" s="24"/>
      <c r="AY108" s="17" t="s">
        <v>318</v>
      </c>
      <c r="AZ108" s="23" t="s">
        <v>735</v>
      </c>
      <c r="BA108" s="25" t="s">
        <v>375</v>
      </c>
      <c r="BB108" s="18">
        <f>RANK(BX108,$BX$2:$BX$128)+COUNTIF(BX$2:BX109,BX108)-1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RANK(BY108,$BY$2:$BY$128)+COUNTIF(BY$2:BY109,BY108)-1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316</v>
      </c>
      <c r="B109" s="12" t="s">
        <v>741</v>
      </c>
      <c r="C109" s="20" t="s">
        <v>1374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737</v>
      </c>
      <c r="AP109" s="17" t="s">
        <v>738</v>
      </c>
      <c r="AQ109" s="21">
        <v>68490</v>
      </c>
      <c r="AR109" s="28" t="s">
        <v>739</v>
      </c>
      <c r="AS109" s="22"/>
      <c r="AT109" s="22" t="s">
        <v>1257</v>
      </c>
      <c r="AU109" s="23" t="s">
        <v>740</v>
      </c>
      <c r="AV109" s="15"/>
      <c r="AW109" s="17" t="s">
        <v>744</v>
      </c>
      <c r="AX109" s="17" t="s">
        <v>742</v>
      </c>
      <c r="AY109" s="29" t="s">
        <v>743</v>
      </c>
      <c r="AZ109" s="23"/>
      <c r="BA109" s="25"/>
      <c r="BB109" s="18">
        <f>RANK(BX109,$BX$2:$BX$128)+COUNTIF(BX$2:BX110,BX109)-1</f>
        <v>109</v>
      </c>
      <c r="BC109" s="63" t="str">
        <f t="shared" si="56"/>
        <v>N° 109 Confarma France SAS</v>
      </c>
      <c r="BD109" s="18">
        <f>RANK(BY109,$BY$2:$BY$128)+COUNTIF(BY$2:BY110,BY109)-1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30" x14ac:dyDescent="0.2">
      <c r="A110" s="12" t="s">
        <v>316</v>
      </c>
      <c r="B110" s="12" t="s">
        <v>745</v>
      </c>
      <c r="C110" s="17" t="s">
        <v>1375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746</v>
      </c>
      <c r="AP110" s="17" t="s">
        <v>747</v>
      </c>
      <c r="AQ110" s="21">
        <v>51140</v>
      </c>
      <c r="AR110" s="28" t="s">
        <v>748</v>
      </c>
      <c r="AS110" s="22" t="s">
        <v>1259</v>
      </c>
      <c r="AT110" s="22" t="s">
        <v>1258</v>
      </c>
      <c r="AU110" s="23" t="s">
        <v>749</v>
      </c>
      <c r="AV110" s="30"/>
      <c r="AW110" s="26"/>
      <c r="AX110" s="24"/>
      <c r="AY110" s="29" t="s">
        <v>750</v>
      </c>
      <c r="AZ110" s="26"/>
      <c r="BA110" s="26"/>
      <c r="BB110" s="18">
        <f>RANK(BX110,$BX$2:$BX$128)+COUNTIF(BX$2:BX111,BX110)-1</f>
        <v>110</v>
      </c>
      <c r="BC110" s="63" t="str">
        <f t="shared" si="56"/>
        <v xml:space="preserve">N° 110 Alk Abello Sa </v>
      </c>
      <c r="BD110" s="18">
        <f>RANK(BY110,$BY$2:$BY$128)+COUNTIF(BY$2:BY111,BY110)-1</f>
        <v>110</v>
      </c>
      <c r="BE110" s="63" t="str">
        <f t="shared" si="57"/>
        <v xml:space="preserve">N° 110 Alk Abello Sa 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42.75" x14ac:dyDescent="0.2">
      <c r="A111" s="12" t="s">
        <v>316</v>
      </c>
      <c r="B111" s="12" t="s">
        <v>752</v>
      </c>
      <c r="C111" s="17" t="s">
        <v>751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1263</v>
      </c>
      <c r="AP111" s="17" t="s">
        <v>152</v>
      </c>
      <c r="AQ111" s="21">
        <v>51100</v>
      </c>
      <c r="AR111" s="28" t="s">
        <v>753</v>
      </c>
      <c r="AS111" s="22"/>
      <c r="AT111" s="22" t="s">
        <v>1262</v>
      </c>
      <c r="AU111" s="23" t="s">
        <v>754</v>
      </c>
      <c r="AV111" s="30"/>
      <c r="AW111" s="26"/>
      <c r="AX111" s="24"/>
      <c r="AY111" s="29"/>
      <c r="AZ111" s="26"/>
      <c r="BA111" s="26"/>
      <c r="BB111" s="18">
        <f>RANK(BX111,$BX$2:$BX$128)+COUNTIF(BX$2:BX112,BX111)-1</f>
        <v>111</v>
      </c>
      <c r="BC111" s="63" t="str">
        <f t="shared" si="56"/>
        <v>N° 111 Metanoia</v>
      </c>
      <c r="BD111" s="18">
        <f>RANK(BY111,$BY$2:$BY$128)+COUNTIF(BY$2:BY112,BY111)-1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30" x14ac:dyDescent="0.2">
      <c r="A112" s="12" t="s">
        <v>0</v>
      </c>
      <c r="B112" s="12" t="s">
        <v>101</v>
      </c>
      <c r="C112" s="12" t="s">
        <v>1376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755</v>
      </c>
      <c r="AP112" s="12" t="s">
        <v>756</v>
      </c>
      <c r="AQ112" s="31">
        <v>8000</v>
      </c>
      <c r="AR112" s="28" t="s">
        <v>757</v>
      </c>
      <c r="AS112" s="22" t="s">
        <v>1265</v>
      </c>
      <c r="AT112" s="22" t="s">
        <v>1264</v>
      </c>
      <c r="AU112" s="23" t="s">
        <v>758</v>
      </c>
      <c r="AV112" s="32"/>
      <c r="AW112" s="33"/>
      <c r="AX112" s="34"/>
      <c r="AY112" s="33"/>
      <c r="AZ112" s="33"/>
      <c r="BA112" s="33"/>
      <c r="BB112" s="18">
        <f>RANK(BX112,$BX$2:$BX$128)+COUNTIF(BX$2:BX113,BX112)-1</f>
        <v>112</v>
      </c>
      <c r="BC112" s="63" t="str">
        <f t="shared" si="56"/>
        <v>N° 112 Lu Biscuit</v>
      </c>
      <c r="BD112" s="18">
        <f>RANK(BY112,$BY$2:$BY$128)+COUNTIF(BY$2:BY113,BY112)-1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3" s="7" customFormat="1" ht="25.5" customHeight="1" x14ac:dyDescent="0.2">
      <c r="A113" s="12" t="s">
        <v>215</v>
      </c>
      <c r="B113" s="12" t="s">
        <v>759</v>
      </c>
      <c r="C113" s="191" t="s">
        <v>1377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760</v>
      </c>
      <c r="AP113" s="17" t="s">
        <v>761</v>
      </c>
      <c r="AQ113" s="21">
        <v>60200</v>
      </c>
      <c r="AR113" s="28" t="s">
        <v>762</v>
      </c>
      <c r="AS113" s="22" t="s">
        <v>1267</v>
      </c>
      <c r="AT113" s="22" t="s">
        <v>1266</v>
      </c>
      <c r="AU113" s="23" t="s">
        <v>763</v>
      </c>
      <c r="AV113" s="26"/>
      <c r="AW113" s="26"/>
      <c r="AX113" s="24"/>
      <c r="AY113" s="26"/>
      <c r="AZ113" s="23" t="s">
        <v>300</v>
      </c>
      <c r="BA113" s="26"/>
      <c r="BB113" s="18">
        <f>RANK(BX113,$BX$2:$BX$128)+COUNTIF(BX$2:BX114,BX113)-1</f>
        <v>113</v>
      </c>
      <c r="BC113" s="63" t="str">
        <f t="shared" si="56"/>
        <v>N° 113 Colgate Palmolive Industriel</v>
      </c>
      <c r="BD113" s="18">
        <f>RANK(BY113,$BY$2:$BY$128)+COUNTIF(BY$2:BY114,BY113)-1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3" s="7" customFormat="1" ht="45" x14ac:dyDescent="0.2">
      <c r="A114" s="12" t="s">
        <v>215</v>
      </c>
      <c r="B114" s="12" t="s">
        <v>680</v>
      </c>
      <c r="C114" s="17" t="s">
        <v>1378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765</v>
      </c>
      <c r="AP114" s="17" t="s">
        <v>764</v>
      </c>
      <c r="AQ114" s="21">
        <v>60000</v>
      </c>
      <c r="AR114" s="28" t="s">
        <v>766</v>
      </c>
      <c r="AS114" s="22" t="s">
        <v>1269</v>
      </c>
      <c r="AT114" s="22" t="s">
        <v>1268</v>
      </c>
      <c r="AU114" s="23" t="s">
        <v>767</v>
      </c>
      <c r="AV114" s="15"/>
      <c r="AW114" s="26"/>
      <c r="AX114" s="24"/>
      <c r="AY114" s="26"/>
      <c r="AZ114" s="26"/>
      <c r="BA114" s="26"/>
      <c r="BB114" s="18">
        <f>RANK(BX114,$BX$2:$BX$128)+COUNTIF(BX$2:BX115,BX114)-1</f>
        <v>114</v>
      </c>
      <c r="BC114" s="63" t="str">
        <f t="shared" si="56"/>
        <v>N° 114 Labosphère</v>
      </c>
      <c r="BD114" s="18">
        <f>RANK(BY114,$BY$2:$BY$128)+COUNTIF(BY$2:BY115,BY114)-1</f>
        <v>114</v>
      </c>
      <c r="BE114" s="63" t="str">
        <f t="shared" si="57"/>
        <v>N° 114 Labosphère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3" s="7" customFormat="1" ht="42.75" x14ac:dyDescent="0.2">
      <c r="A115" s="12" t="s">
        <v>215</v>
      </c>
      <c r="B115" s="12" t="s">
        <v>759</v>
      </c>
      <c r="C115" s="17" t="s">
        <v>768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769</v>
      </c>
      <c r="AP115" s="17" t="s">
        <v>764</v>
      </c>
      <c r="AQ115" s="21">
        <v>60000</v>
      </c>
      <c r="AR115" s="28"/>
      <c r="AS115" s="22" t="s">
        <v>1271</v>
      </c>
      <c r="AT115" s="22" t="s">
        <v>1270</v>
      </c>
      <c r="AU115" s="23" t="s">
        <v>770</v>
      </c>
      <c r="AV115" s="15"/>
      <c r="AW115" s="26"/>
      <c r="AX115" s="24"/>
      <c r="AY115" s="26"/>
      <c r="AZ115" s="42" t="s">
        <v>771</v>
      </c>
      <c r="BA115" s="26"/>
      <c r="BB115" s="18">
        <f>RANK(BX115,$BX$2:$BX$128)+COUNTIF(BX$2:BX116,BX115)-1</f>
        <v>115</v>
      </c>
      <c r="BC115" s="63" t="str">
        <f t="shared" si="56"/>
        <v>N° 115 Laboratoire JNS LABS</v>
      </c>
      <c r="BD115" s="18">
        <f>RANK(BY115,$BY$2:$BY$128)+COUNTIF(BY$2:BY116,BY115)-1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3" s="7" customFormat="1" ht="15" customHeight="1" x14ac:dyDescent="0.2">
      <c r="A116" s="12" t="s">
        <v>215</v>
      </c>
      <c r="B116" s="12" t="s">
        <v>759</v>
      </c>
      <c r="C116" s="17" t="s">
        <v>1379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773</v>
      </c>
      <c r="AP116" s="17" t="s">
        <v>774</v>
      </c>
      <c r="AQ116" s="21">
        <v>8090</v>
      </c>
      <c r="AR116" s="28" t="s">
        <v>306</v>
      </c>
      <c r="AS116" s="22" t="s">
        <v>1273</v>
      </c>
      <c r="AT116" s="22" t="s">
        <v>1272</v>
      </c>
      <c r="AU116" s="23" t="s">
        <v>775</v>
      </c>
      <c r="AV116" s="15"/>
      <c r="AW116" s="26"/>
      <c r="AX116" s="24"/>
      <c r="AY116" s="26"/>
      <c r="AZ116" s="26"/>
      <c r="BA116" s="26"/>
      <c r="BB116" s="18">
        <f>RANK(BX116,$BX$2:$BX$128)+COUNTIF(BX$2:BX117,BX116)-1</f>
        <v>116</v>
      </c>
      <c r="BC116" s="63" t="str">
        <f t="shared" si="56"/>
        <v>N° 116 Brenntag S. A. - Ardennes</v>
      </c>
      <c r="BD116" s="18">
        <f>RANK(BY116,$BY$2:$BY$128)+COUNTIF(BY$2:BY117,BY116)-1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3" s="7" customFormat="1" ht="45" x14ac:dyDescent="0.2">
      <c r="A117" s="12" t="s">
        <v>316</v>
      </c>
      <c r="B117" s="12" t="s">
        <v>690</v>
      </c>
      <c r="C117" s="17" t="s">
        <v>776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778</v>
      </c>
      <c r="AP117" s="17" t="s">
        <v>777</v>
      </c>
      <c r="AQ117" s="21">
        <v>21000</v>
      </c>
      <c r="AR117" s="28" t="s">
        <v>779</v>
      </c>
      <c r="AS117" s="22" t="s">
        <v>1275</v>
      </c>
      <c r="AT117" s="22" t="s">
        <v>1274</v>
      </c>
      <c r="AU117" s="23" t="s">
        <v>780</v>
      </c>
      <c r="AV117" s="32"/>
      <c r="AW117" s="26"/>
      <c r="AX117" s="24"/>
      <c r="AY117" s="26"/>
      <c r="AZ117" s="26"/>
      <c r="BA117" s="26"/>
      <c r="BB117" s="18">
        <f>RANK(BX117,$BX$2:$BX$128)+COUNTIF(BX$2:BX118,BX117)-1</f>
        <v>117</v>
      </c>
      <c r="BC117" s="63" t="str">
        <f t="shared" si="56"/>
        <v>N° 117 Merck Médication Familiale</v>
      </c>
      <c r="BD117" s="18">
        <f>RANK(BY117,$BY$2:$BY$128)+COUNTIF(BY$2:BY118,BY117)-1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3" s="7" customFormat="1" ht="42.75" x14ac:dyDescent="0.2">
      <c r="A118" s="12" t="s">
        <v>316</v>
      </c>
      <c r="B118" s="12" t="s">
        <v>690</v>
      </c>
      <c r="C118" s="17" t="s">
        <v>781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782</v>
      </c>
      <c r="AP118" s="17" t="s">
        <v>761</v>
      </c>
      <c r="AQ118" s="21">
        <v>60200</v>
      </c>
      <c r="AR118" s="28" t="s">
        <v>317</v>
      </c>
      <c r="AS118" s="22" t="s">
        <v>1277</v>
      </c>
      <c r="AT118" s="22" t="s">
        <v>1276</v>
      </c>
      <c r="AU118" s="23" t="s">
        <v>783</v>
      </c>
      <c r="AV118" s="15"/>
      <c r="AW118" s="60" t="s">
        <v>784</v>
      </c>
      <c r="AX118" s="24"/>
      <c r="AY118" s="26"/>
      <c r="AZ118" s="26"/>
      <c r="BA118" s="26"/>
      <c r="BB118" s="18">
        <f>RANK(BX118,$BX$2:$BX$128)+COUNTIF(BX$2:BX119,BX118)-1</f>
        <v>118</v>
      </c>
      <c r="BC118" s="63" t="str">
        <f t="shared" si="56"/>
        <v>N° 118 Sanofi - aventis</v>
      </c>
      <c r="BD118" s="18">
        <f>RANK(BY118,$BY$2:$BY$128)+COUNTIF(BY$2:BY119,BY118)-1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3" s="7" customFormat="1" ht="30" x14ac:dyDescent="0.2">
      <c r="A119" s="12" t="s">
        <v>316</v>
      </c>
      <c r="B119" s="12" t="s">
        <v>634</v>
      </c>
      <c r="C119" s="17" t="s">
        <v>1380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785</v>
      </c>
      <c r="AP119" s="17" t="s">
        <v>761</v>
      </c>
      <c r="AQ119" s="21">
        <v>60200</v>
      </c>
      <c r="AR119" s="28" t="s">
        <v>786</v>
      </c>
      <c r="AS119" s="22" t="s">
        <v>1279</v>
      </c>
      <c r="AT119" s="22" t="s">
        <v>1278</v>
      </c>
      <c r="AU119" s="23" t="s">
        <v>787</v>
      </c>
      <c r="AV119" s="15"/>
      <c r="AW119" s="60"/>
      <c r="AX119" s="24"/>
      <c r="AY119" s="26"/>
      <c r="AZ119" s="26"/>
      <c r="BA119" s="26"/>
      <c r="BB119" s="18">
        <f>RANK(BX119,$BX$2:$BX$128)+COUNTIF(BX$2:BX120,BX119)-1</f>
        <v>119</v>
      </c>
      <c r="BC119" s="63" t="str">
        <f t="shared" si="56"/>
        <v>N° 119 Biocodex Laboratoire</v>
      </c>
      <c r="BD119" s="18">
        <f>RANK(BY119,$BY$2:$BY$128)+COUNTIF(BY$2:BY120,BY119)-1</f>
        <v>119</v>
      </c>
      <c r="BE119" s="63" t="str">
        <f t="shared" si="57"/>
        <v>N° 119 Biocodex Laboratoire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3" s="7" customFormat="1" ht="37.5" customHeight="1" x14ac:dyDescent="0.2">
      <c r="A120" s="12" t="s">
        <v>316</v>
      </c>
      <c r="B120" s="12" t="s">
        <v>772</v>
      </c>
      <c r="C120" s="17" t="s">
        <v>1381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788</v>
      </c>
      <c r="AP120" s="17" t="s">
        <v>764</v>
      </c>
      <c r="AQ120" s="21">
        <v>60000</v>
      </c>
      <c r="AR120" s="28" t="s">
        <v>789</v>
      </c>
      <c r="AS120" s="22" t="s">
        <v>1279</v>
      </c>
      <c r="AT120" s="22" t="s">
        <v>1280</v>
      </c>
      <c r="AU120" s="23" t="s">
        <v>790</v>
      </c>
      <c r="AV120" s="15"/>
      <c r="AW120" s="26"/>
      <c r="AX120" s="24"/>
      <c r="AY120" s="26"/>
      <c r="AZ120" s="26"/>
      <c r="BA120" s="26"/>
      <c r="BB120" s="18">
        <f>RANK(BX120,$BX$2:$BX$128)+COUNTIF(BX$2:BX121,BX120)-1</f>
        <v>120</v>
      </c>
      <c r="BC120" s="63" t="str">
        <f t="shared" si="56"/>
        <v>N° 120 Biocodex SA</v>
      </c>
      <c r="BD120" s="18">
        <f>RANK(BY120,$BY$2:$BY$128)+COUNTIF(BY$2:BY121,BY120)-1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3" s="7" customFormat="1" ht="45" x14ac:dyDescent="0.2">
      <c r="A121" s="12" t="s">
        <v>316</v>
      </c>
      <c r="B121" s="12" t="s">
        <v>772</v>
      </c>
      <c r="C121" s="17" t="s">
        <v>319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791</v>
      </c>
      <c r="AP121" s="17" t="s">
        <v>250</v>
      </c>
      <c r="AQ121" s="21">
        <v>67000</v>
      </c>
      <c r="AR121" s="28" t="s">
        <v>792</v>
      </c>
      <c r="AS121" s="22" t="s">
        <v>1282</v>
      </c>
      <c r="AT121" s="22" t="s">
        <v>1281</v>
      </c>
      <c r="AU121" s="23" t="s">
        <v>793</v>
      </c>
      <c r="AV121" s="15"/>
      <c r="AW121" s="26"/>
      <c r="AX121" s="24"/>
      <c r="AY121" s="26"/>
      <c r="AZ121" s="26"/>
      <c r="BA121" s="26"/>
      <c r="BB121" s="18">
        <f>RANK(BX121,$BX$2:$BX$128)+COUNTIF(BX$2:BX122,BX121)-1</f>
        <v>121</v>
      </c>
      <c r="BC121" s="63" t="str">
        <f t="shared" si="56"/>
        <v>N° 121 Toda pharma</v>
      </c>
      <c r="BD121" s="18">
        <f>RANK(BY121,$BY$2:$BY$128)+COUNTIF(BY$2:BY122,BY121)-1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3" ht="42.75" x14ac:dyDescent="0.25">
      <c r="A122" s="79" t="s">
        <v>316</v>
      </c>
      <c r="B122" s="79" t="s">
        <v>772</v>
      </c>
      <c r="C122" s="80" t="s">
        <v>794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795</v>
      </c>
      <c r="AP122" s="80" t="s">
        <v>796</v>
      </c>
      <c r="AQ122" s="84">
        <v>21121</v>
      </c>
      <c r="AR122" s="86" t="s">
        <v>797</v>
      </c>
      <c r="AS122" s="87" t="s">
        <v>1284</v>
      </c>
      <c r="AT122" s="87" t="s">
        <v>1283</v>
      </c>
      <c r="AU122" s="88" t="s">
        <v>798</v>
      </c>
      <c r="AV122" s="82"/>
      <c r="AW122" s="71"/>
      <c r="AX122" s="89"/>
      <c r="AY122" s="71"/>
      <c r="AZ122" s="71"/>
      <c r="BA122" s="71"/>
      <c r="BB122" s="18">
        <f>RANK(BX122,$BX$2:$BX$128)+COUNTIF(BX$2:BX123,BX122)-1</f>
        <v>122</v>
      </c>
      <c r="BC122" s="63" t="str">
        <f t="shared" si="56"/>
        <v>N° 122 Recipharm Fontaine</v>
      </c>
      <c r="BD122" s="18">
        <f>RANK(BY122,$BY$2:$BY$128)+COUNTIF(BY$2:BY123,BY122)-1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3" ht="36" customHeight="1" x14ac:dyDescent="0.25">
      <c r="A123" s="99" t="s">
        <v>316</v>
      </c>
      <c r="B123" s="99" t="s">
        <v>772</v>
      </c>
      <c r="C123" s="100" t="s">
        <v>799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800</v>
      </c>
      <c r="AP123" s="100" t="s">
        <v>801</v>
      </c>
      <c r="AQ123" s="104">
        <v>21800</v>
      </c>
      <c r="AR123" s="105" t="s">
        <v>802</v>
      </c>
      <c r="AS123" s="106" t="s">
        <v>1286</v>
      </c>
      <c r="AT123" s="106" t="s">
        <v>1285</v>
      </c>
      <c r="AU123" s="107" t="s">
        <v>803</v>
      </c>
      <c r="AV123" s="108"/>
      <c r="AW123" s="7"/>
      <c r="AX123" s="109"/>
      <c r="AY123" s="7"/>
      <c r="AZ123" s="7"/>
      <c r="BA123" s="7"/>
      <c r="BB123" s="18">
        <f>RANK(BX123,$BX$2:$BX$128)+COUNTIF(BX$2:BX124,BX123)-1</f>
        <v>123</v>
      </c>
      <c r="BC123" s="63" t="str">
        <f t="shared" si="56"/>
        <v>N° 123 Delpharm Dijon</v>
      </c>
      <c r="BD123" s="18">
        <f>RANK(BY123,$BY$2:$BY$128)+COUNTIF(BY$2:BY124,BY123)-1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3" ht="46.5" customHeight="1" x14ac:dyDescent="0.25">
      <c r="A124" s="99" t="s">
        <v>316</v>
      </c>
      <c r="B124" s="99" t="s">
        <v>772</v>
      </c>
      <c r="C124" s="100" t="s">
        <v>804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805</v>
      </c>
      <c r="AP124" s="100" t="s">
        <v>777</v>
      </c>
      <c r="AQ124" s="104">
        <v>21000</v>
      </c>
      <c r="AR124" s="105" t="s">
        <v>806</v>
      </c>
      <c r="AS124" s="106" t="s">
        <v>1288</v>
      </c>
      <c r="AT124" s="106" t="s">
        <v>1287</v>
      </c>
      <c r="AU124" s="107"/>
      <c r="AV124" s="108"/>
      <c r="AW124" s="7"/>
      <c r="AX124" s="109"/>
      <c r="AY124" s="7"/>
      <c r="AZ124" s="7"/>
      <c r="BA124" s="7"/>
      <c r="BB124" s="18">
        <f>RANK(BX124,$BX$2:$BX$128)+COUNTIF(BX$2:BX125,BX124)-1</f>
        <v>124</v>
      </c>
      <c r="BC124" s="63" t="str">
        <f t="shared" si="56"/>
        <v>N° 124 Pharmimage</v>
      </c>
      <c r="BD124" s="18">
        <f>RANK(BY124,$BY$2:$BY$128)+COUNTIF(BY$2:BY125,BY124)-1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3" ht="45" x14ac:dyDescent="0.25">
      <c r="A125" s="99" t="s">
        <v>316</v>
      </c>
      <c r="B125" s="99" t="s">
        <v>772</v>
      </c>
      <c r="C125" s="100" t="s">
        <v>807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808</v>
      </c>
      <c r="AP125" s="100" t="s">
        <v>809</v>
      </c>
      <c r="AQ125" s="104">
        <v>21300</v>
      </c>
      <c r="AR125" s="105" t="s">
        <v>810</v>
      </c>
      <c r="AS125" s="106" t="s">
        <v>1290</v>
      </c>
      <c r="AT125" s="106" t="s">
        <v>1289</v>
      </c>
      <c r="AU125" s="107" t="s">
        <v>811</v>
      </c>
      <c r="AV125" s="108"/>
      <c r="AW125" s="7"/>
      <c r="AX125" s="109"/>
      <c r="AY125" s="7"/>
      <c r="AZ125" s="7"/>
      <c r="BA125" s="7"/>
      <c r="BB125" s="18">
        <f>RANK(BX125,$BX$2:$BX$128)+COUNTIF(BX$2:BX126,BX125)-1</f>
        <v>125</v>
      </c>
      <c r="BC125" s="63" t="str">
        <f t="shared" si="56"/>
        <v>N° 125 Adhexpharma</v>
      </c>
      <c r="BD125" s="18">
        <f>RANK(BY125,$BY$2:$BY$128)+COUNTIF(BY$2:BY126,BY125)-1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3" s="96" customFormat="1" ht="40.5" customHeight="1" x14ac:dyDescent="0.2">
      <c r="A126" s="99" t="s">
        <v>316</v>
      </c>
      <c r="B126" s="99" t="s">
        <v>772</v>
      </c>
      <c r="C126" s="100" t="s">
        <v>812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813</v>
      </c>
      <c r="AP126" s="100" t="s">
        <v>801</v>
      </c>
      <c r="AQ126" s="104">
        <v>21800</v>
      </c>
      <c r="AR126" s="105" t="s">
        <v>814</v>
      </c>
      <c r="AS126" s="106" t="s">
        <v>1292</v>
      </c>
      <c r="AT126" s="106" t="s">
        <v>1291</v>
      </c>
      <c r="AU126" s="107" t="s">
        <v>815</v>
      </c>
      <c r="AV126" s="108"/>
      <c r="AW126" s="7"/>
      <c r="AX126" s="109"/>
      <c r="AY126" s="7"/>
      <c r="AZ126" s="7"/>
      <c r="BA126" s="7"/>
      <c r="BB126" s="18">
        <f>RANK(BX126,$BX$2:$BX$128)+COUNTIF(BX$2:BX127,BX126)-1</f>
        <v>126</v>
      </c>
      <c r="BC126" s="63" t="str">
        <f t="shared" si="56"/>
        <v>N° 126 SPPH (Groupe Fareva)</v>
      </c>
      <c r="BD126" s="18">
        <f>RANK(BY126,$BY$2:$BY$128)+COUNTIF(BY$2:BY127,BY126)-1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3" s="96" customFormat="1" ht="40.5" customHeight="1" x14ac:dyDescent="0.25">
      <c r="A127" s="112" t="s">
        <v>943</v>
      </c>
      <c r="B127" s="110" t="s">
        <v>944</v>
      </c>
      <c r="C127" s="8" t="s">
        <v>1382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U127" s="96" t="s">
        <v>945</v>
      </c>
      <c r="V127" s="111" t="s">
        <v>946</v>
      </c>
      <c r="W127" s="96" t="s">
        <v>947</v>
      </c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948</v>
      </c>
      <c r="AP127" s="96" t="s">
        <v>949</v>
      </c>
      <c r="AQ127" s="114">
        <v>92390</v>
      </c>
      <c r="AR127" s="105" t="s">
        <v>950</v>
      </c>
      <c r="AS127" s="106" t="s">
        <v>1294</v>
      </c>
      <c r="AT127" s="106" t="s">
        <v>1293</v>
      </c>
      <c r="AU127" s="107" t="s">
        <v>951</v>
      </c>
      <c r="AV127" s="5"/>
      <c r="AW127" s="2"/>
      <c r="AX127" s="3"/>
      <c r="AY127" s="2"/>
      <c r="AZ127" s="2"/>
      <c r="BA127" s="2"/>
      <c r="BB127" s="18">
        <f>RANK(BX127,$BX$2:$BX$128)+COUNTIF(BX$2:BX129,BX127)-1</f>
        <v>127</v>
      </c>
      <c r="BC127" s="63" t="str">
        <f t="shared" si="56"/>
        <v>N° 127 Coventya</v>
      </c>
      <c r="BD127" s="18">
        <f>RANK(BY127,$BY$2:$BY$128)+COUNTIF(BY$2:BY129,BY127)-1</f>
        <v>127</v>
      </c>
      <c r="BE127" s="63" t="str">
        <f t="shared" si="57"/>
        <v>N° 127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3" ht="42.75" x14ac:dyDescent="0.25">
      <c r="A128" s="99" t="s">
        <v>1054</v>
      </c>
      <c r="B128" s="99" t="s">
        <v>1056</v>
      </c>
      <c r="C128" s="100" t="s">
        <v>1055</v>
      </c>
      <c r="D128" s="97" t="str">
        <f t="shared" si="55"/>
        <v xml:space="preserve">                  </v>
      </c>
      <c r="E128" s="97"/>
      <c r="F128" s="97"/>
      <c r="G128" s="97"/>
      <c r="H128" s="97"/>
      <c r="I128" s="97"/>
      <c r="J128" s="97"/>
      <c r="K128" s="97"/>
      <c r="L128" s="97"/>
      <c r="M128" s="63"/>
      <c r="N128" s="63"/>
      <c r="O128" s="63"/>
      <c r="P128" s="63"/>
      <c r="Q128" s="100"/>
      <c r="R128" s="100"/>
      <c r="S128" s="100"/>
      <c r="T128" s="63"/>
      <c r="U128" s="100"/>
      <c r="V128" s="100"/>
      <c r="W128" s="100"/>
      <c r="X128" s="102"/>
      <c r="Y128" s="100"/>
      <c r="Z128" s="102"/>
      <c r="AA128" s="102"/>
      <c r="AB128" s="102"/>
      <c r="AC128" s="100"/>
      <c r="AD128" s="100"/>
      <c r="AE128" s="100"/>
      <c r="AF128" s="102"/>
      <c r="AG128" s="102"/>
      <c r="AH128" s="100"/>
      <c r="AI128" s="100"/>
      <c r="AJ128" s="102"/>
      <c r="AK128" s="100"/>
      <c r="AL128" s="100"/>
      <c r="AM128" s="100"/>
      <c r="AN128" s="102"/>
      <c r="AO128" s="100" t="s">
        <v>1057</v>
      </c>
      <c r="AP128" s="100" t="s">
        <v>152</v>
      </c>
      <c r="AQ128" s="104">
        <v>51100</v>
      </c>
      <c r="AR128" s="161" t="s">
        <v>1058</v>
      </c>
      <c r="AS128" s="107" t="s">
        <v>1059</v>
      </c>
      <c r="AT128" s="162" t="s">
        <v>1060</v>
      </c>
      <c r="AU128" s="107"/>
      <c r="AV128" s="108"/>
      <c r="AW128" s="121"/>
      <c r="AX128" s="102"/>
      <c r="AY128" s="121"/>
      <c r="AZ128" s="121"/>
      <c r="BA128" s="121"/>
      <c r="BB128" s="18">
        <f>RANK(BX128,$BX$2:$BX$128)+COUNTIF(BX$2:BX129,BX128)-1</f>
        <v>127</v>
      </c>
      <c r="BC128" s="63" t="str">
        <f t="shared" si="56"/>
        <v>N° 127 Lycée Technologique Hugues Libergier</v>
      </c>
      <c r="BD128" s="18">
        <f>RANK(BY128,$BY$2:$BY$128)+COUNTIF(BY$2:BY129,BY128)-1</f>
        <v>127</v>
      </c>
      <c r="BE128" s="63" t="str">
        <f t="shared" si="57"/>
        <v>N° 127 Lycée Technologique Hugues Libergier</v>
      </c>
      <c r="BF128" s="63"/>
      <c r="BG128" s="63"/>
      <c r="BH128" s="63"/>
      <c r="BI128" s="63"/>
      <c r="BJ128" s="63"/>
      <c r="BK128" s="63"/>
      <c r="BL128" s="63"/>
      <c r="BM128" s="63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O128" s="96"/>
    </row>
    <row r="129" spans="4:91" x14ac:dyDescent="0.25">
      <c r="D129" s="121"/>
      <c r="E129" s="121"/>
      <c r="F129" s="121"/>
      <c r="G129" s="121"/>
      <c r="H129" s="121"/>
      <c r="I129" s="121"/>
      <c r="J129" s="121"/>
      <c r="K129" s="121"/>
      <c r="L129" s="121"/>
      <c r="M129" s="7"/>
      <c r="N129" s="7"/>
      <c r="O129" s="7"/>
      <c r="P129" s="7"/>
      <c r="Q129" s="7"/>
      <c r="R129" s="7"/>
      <c r="S129" s="7"/>
      <c r="T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4:91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4:91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4:91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4:91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4:91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4:91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4:91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4:91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4:91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4:91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4:91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4:91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4:91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4:91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4:91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Z14" r:id="rId9" display="mailto:maxime.françois@vivescia.com" xr:uid="{00000000-0004-0000-0000-000011000000}"/>
    <hyperlink ref="AR55" r:id="rId10" tooltip="Appeler avec Hangouts" display="https://www.google.fr/search?q=KALIZEA+reims&amp;sa=X&amp;ved=0ahUKEwjJ9dug6tXaAhWqD8AKHZiSDzYQuzEICigA&amp;biw=1467&amp;bih=703" xr:uid="{00000000-0004-0000-0000-000013000000}"/>
    <hyperlink ref="AR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Z64" r:id="rId13" display="mailto:stephanie.grosjean@malteurop.com" xr:uid="{00000000-0004-0000-0000-000019000000}"/>
    <hyperlink ref="AR73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Z51" r:id="rId16" display="mailto:theret@babynov.fr" xr:uid="{00000000-0004-0000-0000-00001F000000}"/>
    <hyperlink ref="AR54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Y67" r:id="rId18" display="http://03.26.67.16.45/" xr:uid="{00000000-0004-0000-0000-000024000000}"/>
    <hyperlink ref="AS63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Z57" r:id="rId20" xr:uid="{00000000-0004-0000-0000-000029000000}"/>
    <hyperlink ref="AR63" r:id="rId21" display="http://03.26.51.19.30/" xr:uid="{00000000-0004-0000-0000-00002A000000}"/>
    <hyperlink ref="AS62" r:id="rId22" xr:uid="{00000000-0004-0000-0000-00002B000000}"/>
    <hyperlink ref="AZ32" r:id="rId23" display="mailto:barbara.fromentin@pernod-ricard.com" xr:uid="{00000000-0004-0000-0000-00002E000000}"/>
    <hyperlink ref="AZ60" r:id="rId24" display="mailto:f.pichard@distillerie-goyard.com" xr:uid="{00000000-0004-0000-0000-000031000000}"/>
    <hyperlink ref="AZ7" r:id="rId25" display="clebrishoual@sofralab.com" xr:uid="{00000000-0004-0000-0000-000033000000}"/>
    <hyperlink ref="AZ92" r:id="rId26" display="mailto:aurelie.gantet@reimsmetropole.fr" xr:uid="{00000000-0004-0000-0000-00003B000000}"/>
    <hyperlink ref="AZ104" r:id="rId27" display="mailto:thor.hpc@thor.com" xr:uid="{00000000-0004-0000-0000-00003C000000}"/>
    <hyperlink ref="AZ106" r:id="rId28" display="mailto:katia.savary@univ-reims.fr" xr:uid="{00000000-0004-0000-0000-00003D000000}"/>
    <hyperlink ref="AZ3" r:id="rId29" xr:uid="{00000000-0004-0000-0000-00003F000000}"/>
    <hyperlink ref="AZ52" r:id="rId30" xr:uid="{00000000-0004-0000-0000-000040000000}"/>
    <hyperlink ref="AR33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Z78" r:id="rId32" xr:uid="{00000000-0004-0000-0000-000045000000}"/>
    <hyperlink ref="AZ79" r:id="rId33" xr:uid="{00000000-0004-0000-0000-000046000000}"/>
    <hyperlink ref="AZ6" r:id="rId34" display="mailto:mbertemes@mhws.fr" xr:uid="{00000000-0004-0000-0000-000047000000}"/>
    <hyperlink ref="AZ80" r:id="rId35" xr:uid="{00000000-0004-0000-0000-000048000000}"/>
    <hyperlink ref="AZ84" r:id="rId36" xr:uid="{00000000-0004-0000-0000-00004A000000}"/>
    <hyperlink ref="AZ8" r:id="rId37" xr:uid="{00000000-0004-0000-0000-00004B000000}"/>
    <hyperlink ref="AY53" r:id="rId38" display="Labo08@cq08.fr_x000a_03 24 59 61 53  _x000a_" xr:uid="{00000000-0004-0000-0000-00004C000000}"/>
    <hyperlink ref="AZ53" r:id="rId39" display="mailto:Labo08@cq08.fr" xr:uid="{00000000-0004-0000-0000-00004D000000}"/>
    <hyperlink ref="AZ23" r:id="rId40" xr:uid="{00000000-0004-0000-0000-00004F000000}"/>
    <hyperlink ref="AZ86" r:id="rId41" xr:uid="{00000000-0004-0000-0000-000050000000}"/>
    <hyperlink ref="AZ89" r:id="rId42" xr:uid="{00000000-0004-0000-0000-000051000000}"/>
    <hyperlink ref="AZ34" r:id="rId43" xr:uid="{00000000-0004-0000-0000-000056000000}"/>
    <hyperlink ref="AZ4" r:id="rId44" display="m.lebrun@soliance.com / " xr:uid="{00000000-0004-0000-0000-000057000000}"/>
    <hyperlink ref="AZ99" r:id="rId45" xr:uid="{00000000-0004-0000-0000-000058000000}"/>
    <hyperlink ref="AZ102" r:id="rId46" display="mailto:mickael.franchette@eugenemerma.fr" xr:uid="{00000000-0004-0000-0000-000059000000}"/>
    <hyperlink ref="AZ103" r:id="rId47" xr:uid="{00000000-0004-0000-0000-00005A000000}"/>
    <hyperlink ref="AZ40" r:id="rId48" display="mailto:floriane.oszust@univ-reims;fr" xr:uid="{00000000-0004-0000-0000-00005B000000}"/>
    <hyperlink ref="AZ43" r:id="rId49" display="mailto:v.verdonk@biotechjboy.com" xr:uid="{00000000-0004-0000-0000-00005C000000}"/>
    <hyperlink ref="AZ108" r:id="rId50" xr:uid="{00000000-0004-0000-0000-00005D000000}"/>
    <hyperlink ref="AZ115" r:id="rId51" display="mailto:info@jnslabs.com" xr:uid="{00000000-0004-0000-0000-00005F000000}"/>
    <hyperlink ref="AZ58" r:id="rId52" xr:uid="{120D4766-2804-834C-B350-0BE7FDA42D38}"/>
    <hyperlink ref="AS4" r:id="rId53" xr:uid="{6622BBA6-6FF8-4152-B86B-419D1D3F91A2}"/>
    <hyperlink ref="AS128" r:id="rId54" xr:uid="{CE6BB279-B22D-4886-BA43-EBC7C34ABC98}"/>
    <hyperlink ref="AS2" r:id="rId55" xr:uid="{AD65CD47-7EFA-468A-823F-E339A9B6D149}"/>
    <hyperlink ref="AS5" r:id="rId56" xr:uid="{867F9573-C524-43B1-B8BB-393613768702}"/>
    <hyperlink ref="AS6" r:id="rId57" xr:uid="{BF5452CE-A4A7-4606-BC60-FF976F299AB7}"/>
    <hyperlink ref="AS7" r:id="rId58" xr:uid="{D6C97649-73D2-49A8-8292-B639FCA92A26}"/>
    <hyperlink ref="AS8" r:id="rId59" xr:uid="{06A1A36D-1C79-4DDD-8C3C-A29B3AB95216}"/>
    <hyperlink ref="AS3" r:id="rId60" xr:uid="{E7287CB5-76AD-4369-BEC2-F6381C7644FC}"/>
    <hyperlink ref="AS11" r:id="rId61" xr:uid="{9180D9EF-8163-43F1-B529-5EF7620CCC98}"/>
    <hyperlink ref="AS14" r:id="rId62" xr:uid="{7B3178EE-8012-4045-ABA6-770304DA7A0A}"/>
    <hyperlink ref="AS15" r:id="rId63" xr:uid="{6BF309E0-44F4-4801-A07F-B45D80DAD3B9}"/>
    <hyperlink ref="AS17" r:id="rId64" xr:uid="{30B8E8AB-484D-4869-9DA7-C84D07A1DFD7}"/>
    <hyperlink ref="AS19" r:id="rId65" xr:uid="{832F36F7-F6BA-46EB-A5E1-DB9BEB57D0DF}"/>
    <hyperlink ref="AS20" r:id="rId66" xr:uid="{9154F617-C5AB-49D1-BA5E-806CE4EB594E}"/>
    <hyperlink ref="AS21" r:id="rId67" xr:uid="{F3B7F5D3-98B0-43C8-A6A6-EFF45964F58D}"/>
    <hyperlink ref="AS24" r:id="rId68" xr:uid="{E24FB1E8-7D8A-43A4-B6D0-9E909F366FEE}"/>
    <hyperlink ref="AS96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224</v>
      </c>
      <c r="C1" s="17" t="s">
        <v>934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223</v>
      </c>
      <c r="N1" s="17" t="s">
        <v>935</v>
      </c>
      <c r="O1" s="17" t="s">
        <v>936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580</v>
      </c>
      <c r="AH1" s="17" t="s">
        <v>579</v>
      </c>
      <c r="AI1" s="21">
        <v>10000</v>
      </c>
      <c r="AJ1" s="28"/>
      <c r="AK1" s="55" t="s">
        <v>582</v>
      </c>
      <c r="AL1" s="51"/>
      <c r="AM1" s="23" t="s">
        <v>581</v>
      </c>
      <c r="AN1" s="17" t="s">
        <v>585</v>
      </c>
      <c r="AO1" s="17" t="s">
        <v>583</v>
      </c>
      <c r="AP1" s="17" t="s">
        <v>536</v>
      </c>
      <c r="AQ1" s="17"/>
      <c r="AR1" s="23" t="s">
        <v>584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0" t="s">
        <v>874</v>
      </c>
      <c r="B1" s="181"/>
      <c r="C1" s="181"/>
      <c r="D1" s="181"/>
      <c r="E1" s="181"/>
      <c r="F1" s="182"/>
    </row>
    <row r="2" spans="1:32" ht="16.5" thickBot="1" x14ac:dyDescent="0.3">
      <c r="A2" s="183"/>
      <c r="B2" s="184"/>
      <c r="C2" s="184"/>
      <c r="D2" s="184"/>
      <c r="E2" s="184"/>
      <c r="F2" s="185"/>
      <c r="H2" s="67"/>
      <c r="I2" s="68" t="s">
        <v>816</v>
      </c>
      <c r="K2" s="69"/>
      <c r="L2" s="68" t="s">
        <v>817</v>
      </c>
      <c r="N2" s="176" t="s">
        <v>845</v>
      </c>
      <c r="O2" s="177"/>
      <c r="P2" s="177"/>
      <c r="Q2" s="178" t="str">
        <f>IF(Entreprises_Complet2!BD3=1," initiaux"," des apprentis ET des initiaux")</f>
        <v xml:space="preserve"> des apprentis ET des initiaux</v>
      </c>
      <c r="R2" s="178"/>
      <c r="S2" s="178"/>
      <c r="T2" s="17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0" t="s">
        <v>820</v>
      </c>
      <c r="B1" s="181"/>
      <c r="C1" s="181"/>
      <c r="D1" s="181"/>
      <c r="E1" s="181"/>
      <c r="F1" s="182"/>
      <c r="G1" s="70"/>
    </row>
    <row r="2" spans="1:33" ht="15" customHeight="1" thickBot="1" x14ac:dyDescent="0.3">
      <c r="A2" s="186"/>
      <c r="B2" s="187"/>
      <c r="C2" s="187"/>
      <c r="D2" s="187"/>
      <c r="E2" s="187"/>
      <c r="F2" s="188"/>
      <c r="G2" s="70"/>
      <c r="H2" s="67"/>
      <c r="I2" s="68" t="s">
        <v>816</v>
      </c>
      <c r="K2" s="69"/>
      <c r="L2" s="68" t="s">
        <v>817</v>
      </c>
      <c r="N2" s="189" t="s">
        <v>845</v>
      </c>
      <c r="O2" s="190"/>
      <c r="P2" s="190"/>
      <c r="Q2" s="190"/>
      <c r="R2" s="93" t="str">
        <f>IF(Entreprises_Complet2!BD3=1,"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3"/>
      <c r="B3" s="184"/>
      <c r="C3" s="184"/>
      <c r="D3" s="184"/>
      <c r="E3" s="184"/>
      <c r="F3" s="18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2021-08-09T15:50:13Z</dcterms:modified>
</cp:coreProperties>
</file>