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70A8B486-DB07-40BD-887C-3B89535FF6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Entreprises_Complet!$A$1:$CB$127</definedName>
    <definedName name="d" localSheetId="3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5" l="1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BL43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4" i="2"/>
  <c r="BL25" i="2"/>
  <c r="BL26" i="2"/>
  <c r="BL27" i="2"/>
  <c r="BL28" i="2"/>
  <c r="BL29" i="2"/>
  <c r="BL5" i="2"/>
  <c r="BL9" i="2"/>
  <c r="BL30" i="2"/>
  <c r="BL31" i="2"/>
  <c r="BL32" i="2"/>
  <c r="BL23" i="2"/>
  <c r="BL36" i="2"/>
  <c r="BL37" i="2"/>
  <c r="BL38" i="2"/>
  <c r="BL39" i="2"/>
  <c r="BL40" i="2"/>
  <c r="BL41" i="2"/>
  <c r="BL42" i="2"/>
  <c r="BL10" i="2"/>
  <c r="BL11" i="2"/>
  <c r="BL13" i="2"/>
  <c r="BL14" i="2"/>
  <c r="BL19" i="2"/>
  <c r="BL20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2" i="2"/>
  <c r="BM15" i="2"/>
  <c r="BM16" i="2"/>
  <c r="BM6" i="2"/>
  <c r="BM7" i="2"/>
  <c r="BM8" i="2"/>
  <c r="BM3" i="2"/>
  <c r="BM4" i="2"/>
  <c r="BM17" i="2"/>
  <c r="BM21" i="2"/>
  <c r="BM22" i="2"/>
  <c r="BM24" i="2"/>
  <c r="BM25" i="2"/>
  <c r="BM26" i="2"/>
  <c r="BM27" i="2"/>
  <c r="BM28" i="2"/>
  <c r="BM29" i="2"/>
  <c r="BM5" i="2"/>
  <c r="BM9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10" i="2"/>
  <c r="BM11" i="2"/>
  <c r="BM13" i="2"/>
  <c r="BM14" i="2"/>
  <c r="BM19" i="2"/>
  <c r="BM20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4" i="2"/>
  <c r="D9" i="2"/>
  <c r="D11" i="2"/>
  <c r="D8" i="2"/>
  <c r="D13" i="2"/>
  <c r="D14" i="2"/>
  <c r="D16" i="2"/>
  <c r="D19" i="2"/>
  <c r="D20" i="2"/>
  <c r="D15" i="2"/>
  <c r="D24" i="2"/>
  <c r="D30" i="2"/>
  <c r="D31" i="2"/>
  <c r="D12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7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8" i="2" l="1"/>
  <c r="AU48" i="2" s="1"/>
  <c r="AT35" i="2"/>
  <c r="AU35" i="2" s="1"/>
  <c r="AV110" i="2"/>
  <c r="AW110" i="2" s="1"/>
  <c r="AV12" i="2"/>
  <c r="AW12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5" i="2"/>
  <c r="AW5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20" i="2"/>
  <c r="AW20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6" i="2"/>
  <c r="AU6" i="2" s="1"/>
  <c r="AT19" i="2"/>
  <c r="AU19" i="2" s="1"/>
  <c r="AT110" i="2"/>
  <c r="AU110" i="2" s="1"/>
  <c r="AT22" i="2"/>
  <c r="AU22" i="2" s="1"/>
  <c r="AV57" i="2"/>
  <c r="AW57" i="2" s="1"/>
  <c r="AT4" i="2"/>
  <c r="AU4" i="2" s="1"/>
  <c r="AT37" i="2"/>
  <c r="AU37" i="2" s="1"/>
  <c r="AT16" i="2"/>
  <c r="AU16" i="2" s="1"/>
  <c r="AV60" i="2"/>
  <c r="AW60" i="2" s="1"/>
  <c r="AV16" i="2"/>
  <c r="AW16" i="2" s="1"/>
  <c r="AT76" i="2"/>
  <c r="AU76" i="2" s="1"/>
  <c r="AT28" i="2"/>
  <c r="AU28" i="2" s="1"/>
  <c r="AT7" i="2"/>
  <c r="AU7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2" i="2"/>
  <c r="AU12" i="2" s="1"/>
  <c r="AT97" i="2"/>
  <c r="AU97" i="2" s="1"/>
  <c r="AV37" i="2"/>
  <c r="AW37" i="2" s="1"/>
  <c r="AT71" i="2"/>
  <c r="AU71" i="2" s="1"/>
  <c r="AT108" i="2"/>
  <c r="AU108" i="2" s="1"/>
  <c r="AT29" i="2"/>
  <c r="AU29" i="2" s="1"/>
  <c r="AT3" i="2"/>
  <c r="AU3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7" i="2"/>
  <c r="AU17" i="2" s="1"/>
  <c r="AT24" i="2"/>
  <c r="AU24" i="2" s="1"/>
  <c r="AV59" i="2"/>
  <c r="AW59" i="2" s="1"/>
  <c r="AT50" i="2"/>
  <c r="AU50" i="2" s="1"/>
  <c r="AV18" i="2"/>
  <c r="AW18" i="2" s="1"/>
  <c r="AV125" i="2"/>
  <c r="AW125" i="2" s="1"/>
  <c r="AV13" i="2"/>
  <c r="AW13" i="2" s="1"/>
  <c r="AV3" i="2"/>
  <c r="Q2" i="3" s="1"/>
  <c r="AT14" i="2"/>
  <c r="AU14" i="2" s="1"/>
  <c r="AV111" i="2"/>
  <c r="AW111" i="2" s="1"/>
  <c r="AT90" i="2"/>
  <c r="AU90" i="2" s="1"/>
  <c r="AT53" i="2"/>
  <c r="AU53" i="2" s="1"/>
  <c r="AT36" i="2"/>
  <c r="AU36" i="2" s="1"/>
  <c r="AV47" i="2"/>
  <c r="AW47" i="2" s="1"/>
  <c r="AT40" i="2"/>
  <c r="AU40" i="2" s="1"/>
  <c r="AV77" i="2"/>
  <c r="AW77" i="2" s="1"/>
  <c r="AV9" i="2"/>
  <c r="AW9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4" i="2"/>
  <c r="AW14" i="2" s="1"/>
  <c r="AT64" i="2"/>
  <c r="AU64" i="2" s="1"/>
  <c r="AV88" i="2"/>
  <c r="AW88" i="2" s="1"/>
  <c r="AV64" i="2"/>
  <c r="AW64" i="2" s="1"/>
  <c r="AV11" i="2"/>
  <c r="AW11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3" i="2"/>
  <c r="AU13" i="2" s="1"/>
  <c r="AT88" i="2"/>
  <c r="AU88" i="2" s="1"/>
  <c r="AT126" i="2"/>
  <c r="AU126" i="2" s="1"/>
  <c r="AV102" i="2"/>
  <c r="AW102" i="2" s="1"/>
  <c r="AV10" i="2"/>
  <c r="AW10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5" i="2"/>
  <c r="AW15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9" i="2"/>
  <c r="AU9" i="2" s="1"/>
  <c r="AT33" i="2"/>
  <c r="AU33" i="2" s="1"/>
  <c r="AT104" i="2"/>
  <c r="AU104" i="2" s="1"/>
  <c r="AV98" i="2"/>
  <c r="AW98" i="2" s="1"/>
  <c r="AV99" i="2"/>
  <c r="AW99" i="2" s="1"/>
  <c r="AT18" i="2"/>
  <c r="AU18" i="2" s="1"/>
  <c r="AV6" i="2"/>
  <c r="AW6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9" i="2"/>
  <c r="AW19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7" i="2"/>
  <c r="AW7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8" i="2"/>
  <c r="AW8" i="2" s="1"/>
  <c r="AT105" i="2"/>
  <c r="AU105" i="2" s="1"/>
  <c r="AV127" i="2"/>
  <c r="AW127" i="2" s="1"/>
  <c r="AV45" i="2"/>
  <c r="AW45" i="2" s="1"/>
  <c r="AT20" i="2"/>
  <c r="AU20" i="2" s="1"/>
  <c r="AV68" i="2"/>
  <c r="AW68" i="2" s="1"/>
  <c r="AT15" i="2"/>
  <c r="AU15" i="2" s="1"/>
  <c r="AT10" i="2"/>
  <c r="AU10" i="2" s="1"/>
  <c r="AT44" i="2"/>
  <c r="AU44" i="2" s="1"/>
  <c r="AT93" i="2"/>
  <c r="AU93" i="2" s="1"/>
  <c r="AT8" i="2"/>
  <c r="AU8" i="2" s="1"/>
  <c r="AT122" i="2"/>
  <c r="AU122" i="2" s="1"/>
  <c r="AT11" i="2"/>
  <c r="AU11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33" i="2"/>
  <c r="AW33" i="2" s="1"/>
  <c r="AV66" i="2"/>
  <c r="AW66" i="2" s="1"/>
  <c r="AV24" i="2"/>
  <c r="AW24" i="2" s="1"/>
  <c r="AT5" i="2"/>
  <c r="AU5" i="2" s="1"/>
  <c r="AT114" i="2"/>
  <c r="AU114" i="2" s="1"/>
  <c r="AV95" i="2"/>
  <c r="AW95" i="2" s="1"/>
  <c r="AT31" i="2"/>
  <c r="AU31" i="2" s="1"/>
  <c r="AT46" i="2"/>
  <c r="AU46" i="2" s="1"/>
  <c r="AV91" i="2"/>
  <c r="AW91" i="2" s="1"/>
  <c r="AV17" i="2"/>
  <c r="AW17" i="2" s="1"/>
  <c r="AV123" i="2"/>
  <c r="AW123" i="2" s="1"/>
  <c r="AV70" i="2"/>
  <c r="AW70" i="2" s="1"/>
  <c r="AV4" i="2"/>
  <c r="AW4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3" i="2" l="1"/>
  <c r="R2" i="4"/>
</calcChain>
</file>

<file path=xl/sharedStrings.xml><?xml version="1.0" encoding="utf-8"?>
<sst xmlns="http://schemas.openxmlformats.org/spreadsheetml/2006/main" count="1664" uniqueCount="1333">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</sst>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33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34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36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topLeftCell="AI1" zoomScaleNormal="100" workbookViewId="0">
      <pane ySplit="1" topLeftCell="A57" activePane="bottomLeft" state="frozen"/>
      <selection activeCell="AD1" sqref="AD1"/>
      <selection pane="bottomLeft" activeCell="AN58" sqref="AN58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69</v>
      </c>
      <c r="B1" s="149" t="s">
        <v>68</v>
      </c>
      <c r="C1" s="150" t="s">
        <v>142</v>
      </c>
      <c r="D1" s="151" t="s">
        <v>296</v>
      </c>
      <c r="E1" s="152" t="s">
        <v>945</v>
      </c>
      <c r="F1" s="152" t="s">
        <v>946</v>
      </c>
      <c r="G1" s="152" t="s">
        <v>947</v>
      </c>
      <c r="H1" s="152" t="s">
        <v>948</v>
      </c>
      <c r="I1" s="152" t="s">
        <v>941</v>
      </c>
      <c r="J1" s="152" t="s">
        <v>942</v>
      </c>
      <c r="K1" s="152" t="s">
        <v>943</v>
      </c>
      <c r="L1" s="152" t="s">
        <v>944</v>
      </c>
      <c r="M1" s="153" t="s">
        <v>250</v>
      </c>
      <c r="N1" s="150" t="s">
        <v>251</v>
      </c>
      <c r="O1" s="150" t="s">
        <v>252</v>
      </c>
      <c r="P1" s="150" t="s">
        <v>253</v>
      </c>
      <c r="Q1" s="150" t="s">
        <v>232</v>
      </c>
      <c r="R1" s="154" t="s">
        <v>233</v>
      </c>
      <c r="S1" s="150" t="s">
        <v>234</v>
      </c>
      <c r="T1" s="150" t="s">
        <v>235</v>
      </c>
      <c r="U1" s="150" t="s">
        <v>241</v>
      </c>
      <c r="V1" s="150" t="s">
        <v>242</v>
      </c>
      <c r="W1" s="150" t="s">
        <v>243</v>
      </c>
      <c r="X1" s="150" t="s">
        <v>244</v>
      </c>
      <c r="Y1" s="150" t="s">
        <v>257</v>
      </c>
      <c r="Z1" s="150" t="s">
        <v>258</v>
      </c>
      <c r="AA1" s="150" t="s">
        <v>259</v>
      </c>
      <c r="AB1" s="150" t="s">
        <v>260</v>
      </c>
      <c r="AC1" s="150" t="s">
        <v>283</v>
      </c>
      <c r="AD1" s="150" t="s">
        <v>280</v>
      </c>
      <c r="AE1" s="150" t="s">
        <v>281</v>
      </c>
      <c r="AF1" s="150" t="s">
        <v>282</v>
      </c>
      <c r="AG1" s="150" t="s">
        <v>143</v>
      </c>
      <c r="AH1" s="150" t="s">
        <v>144</v>
      </c>
      <c r="AI1" s="155" t="s">
        <v>145</v>
      </c>
      <c r="AJ1" s="150" t="s">
        <v>75</v>
      </c>
      <c r="AK1" s="150" t="s">
        <v>79</v>
      </c>
      <c r="AL1" s="150" t="s">
        <v>1152</v>
      </c>
      <c r="AM1" s="150" t="s">
        <v>261</v>
      </c>
      <c r="AN1" s="150" t="s">
        <v>70</v>
      </c>
      <c r="AO1" s="156" t="s">
        <v>71</v>
      </c>
      <c r="AP1" s="156" t="s">
        <v>72</v>
      </c>
      <c r="AQ1" s="156" t="s">
        <v>73</v>
      </c>
      <c r="AR1" s="156" t="s">
        <v>74</v>
      </c>
      <c r="AS1" s="156" t="s">
        <v>228</v>
      </c>
      <c r="AT1" s="157" t="s">
        <v>916</v>
      </c>
      <c r="AU1" s="158" t="s">
        <v>919</v>
      </c>
      <c r="AV1" s="157" t="s">
        <v>914</v>
      </c>
      <c r="AW1" s="158" t="s">
        <v>917</v>
      </c>
      <c r="AX1" s="159" t="s">
        <v>952</v>
      </c>
      <c r="AY1" s="159" t="s">
        <v>953</v>
      </c>
      <c r="AZ1" s="159" t="s">
        <v>950</v>
      </c>
      <c r="BA1" s="159" t="s">
        <v>951</v>
      </c>
      <c r="BB1" s="159" t="s">
        <v>920</v>
      </c>
      <c r="BC1" s="159" t="s">
        <v>921</v>
      </c>
      <c r="BD1" s="159" t="s">
        <v>922</v>
      </c>
      <c r="BE1" s="159" t="s">
        <v>923</v>
      </c>
      <c r="BF1" s="159" t="s">
        <v>924</v>
      </c>
      <c r="BG1" s="159" t="s">
        <v>925</v>
      </c>
      <c r="BH1" s="159" t="s">
        <v>926</v>
      </c>
      <c r="BI1" s="159" t="s">
        <v>927</v>
      </c>
      <c r="BJ1" s="159" t="s">
        <v>928</v>
      </c>
      <c r="BK1" s="159" t="s">
        <v>929</v>
      </c>
      <c r="BL1" s="160" t="s">
        <v>918</v>
      </c>
      <c r="BM1" s="160" t="s">
        <v>913</v>
      </c>
      <c r="BN1" s="160"/>
      <c r="BO1" s="160"/>
      <c r="BP1" s="161" t="s">
        <v>930</v>
      </c>
      <c r="BQ1" s="161" t="s">
        <v>931</v>
      </c>
      <c r="BR1" s="161" t="s">
        <v>932</v>
      </c>
      <c r="BS1" s="161" t="s">
        <v>933</v>
      </c>
      <c r="BT1" s="161" t="s">
        <v>934</v>
      </c>
      <c r="BU1" s="161"/>
      <c r="BV1" s="161"/>
      <c r="BW1" s="161" t="s">
        <v>935</v>
      </c>
      <c r="BX1" s="161" t="s">
        <v>936</v>
      </c>
      <c r="BY1" s="161" t="s">
        <v>937</v>
      </c>
      <c r="BZ1" s="161" t="s">
        <v>938</v>
      </c>
      <c r="CA1" s="161" t="s">
        <v>939</v>
      </c>
      <c r="CB1" s="162"/>
    </row>
    <row r="2" spans="1:80" s="18" customFormat="1" ht="117" customHeight="1" x14ac:dyDescent="0.25">
      <c r="A2" s="14" t="s">
        <v>1161</v>
      </c>
      <c r="B2" s="14" t="s">
        <v>1163</v>
      </c>
      <c r="C2" s="62" t="s">
        <v>1162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1164</v>
      </c>
      <c r="AH2" s="62" t="s">
        <v>170</v>
      </c>
      <c r="AI2" s="138">
        <v>51100</v>
      </c>
      <c r="AJ2" s="139" t="s">
        <v>1165</v>
      </c>
      <c r="AK2" s="67" t="s">
        <v>1166</v>
      </c>
      <c r="AL2" s="144" t="s">
        <v>1167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347</v>
      </c>
      <c r="B3" s="14" t="s">
        <v>395</v>
      </c>
      <c r="C3" s="62" t="s">
        <v>394</v>
      </c>
      <c r="D3" s="99" t="str">
        <f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968</v>
      </c>
      <c r="F3" s="164" t="s">
        <v>967</v>
      </c>
      <c r="G3" s="164" t="s">
        <v>1136</v>
      </c>
      <c r="H3" s="164"/>
      <c r="I3" s="74" t="s">
        <v>966</v>
      </c>
      <c r="J3" s="62" t="s">
        <v>965</v>
      </c>
      <c r="K3" s="62" t="s">
        <v>1135</v>
      </c>
      <c r="L3" s="164"/>
      <c r="M3" s="74" t="s">
        <v>964</v>
      </c>
      <c r="N3" s="62" t="s">
        <v>963</v>
      </c>
      <c r="O3" s="62" t="s">
        <v>1134</v>
      </c>
      <c r="P3" s="137"/>
      <c r="Q3" s="62" t="s">
        <v>1084</v>
      </c>
      <c r="R3" s="137" t="s">
        <v>1085</v>
      </c>
      <c r="S3" s="137" t="s">
        <v>1086</v>
      </c>
      <c r="T3" s="137"/>
      <c r="U3" s="62" t="s">
        <v>465</v>
      </c>
      <c r="V3" s="62" t="s">
        <v>1105</v>
      </c>
      <c r="W3" s="62" t="s">
        <v>982</v>
      </c>
      <c r="X3" s="137"/>
      <c r="Y3" s="137"/>
      <c r="Z3" s="62" t="s">
        <v>981</v>
      </c>
      <c r="AA3" s="62" t="s">
        <v>980</v>
      </c>
      <c r="AB3" s="137"/>
      <c r="AC3" s="62"/>
      <c r="AD3" s="62" t="s">
        <v>979</v>
      </c>
      <c r="AE3" s="62" t="s">
        <v>980</v>
      </c>
      <c r="AF3" s="137"/>
      <c r="AG3" s="62" t="s">
        <v>396</v>
      </c>
      <c r="AH3" s="62" t="s">
        <v>170</v>
      </c>
      <c r="AI3" s="138">
        <v>51100</v>
      </c>
      <c r="AJ3" s="139">
        <v>326888110</v>
      </c>
      <c r="AK3" s="67" t="s">
        <v>1171</v>
      </c>
      <c r="AL3" s="144" t="s">
        <v>1159</v>
      </c>
      <c r="AM3" s="67" t="s">
        <v>397</v>
      </c>
      <c r="AN3" s="140"/>
      <c r="AO3" s="141"/>
      <c r="AP3" s="137"/>
      <c r="AQ3" s="141"/>
      <c r="AR3" s="141"/>
      <c r="AS3" s="141"/>
      <c r="AT3" s="18">
        <f>RANK(BL3,$BL$3:$BL$121)+COUNTIF(BL$3:BL3,BL3)-1</f>
        <v>1</v>
      </c>
      <c r="AU3" s="165" t="str">
        <f>"N° "&amp;AT3&amp;" "&amp;C3</f>
        <v>N° 1 Delpharm Reims</v>
      </c>
      <c r="AV3" s="18">
        <f>RANK(BM3,$BM$3:$BM$121)+COUNTIF(BM$3:BM3,BM3)-1</f>
        <v>8</v>
      </c>
      <c r="AW3" s="165" t="str">
        <f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>((AX3+AY3)*7)+((AZ3+BA3)*6)+((BB3+BC3)*5)+((BD3+BE3)*4)+((BF3+BG3)*3)+((BH3+BI3)*2)+((BJ3+BK3)*1)</f>
        <v>127</v>
      </c>
      <c r="BM3" s="18">
        <f>((AY3)*7)+((BA3)*6)+((BC3)*5)+((BE3)*4)+((BG3)*3)+((BI3)*2)+((BK3)*1)</f>
        <v>7</v>
      </c>
      <c r="BN3" s="18">
        <f>AX3</f>
        <v>2</v>
      </c>
      <c r="BO3" s="18">
        <f>AZ3</f>
        <v>4</v>
      </c>
      <c r="BP3" s="18">
        <f>BB3</f>
        <v>7</v>
      </c>
      <c r="BQ3" s="18">
        <f>BD3</f>
        <v>5</v>
      </c>
      <c r="BR3" s="18">
        <f>BF3</f>
        <v>6</v>
      </c>
      <c r="BS3" s="18">
        <f>BH3</f>
        <v>3</v>
      </c>
      <c r="BT3" s="18">
        <f>BJ3</f>
        <v>3</v>
      </c>
      <c r="BU3" s="18">
        <f>AY3</f>
        <v>0</v>
      </c>
      <c r="BV3" s="18">
        <f>BA3</f>
        <v>0</v>
      </c>
      <c r="BW3" s="18">
        <f>BC3</f>
        <v>0</v>
      </c>
      <c r="BX3" s="18">
        <f>BE3</f>
        <v>1</v>
      </c>
      <c r="BY3" s="18">
        <f>BG3</f>
        <v>1</v>
      </c>
      <c r="BZ3" s="18">
        <f>BI3</f>
        <v>0</v>
      </c>
      <c r="CA3" s="18">
        <f>BK3</f>
        <v>0</v>
      </c>
      <c r="CB3" s="63"/>
    </row>
    <row r="4" spans="1:80" s="1" customFormat="1" ht="80.25" customHeight="1" x14ac:dyDescent="0.25">
      <c r="A4" s="12" t="s">
        <v>237</v>
      </c>
      <c r="B4" s="12" t="s">
        <v>238</v>
      </c>
      <c r="C4" s="17" t="s">
        <v>294</v>
      </c>
      <c r="D4" s="73" t="str">
        <f>IF(AX4&lt;&gt;0,"2020_A="&amp;AX4," ")&amp;IF(AY4&lt;&gt;0," ; 2020_i="&amp;AY4," ")&amp;IF(AZ4&lt;&gt;0,"2019_A="&amp;AZ4," ")&amp;IF(BA4&lt;&gt;0," ; 2019_i="&amp;BA4," ")&amp;IF(BB4&lt;&gt;0,"2018_A="&amp;BB4," ")&amp;IF(BC4&lt;&gt;0," ; 2018_i="&amp;BC4," ")&amp;IF(BD4&lt;&gt;0," ; 2017_A="&amp;BD4," ")&amp;IF(BE4&lt;&gt;0," ; 2017_i="&amp;BE4," ")&amp;IF(BF4&lt;&gt;0," ; 2016_A="&amp;BF4," ")&amp;IF(BG4&lt;&gt;0," ; 2016_i="&amp;BG4," ")&amp;IF(BH4&lt;&gt;0," ; 2015_A="&amp;BH4," ")&amp;IF(BI4&lt;&gt;0," ; 2015_i="&amp;BI4," ")&amp;IF(BJ4&lt;&gt;0," ; 2014_A="&amp;BJ4," ")&amp;IF(BK4&lt;&gt;0," ; 2014_i="&amp;BK4," ")</f>
        <v>2020_A=1 2019_A=1 2018_A=2 ; 2018_i=1 ; 2017_A=1  ; 2016_A=2  ; 2015_A=1  ; 2014_A=2 ; 2014_i=1</v>
      </c>
      <c r="E4" s="11" t="s">
        <v>959</v>
      </c>
      <c r="F4" s="11" t="s">
        <v>960</v>
      </c>
      <c r="G4" s="11" t="s">
        <v>460</v>
      </c>
      <c r="H4" s="11"/>
      <c r="I4" s="11" t="s">
        <v>959</v>
      </c>
      <c r="J4" s="11" t="s">
        <v>960</v>
      </c>
      <c r="K4" s="11"/>
      <c r="L4" s="11"/>
      <c r="M4" s="75" t="s">
        <v>958</v>
      </c>
      <c r="N4" s="17" t="s">
        <v>957</v>
      </c>
      <c r="O4" s="17" t="s">
        <v>961</v>
      </c>
      <c r="P4" s="17" t="s">
        <v>491</v>
      </c>
      <c r="Q4" s="17" t="s">
        <v>422</v>
      </c>
      <c r="R4" s="17" t="s">
        <v>468</v>
      </c>
      <c r="S4" s="17" t="s">
        <v>1030</v>
      </c>
      <c r="T4" s="17"/>
      <c r="U4" s="17" t="s">
        <v>422</v>
      </c>
      <c r="V4" s="17" t="s">
        <v>984</v>
      </c>
      <c r="W4" s="17" t="s">
        <v>1029</v>
      </c>
      <c r="X4" s="17"/>
      <c r="Y4" s="17"/>
      <c r="Z4" s="17" t="s">
        <v>1112</v>
      </c>
      <c r="AA4" s="17" t="s">
        <v>983</v>
      </c>
      <c r="AB4" s="17"/>
      <c r="AC4" s="17" t="s">
        <v>1015</v>
      </c>
      <c r="AD4" s="17" t="s">
        <v>1114</v>
      </c>
      <c r="AE4" s="17" t="s">
        <v>1016</v>
      </c>
      <c r="AF4" s="17"/>
      <c r="AG4" s="11" t="s">
        <v>239</v>
      </c>
      <c r="AH4" s="11" t="s">
        <v>240</v>
      </c>
      <c r="AI4" s="41">
        <v>51110</v>
      </c>
      <c r="AJ4" s="46">
        <v>326888410</v>
      </c>
      <c r="AK4" s="23" t="s">
        <v>1153</v>
      </c>
      <c r="AL4" s="145" t="s">
        <v>1154</v>
      </c>
      <c r="AM4" s="50"/>
      <c r="AN4" s="11" t="s">
        <v>295</v>
      </c>
      <c r="AO4" s="17" t="s">
        <v>760</v>
      </c>
      <c r="AP4" s="17" t="s">
        <v>761</v>
      </c>
      <c r="AQ4" s="11" t="s">
        <v>762</v>
      </c>
      <c r="AR4" s="23" t="s">
        <v>763</v>
      </c>
      <c r="AS4" s="25"/>
      <c r="AT4" s="1">
        <f>RANK(BL4,$BL$3:$BL$121)+COUNTIF(BL$3:BL4,BL4)-1</f>
        <v>2</v>
      </c>
      <c r="AU4" s="64" t="str">
        <f>"N° "&amp;AT4&amp;" "&amp;C4</f>
        <v>N° 2 GIVAUDAN (Ex. Soliance)</v>
      </c>
      <c r="AV4" s="1">
        <f>RANK(BM4,$BM$3:$BM$121)+COUNTIF(BM$3:BM4,BM4)-1</f>
        <v>11</v>
      </c>
      <c r="AW4" s="64" t="str">
        <f>"N° "&amp;AV4&amp;" "&amp;C4</f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>((AX4+AY4)*7)+((AZ4+BA4)*6)+((BB4+BC4)*5)+((BD4+BE4)*4)+((BF4+BG4)*3)+((BH4+BI4)*2)+((BJ4+BK4)*1)</f>
        <v>43</v>
      </c>
      <c r="BM4" s="1">
        <f>((AY4)*7)+((BA4)*6)+((BC4)*5)+((BE4)*4)+((BG4)*3)+((BI4)*2)+((BK4)*1)</f>
        <v>6</v>
      </c>
      <c r="BN4" s="1">
        <f>AX4</f>
        <v>1</v>
      </c>
      <c r="BO4" s="1">
        <f>AZ4</f>
        <v>1</v>
      </c>
      <c r="BP4" s="1">
        <f>BB4</f>
        <v>2</v>
      </c>
      <c r="BQ4" s="1">
        <f>BD4</f>
        <v>1</v>
      </c>
      <c r="BR4" s="1">
        <f>BF4</f>
        <v>2</v>
      </c>
      <c r="BS4" s="1">
        <f>BH4</f>
        <v>1</v>
      </c>
      <c r="BT4" s="1">
        <f>BJ4</f>
        <v>2</v>
      </c>
      <c r="BU4" s="1">
        <f>AY4</f>
        <v>0</v>
      </c>
      <c r="BV4" s="1">
        <f>BA4</f>
        <v>0</v>
      </c>
      <c r="BW4" s="1">
        <f>BC4</f>
        <v>1</v>
      </c>
      <c r="BX4" s="1">
        <f>BE4</f>
        <v>0</v>
      </c>
      <c r="BY4" s="1">
        <f>BG4</f>
        <v>0</v>
      </c>
      <c r="BZ4" s="1">
        <f>BI4</f>
        <v>0</v>
      </c>
      <c r="CA4" s="1">
        <f>BK4</f>
        <v>1</v>
      </c>
      <c r="CB4" s="35"/>
    </row>
    <row r="5" spans="1:80" s="1" customFormat="1" ht="54.75" customHeight="1" x14ac:dyDescent="0.25">
      <c r="A5" s="12" t="s">
        <v>0</v>
      </c>
      <c r="B5" s="12" t="s">
        <v>246</v>
      </c>
      <c r="C5" s="17" t="s">
        <v>255</v>
      </c>
      <c r="D5" s="73" t="str">
        <f>IF(AX5&lt;&gt;0,"2020_A="&amp;AX5," ")&amp;IF(AY5&lt;&gt;0," ; 2020_i="&amp;AY5," ")&amp;IF(AZ5&lt;&gt;0,"2019_A="&amp;AZ5," ")&amp;IF(BA5&lt;&gt;0," ; 2019_i="&amp;BA5," ")&amp;IF(BB5&lt;&gt;0,"2018_A="&amp;BB5," ")&amp;IF(BC5&lt;&gt;0," ; 2018_i="&amp;BC5," ")&amp;IF(BD5&lt;&gt;0," ; 2017_A="&amp;BD5," ")&amp;IF(BE5&lt;&gt;0," ; 2017_i="&amp;BE5," ")&amp;IF(BF5&lt;&gt;0," ; 2016_A="&amp;BF5," ")&amp;IF(BG5&lt;&gt;0," ; 2016_i="&amp;BG5," ")&amp;IF(BH5&lt;&gt;0," ; 2015_A="&amp;BH5," ")&amp;IF(BI5&lt;&gt;0," ; 2015_i="&amp;BI5," ")&amp;IF(BJ5&lt;&gt;0," ; 2014_A="&amp;BJ5," ")&amp;IF(BK5&lt;&gt;0," ; 2014_i="&amp;BK5," ")</f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236</v>
      </c>
      <c r="N5" s="17" t="s">
        <v>254</v>
      </c>
      <c r="O5" s="17" t="s">
        <v>493</v>
      </c>
      <c r="P5" s="17"/>
      <c r="Q5" s="17" t="s">
        <v>1089</v>
      </c>
      <c r="R5" s="17" t="s">
        <v>1090</v>
      </c>
      <c r="S5" s="17" t="s">
        <v>1094</v>
      </c>
      <c r="T5" s="17"/>
      <c r="U5" s="17" t="s">
        <v>256</v>
      </c>
      <c r="V5" s="17" t="s">
        <v>1106</v>
      </c>
      <c r="W5" s="17" t="s">
        <v>494</v>
      </c>
      <c r="X5" s="17"/>
      <c r="Y5" s="17" t="s">
        <v>236</v>
      </c>
      <c r="Z5" s="17" t="s">
        <v>1014</v>
      </c>
      <c r="AA5" s="17" t="s">
        <v>1013</v>
      </c>
      <c r="AB5" s="17"/>
      <c r="AC5" s="17"/>
      <c r="AD5" s="17" t="s">
        <v>1012</v>
      </c>
      <c r="AE5" s="17" t="s">
        <v>988</v>
      </c>
      <c r="AF5" s="17"/>
      <c r="AG5" s="17" t="s">
        <v>247</v>
      </c>
      <c r="AH5" s="17" t="s">
        <v>248</v>
      </c>
      <c r="AI5" s="41">
        <v>2007</v>
      </c>
      <c r="AJ5" s="28" t="s">
        <v>249</v>
      </c>
      <c r="AK5" s="23" t="s">
        <v>1172</v>
      </c>
      <c r="AL5" s="146" t="s">
        <v>1155</v>
      </c>
      <c r="AM5" s="66"/>
      <c r="AN5" s="17"/>
      <c r="AO5" s="135"/>
      <c r="AP5" s="136"/>
      <c r="AQ5" s="135"/>
      <c r="AR5" s="135"/>
      <c r="AS5" s="135"/>
      <c r="AT5" s="1">
        <f>RANK(BL5,$BL$3:$BL$121)+COUNTIF(BL$3:BL5,BL5)-1</f>
        <v>3</v>
      </c>
      <c r="AU5" s="64" t="str">
        <f>"N° "&amp;AT5&amp;" "&amp;C5</f>
        <v>N° 3 Laboratoire Départemental d’Analyses et de Recherche (LDAR) de l'Aisne.</v>
      </c>
      <c r="AV5" s="1">
        <f>RANK(BM5,$BM$3:$BM$121)+COUNTIF(BM$3:BM5,BM5)-1</f>
        <v>9</v>
      </c>
      <c r="AW5" s="64" t="str">
        <f>"N° "&amp;AV5&amp;" "&amp;C5</f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>((AX5+AY5)*7)+((AZ5+BA5)*6)+((BB5+BC5)*5)+((BD5+BE5)*4)+((BF5+BG5)*3)+((BH5+BI5)*2)+((BJ5+BK5)*1)</f>
        <v>34</v>
      </c>
      <c r="BM5" s="1">
        <f>((AY5)*7)+((BA5)*6)+((BC5)*5)+((BE5)*4)+((BG5)*3)+((BI5)*2)+((BK5)*1)</f>
        <v>7</v>
      </c>
      <c r="BN5" s="1">
        <f>AX5</f>
        <v>0</v>
      </c>
      <c r="BO5" s="1">
        <f>AZ5</f>
        <v>0</v>
      </c>
      <c r="BP5" s="1">
        <f>BB5</f>
        <v>1</v>
      </c>
      <c r="BQ5" s="1">
        <f>BD5</f>
        <v>2</v>
      </c>
      <c r="BR5" s="1">
        <f>BF5</f>
        <v>2</v>
      </c>
      <c r="BS5" s="1">
        <f>BH5</f>
        <v>3</v>
      </c>
      <c r="BT5" s="1">
        <f>BJ5</f>
        <v>2</v>
      </c>
      <c r="BU5" s="1">
        <f>AY5</f>
        <v>0</v>
      </c>
      <c r="BV5" s="1">
        <f>BA5</f>
        <v>0</v>
      </c>
      <c r="BW5" s="1">
        <f>BC5</f>
        <v>0</v>
      </c>
      <c r="BX5" s="1">
        <f>BE5</f>
        <v>1</v>
      </c>
      <c r="BY5" s="1">
        <f>BG5</f>
        <v>1</v>
      </c>
      <c r="BZ5" s="1">
        <f>BI5</f>
        <v>0</v>
      </c>
      <c r="CA5" s="1">
        <f>BK5</f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424</v>
      </c>
      <c r="D6" s="73" t="str">
        <f>IF(AX6&lt;&gt;0,"2020_A="&amp;AX6," ")&amp;IF(AY6&lt;&gt;0," ; 2020_i="&amp;AY6," ")&amp;IF(AZ6&lt;&gt;0,"2019_A="&amp;AZ6," ")&amp;IF(BA6&lt;&gt;0," ; 2019_i="&amp;BA6," ")&amp;IF(BB6&lt;&gt;0,"2018_A="&amp;BB6," ")&amp;IF(BC6&lt;&gt;0," ; 2018_i="&amp;BC6," ")&amp;IF(BD6&lt;&gt;0," ; 2017_A="&amp;BD6," ")&amp;IF(BE6&lt;&gt;0," ; 2017_i="&amp;BE6," ")&amp;IF(BF6&lt;&gt;0," ; 2016_A="&amp;BF6," ")&amp;IF(BG6&lt;&gt;0," ; 2016_i="&amp;BG6," ")&amp;IF(BH6&lt;&gt;0," ; 2015_A="&amp;BH6," ")&amp;IF(BI6&lt;&gt;0," ; 2015_i="&amp;BI6," ")&amp;IF(BJ6&lt;&gt;0," ; 2014_A="&amp;BJ6," ")&amp;IF(BK6&lt;&gt;0," ; 2014_i="&amp;BK6," ")</f>
        <v xml:space="preserve">  2019_A=1 2018_A=1 ; 2018_i=1 ; 2017_A=2 ; 2017_i=1 ; 2016_A=1  ; 2015_A=1   </v>
      </c>
      <c r="E6" s="11"/>
      <c r="F6" s="11"/>
      <c r="G6" s="11"/>
      <c r="H6" s="11"/>
      <c r="I6" s="11" t="s">
        <v>429</v>
      </c>
      <c r="J6" s="11" t="s">
        <v>954</v>
      </c>
      <c r="K6" s="17" t="s">
        <v>492</v>
      </c>
      <c r="L6" s="11"/>
      <c r="M6" s="75" t="s">
        <v>1131</v>
      </c>
      <c r="N6" s="17" t="s">
        <v>1130</v>
      </c>
      <c r="O6" s="17" t="s">
        <v>1132</v>
      </c>
      <c r="P6" s="17"/>
      <c r="Q6" s="17" t="s">
        <v>1081</v>
      </c>
      <c r="R6" s="17" t="s">
        <v>1082</v>
      </c>
      <c r="S6" s="17" t="s">
        <v>1083</v>
      </c>
      <c r="T6" s="17"/>
      <c r="U6" s="17" t="s">
        <v>358</v>
      </c>
      <c r="V6" s="17" t="s">
        <v>425</v>
      </c>
      <c r="W6" s="17" t="s">
        <v>492</v>
      </c>
      <c r="X6" s="17"/>
      <c r="Y6" s="17" t="s">
        <v>358</v>
      </c>
      <c r="Z6" s="17" t="s">
        <v>426</v>
      </c>
      <c r="AA6" s="17" t="s">
        <v>492</v>
      </c>
      <c r="AB6" s="17"/>
      <c r="AC6" s="17"/>
      <c r="AD6" s="17"/>
      <c r="AE6" s="17"/>
      <c r="AF6" s="17"/>
      <c r="AG6" s="11" t="s">
        <v>45</v>
      </c>
      <c r="AH6" s="11" t="s">
        <v>197</v>
      </c>
      <c r="AI6" s="11">
        <v>51200</v>
      </c>
      <c r="AJ6" s="28">
        <v>33326512020</v>
      </c>
      <c r="AK6" s="23" t="s">
        <v>1173</v>
      </c>
      <c r="AL6" s="147" t="s">
        <v>1156</v>
      </c>
      <c r="AM6" s="25" t="s">
        <v>195</v>
      </c>
      <c r="AN6" s="17" t="s">
        <v>194</v>
      </c>
      <c r="AO6" s="17"/>
      <c r="AP6" s="17" t="s">
        <v>127</v>
      </c>
      <c r="AQ6" s="44" t="s">
        <v>46</v>
      </c>
      <c r="AR6" s="23" t="s">
        <v>47</v>
      </c>
      <c r="AS6" s="25"/>
      <c r="AT6" s="1">
        <f>RANK(BL6,$BL$3:$BL$121)+COUNTIF(BL$3:BL6,BL6)-1</f>
        <v>4</v>
      </c>
      <c r="AU6" s="64" t="str">
        <f>"N° "&amp;AT6&amp;" "&amp;C6</f>
        <v>N° 4 MHCS  (Champagne Moët et Chandon)</v>
      </c>
      <c r="AV6" s="1">
        <f>RANK(BM6,$BM$3:$BM$121)+COUNTIF(BM$3:BM6,BM6)-1</f>
        <v>3</v>
      </c>
      <c r="AW6" s="64" t="str">
        <f>"N° "&amp;AV6&amp;" "&amp;C6</f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>((AX6+AY6)*7)+((AZ6+BA6)*6)+((BB6+BC6)*5)+((BD6+BE6)*4)+((BF6+BG6)*3)+((BH6+BI6)*2)+((BJ6+BK6)*1)</f>
        <v>33</v>
      </c>
      <c r="BM6" s="1">
        <f>((AY6)*7)+((BA6)*6)+((BC6)*5)+((BE6)*4)+((BG6)*3)+((BI6)*2)+((BK6)*1)</f>
        <v>9</v>
      </c>
      <c r="BN6" s="1">
        <f>AX6</f>
        <v>0</v>
      </c>
      <c r="BO6" s="1">
        <f>AZ6</f>
        <v>1</v>
      </c>
      <c r="BP6" s="1">
        <f>BB6</f>
        <v>1</v>
      </c>
      <c r="BQ6" s="1">
        <f>BD6</f>
        <v>2</v>
      </c>
      <c r="BR6" s="1">
        <f>BF6</f>
        <v>1</v>
      </c>
      <c r="BS6" s="1">
        <f>BH6</f>
        <v>1</v>
      </c>
      <c r="BT6" s="1">
        <f>BJ6</f>
        <v>0</v>
      </c>
      <c r="BU6" s="1">
        <f>AY6</f>
        <v>0</v>
      </c>
      <c r="BV6" s="1">
        <f>BA6</f>
        <v>0</v>
      </c>
      <c r="BW6" s="1">
        <f>BC6</f>
        <v>1</v>
      </c>
      <c r="BX6" s="1">
        <f>BE6</f>
        <v>1</v>
      </c>
      <c r="BY6" s="1">
        <f>BG6</f>
        <v>0</v>
      </c>
      <c r="BZ6" s="1">
        <f>BI6</f>
        <v>0</v>
      </c>
      <c r="CA6" s="1">
        <f>BK6</f>
        <v>0</v>
      </c>
      <c r="CB6" s="35"/>
    </row>
    <row r="7" spans="1:80" s="1" customFormat="1" ht="60.75" customHeight="1" x14ac:dyDescent="0.2">
      <c r="A7" s="12" t="s">
        <v>0</v>
      </c>
      <c r="B7" s="12" t="s">
        <v>120</v>
      </c>
      <c r="C7" s="17" t="s">
        <v>29</v>
      </c>
      <c r="D7" s="11" t="str">
        <f>IF(AX7&lt;&gt;0,"2020_A="&amp;AX7," ")&amp;IF(AY7&lt;&gt;0," ; 2020_i="&amp;AY7," ")&amp;IF(AZ7&lt;&gt;0,"2019_A="&amp;AZ7," ")&amp;IF(BA7&lt;&gt;0," ; 2019_i="&amp;BA7," ")&amp;IF(BB7&lt;&gt;0,"2018_A="&amp;BB7," ")&amp;IF(BC7&lt;&gt;0," ; 2018_i="&amp;BC7," ")&amp;IF(BD7&lt;&gt;0," ; 2017_A="&amp;BD7," ")&amp;IF(BE7&lt;&gt;0," ; 2017_i="&amp;BE7," ")&amp;IF(BF7&lt;&gt;0," ; 2016_A="&amp;BF7," ")&amp;IF(BG7&lt;&gt;0," ; 2016_i="&amp;BG7," ")&amp;IF(BH7&lt;&gt;0," ; 2015_A="&amp;BH7," ")&amp;IF(BI7&lt;&gt;0," ; 2015_i="&amp;BI7," ")&amp;IF(BJ7&lt;&gt;0," ; 2014_A="&amp;BJ7," ")&amp;IF(BK7&lt;&gt;0," ; 2014_i="&amp;BK7," ")</f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453</v>
      </c>
      <c r="N7" s="17" t="s">
        <v>454</v>
      </c>
      <c r="O7" s="17" t="s">
        <v>970</v>
      </c>
      <c r="P7" s="17" t="s">
        <v>490</v>
      </c>
      <c r="Q7" s="17" t="s">
        <v>455</v>
      </c>
      <c r="R7" s="17" t="s">
        <v>456</v>
      </c>
      <c r="S7" s="17" t="s">
        <v>969</v>
      </c>
      <c r="T7" s="17"/>
      <c r="U7" s="17" t="s">
        <v>457</v>
      </c>
      <c r="V7" s="17" t="s">
        <v>1104</v>
      </c>
      <c r="W7" s="17" t="s">
        <v>978</v>
      </c>
      <c r="X7" s="17"/>
      <c r="Y7" s="17"/>
      <c r="Z7" s="17" t="s">
        <v>977</v>
      </c>
      <c r="AA7" s="17" t="s">
        <v>976</v>
      </c>
      <c r="AB7" s="17"/>
      <c r="AC7" s="17"/>
      <c r="AD7" s="17" t="s">
        <v>1020</v>
      </c>
      <c r="AE7" s="17" t="s">
        <v>1021</v>
      </c>
      <c r="AF7" s="17"/>
      <c r="AG7" s="11" t="s">
        <v>230</v>
      </c>
      <c r="AH7" s="11" t="s">
        <v>173</v>
      </c>
      <c r="AI7" s="41">
        <v>51530</v>
      </c>
      <c r="AJ7" s="28" t="s">
        <v>121</v>
      </c>
      <c r="AK7" s="23" t="s">
        <v>1174</v>
      </c>
      <c r="AL7" s="147" t="s">
        <v>1157</v>
      </c>
      <c r="AM7" s="23"/>
      <c r="AN7" s="11" t="s">
        <v>231</v>
      </c>
      <c r="AO7" s="17" t="s">
        <v>518</v>
      </c>
      <c r="AP7" s="17"/>
      <c r="AQ7" s="11" t="s">
        <v>519</v>
      </c>
      <c r="AR7" s="50" t="s">
        <v>520</v>
      </c>
      <c r="AS7" s="25" t="s">
        <v>409</v>
      </c>
      <c r="AT7" s="1">
        <f>RANK(BL7,$BL$3:$BL$121)+COUNTIF(BL$3:BL7,BL7)-1</f>
        <v>5</v>
      </c>
      <c r="AU7" s="64" t="str">
        <f>"N° "&amp;AT7&amp;" "&amp;C7</f>
        <v>N° 5 SOFRALAB</v>
      </c>
      <c r="AV7" s="1">
        <f>RANK(BM7,$BM$3:$BM$121)+COUNTIF(BM$3:BM7,BM7)-1</f>
        <v>7</v>
      </c>
      <c r="AW7" s="64" t="str">
        <f>"N° "&amp;AV7&amp;" "&amp;C7</f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>((AX7+AY7)*7)+((AZ7+BA7)*6)+((BB7+BC7)*5)+((BD7+BE7)*4)+((BF7+BG7)*3)+((BH7+BI7)*2)+((BJ7+BK7)*1)</f>
        <v>27</v>
      </c>
      <c r="BM7" s="1">
        <f>((AY7)*7)+((BA7)*6)+((BC7)*5)+((BE7)*4)+((BG7)*3)+((BI7)*2)+((BK7)*1)</f>
        <v>8</v>
      </c>
      <c r="BN7" s="1">
        <f>AX7</f>
        <v>0</v>
      </c>
      <c r="BO7" s="1">
        <f>AZ7</f>
        <v>0</v>
      </c>
      <c r="BP7" s="1">
        <f>BB7</f>
        <v>1</v>
      </c>
      <c r="BQ7" s="1">
        <f>BD7</f>
        <v>1</v>
      </c>
      <c r="BR7" s="1">
        <f>BF7</f>
        <v>2</v>
      </c>
      <c r="BS7" s="1">
        <f>BH7</f>
        <v>1</v>
      </c>
      <c r="BT7" s="1">
        <f>BJ7</f>
        <v>2</v>
      </c>
      <c r="BU7" s="1">
        <f>AY7</f>
        <v>0</v>
      </c>
      <c r="BV7" s="1">
        <f>BA7</f>
        <v>0</v>
      </c>
      <c r="BW7" s="1">
        <f>BC7</f>
        <v>1</v>
      </c>
      <c r="BX7" s="1">
        <f>BE7</f>
        <v>0</v>
      </c>
      <c r="BY7" s="1">
        <f>BG7</f>
        <v>1</v>
      </c>
      <c r="BZ7" s="1">
        <f>BI7</f>
        <v>0</v>
      </c>
      <c r="CA7" s="1">
        <f>BK7</f>
        <v>0</v>
      </c>
      <c r="CB7" s="37"/>
    </row>
    <row r="8" spans="1:80" s="1" customFormat="1" ht="42" customHeight="1" x14ac:dyDescent="0.2">
      <c r="A8" s="12" t="s">
        <v>0</v>
      </c>
      <c r="B8" s="12" t="s">
        <v>402</v>
      </c>
      <c r="C8" s="17" t="s">
        <v>401</v>
      </c>
      <c r="D8" s="11" t="str">
        <f>IF(AX8&lt;&gt;0,"2020_A="&amp;AX8," ")&amp;IF(AY8&lt;&gt;0," ; 2020_i="&amp;AY8," ")&amp;IF(AZ8&lt;&gt;0,"2019_A="&amp;AZ8," ")&amp;IF(BA8&lt;&gt;0," ; 2019_i="&amp;BA8," ")&amp;IF(BB8&lt;&gt;0,"2018_A="&amp;BB8," ")&amp;IF(BC8&lt;&gt;0," ; 2018_i="&amp;BC8," ")&amp;IF(BD8&lt;&gt;0," ; 2017_A="&amp;BD8," ")&amp;IF(BE8&lt;&gt;0," ; 2017_i="&amp;BE8," ")&amp;IF(BF8&lt;&gt;0," ; 2016_A="&amp;BF8," ")&amp;IF(BG8&lt;&gt;0," ; 2016_i="&amp;BG8," ")&amp;IF(BH8&lt;&gt;0," ; 2015_A="&amp;BH8," ")&amp;IF(BI8&lt;&gt;0," ; 2015_i="&amp;BI8," ")&amp;IF(BJ8&lt;&gt;0," ; 2014_A="&amp;BJ8," ")&amp;IF(BK8&lt;&gt;0," ; 2014_i="&amp;BK8," ")</f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429</v>
      </c>
      <c r="N8" s="17" t="s">
        <v>466</v>
      </c>
      <c r="O8" s="17" t="s">
        <v>1027</v>
      </c>
      <c r="P8" s="15"/>
      <c r="Q8" s="17" t="s">
        <v>1055</v>
      </c>
      <c r="R8" s="17" t="s">
        <v>1056</v>
      </c>
      <c r="S8" s="17" t="s">
        <v>1057</v>
      </c>
      <c r="T8" s="15"/>
      <c r="U8" s="17" t="s">
        <v>467</v>
      </c>
      <c r="V8" s="17" t="s">
        <v>975</v>
      </c>
      <c r="W8" s="17" t="s">
        <v>1028</v>
      </c>
      <c r="X8" s="15"/>
      <c r="Y8" s="15"/>
      <c r="Z8" s="17" t="s">
        <v>974</v>
      </c>
      <c r="AA8" s="17" t="s">
        <v>973</v>
      </c>
      <c r="AB8" s="15"/>
      <c r="AC8" s="17"/>
      <c r="AD8" s="17" t="s">
        <v>972</v>
      </c>
      <c r="AE8" s="17" t="s">
        <v>973</v>
      </c>
      <c r="AF8" s="15"/>
      <c r="AG8" s="17" t="s">
        <v>405</v>
      </c>
      <c r="AH8" s="17" t="s">
        <v>404</v>
      </c>
      <c r="AI8" s="21">
        <v>2400</v>
      </c>
      <c r="AJ8" s="46" t="s">
        <v>406</v>
      </c>
      <c r="AK8" s="23" t="s">
        <v>1175</v>
      </c>
      <c r="AL8" s="23" t="s">
        <v>1158</v>
      </c>
      <c r="AM8" s="23"/>
      <c r="AN8" s="30"/>
      <c r="AO8" s="17" t="s">
        <v>614</v>
      </c>
      <c r="AP8" s="17" t="s">
        <v>613</v>
      </c>
      <c r="AQ8" s="48" t="s">
        <v>612</v>
      </c>
      <c r="AR8" s="42" t="s">
        <v>615</v>
      </c>
      <c r="AS8" s="26"/>
      <c r="AT8" s="1">
        <f>RANK(BL8,$BL$3:$BL$121)+COUNTIF(BL$3:BL8,BL8)-1</f>
        <v>6</v>
      </c>
      <c r="AU8" s="64" t="str">
        <f>"N° "&amp;AT8&amp;" "&amp;C8</f>
        <v>N° 6 Union Invivo (Ex. Invivo Labs)</v>
      </c>
      <c r="AV8" s="1">
        <f>RANK(BM8,$BM$3:$BM$121)+COUNTIF(BM$3:BM8,BM8)-1</f>
        <v>10</v>
      </c>
      <c r="AW8" s="64" t="str">
        <f>"N° "&amp;AV8&amp;" "&amp;C8</f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>((AX8+AY8)*7)+((AZ8+BA8)*6)+((BB8+BC8)*5)+((BD8+BE8)*4)+((BF8+BG8)*3)+((BH8+BI8)*2)+((BJ8+BK8)*1)</f>
        <v>25</v>
      </c>
      <c r="BM8" s="1">
        <f>((AY8)*7)+((BA8)*6)+((BC8)*5)+((BE8)*4)+((BG8)*3)+((BI8)*2)+((BK8)*1)</f>
        <v>7</v>
      </c>
      <c r="BN8" s="1">
        <f>AX8</f>
        <v>0</v>
      </c>
      <c r="BO8" s="1">
        <f>AZ8</f>
        <v>0</v>
      </c>
      <c r="BP8" s="1">
        <f>BB8</f>
        <v>1</v>
      </c>
      <c r="BQ8" s="1">
        <f>BD8</f>
        <v>1</v>
      </c>
      <c r="BR8" s="1">
        <f>BF8</f>
        <v>2</v>
      </c>
      <c r="BS8" s="1">
        <f>BH8</f>
        <v>1</v>
      </c>
      <c r="BT8" s="1">
        <f>BJ8</f>
        <v>1</v>
      </c>
      <c r="BU8" s="1">
        <f>AY8</f>
        <v>0</v>
      </c>
      <c r="BV8" s="1">
        <f>BA8</f>
        <v>0</v>
      </c>
      <c r="BW8" s="1">
        <f>BC8</f>
        <v>0</v>
      </c>
      <c r="BX8" s="1">
        <f>BE8</f>
        <v>1</v>
      </c>
      <c r="BY8" s="1">
        <f>BG8</f>
        <v>1</v>
      </c>
      <c r="BZ8" s="1">
        <f>BI8</f>
        <v>0</v>
      </c>
      <c r="CA8" s="1">
        <f>BK8</f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1025</v>
      </c>
      <c r="D9" s="99" t="str">
        <f>IF(AX9&lt;&gt;0,"2020_A="&amp;AX9," ")&amp;IF(AY9&lt;&gt;0," ; 2020_i="&amp;AY9," ")&amp;IF(AZ9&lt;&gt;0,"2019_A="&amp;AZ9," ")&amp;IF(BA9&lt;&gt;0," ; 2019_i="&amp;BA9," ")&amp;IF(BB9&lt;&gt;0,"2018_A="&amp;BB9," ")&amp;IF(BC9&lt;&gt;0," ; 2018_i="&amp;BC9," ")&amp;IF(BD9&lt;&gt;0," ; 2017_A="&amp;BD9," ")&amp;IF(BE9&lt;&gt;0," ; 2017_i="&amp;BE9," ")&amp;IF(BF9&lt;&gt;0," ; 2016_A="&amp;BF9," ")&amp;IF(BG9&lt;&gt;0," ; 2016_i="&amp;BG9," ")&amp;IF(BH9&lt;&gt;0," ; 2015_A="&amp;BH9," ")&amp;IF(BI9&lt;&gt;0," ; 2015_i="&amp;BI9," ")&amp;IF(BJ9&lt;&gt;0," ; 2014_A="&amp;BJ9," ")&amp;IF(BK9&lt;&gt;0," ; 2014_i="&amp;BK9," ")</f>
        <v xml:space="preserve">    2018_A=1  ; 2017_A=1  ; 2016_A=1 ; 2016_i=1 ; 2015_A=2  ; 2014_A=1 </v>
      </c>
      <c r="E9" s="75" t="s">
        <v>1142</v>
      </c>
      <c r="F9" s="17" t="s">
        <v>1141</v>
      </c>
      <c r="G9" s="17" t="s">
        <v>1138</v>
      </c>
      <c r="H9" s="11"/>
      <c r="I9" s="75" t="s">
        <v>1142</v>
      </c>
      <c r="J9" s="17" t="s">
        <v>1141</v>
      </c>
      <c r="K9" s="17" t="s">
        <v>1138</v>
      </c>
      <c r="L9" s="11"/>
      <c r="M9" s="75" t="s">
        <v>1140</v>
      </c>
      <c r="N9" s="17" t="s">
        <v>1137</v>
      </c>
      <c r="O9" s="17" t="s">
        <v>1139</v>
      </c>
      <c r="P9" s="17"/>
      <c r="Q9" s="17" t="s">
        <v>422</v>
      </c>
      <c r="R9" s="17" t="s">
        <v>473</v>
      </c>
      <c r="S9" s="17" t="s">
        <v>450</v>
      </c>
      <c r="T9" s="17"/>
      <c r="U9" s="17" t="s">
        <v>423</v>
      </c>
      <c r="V9" s="17" t="s">
        <v>1108</v>
      </c>
      <c r="W9" s="17" t="s">
        <v>451</v>
      </c>
      <c r="X9" s="17"/>
      <c r="Y9" s="17" t="s">
        <v>998</v>
      </c>
      <c r="Z9" s="17" t="s">
        <v>985</v>
      </c>
      <c r="AA9" s="17" t="s">
        <v>987</v>
      </c>
      <c r="AB9" s="17"/>
      <c r="AC9" s="17" t="s">
        <v>999</v>
      </c>
      <c r="AD9" s="17" t="s">
        <v>986</v>
      </c>
      <c r="AE9" s="17" t="s">
        <v>450</v>
      </c>
      <c r="AF9" s="17"/>
      <c r="AG9" s="11" t="s">
        <v>229</v>
      </c>
      <c r="AH9" s="11" t="s">
        <v>150</v>
      </c>
      <c r="AI9" s="41">
        <v>51110</v>
      </c>
      <c r="AJ9" s="28" t="s">
        <v>86</v>
      </c>
      <c r="AK9" s="23" t="s">
        <v>1176</v>
      </c>
      <c r="AL9" s="23" t="s">
        <v>1160</v>
      </c>
      <c r="AM9" s="23"/>
      <c r="AN9" s="25" t="s">
        <v>407</v>
      </c>
      <c r="AO9" s="17" t="s">
        <v>87</v>
      </c>
      <c r="AP9" s="17" t="s">
        <v>88</v>
      </c>
      <c r="AQ9" s="25" t="s">
        <v>408</v>
      </c>
      <c r="AR9" s="42" t="s">
        <v>399</v>
      </c>
      <c r="AS9" s="25"/>
      <c r="AT9" s="1">
        <f>RANK(BL9,$BL$3:$BL$121)+COUNTIF(BL$3:BL9,BL9)-1</f>
        <v>7</v>
      </c>
      <c r="AU9" s="64" t="str">
        <f>"N° "&amp;AT9&amp;" "&amp;C9</f>
        <v>N° 7 CRISTAL-UNION , Bazancourt</v>
      </c>
      <c r="AV9" s="1">
        <f>RANK(BM9,$BM$3:$BM$121)+COUNTIF(BM$3:BM9,BM9)-1</f>
        <v>21</v>
      </c>
      <c r="AW9" s="64" t="str">
        <f>"N° "&amp;AV9&amp;" "&amp;C9</f>
        <v>N° 21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>((AX9+AY9)*7)+((AZ9+BA9)*6)+((BB9+BC9)*5)+((BD9+BE9)*4)+((BF9+BG9)*3)+((BH9+BI9)*2)+((BJ9+BK9)*1)</f>
        <v>20</v>
      </c>
      <c r="BM9" s="1">
        <f>((AY9)*7)+((BA9)*6)+((BC9)*5)+((BE9)*4)+((BG9)*3)+((BI9)*2)+((BK9)*1)</f>
        <v>3</v>
      </c>
      <c r="BN9" s="1">
        <f>AX9</f>
        <v>0</v>
      </c>
      <c r="BO9" s="1">
        <f>AZ9</f>
        <v>0</v>
      </c>
      <c r="BP9" s="1">
        <f>BB9</f>
        <v>1</v>
      </c>
      <c r="BQ9" s="1">
        <f>BD9</f>
        <v>1</v>
      </c>
      <c r="BR9" s="1">
        <f>BF9</f>
        <v>1</v>
      </c>
      <c r="BS9" s="1">
        <f>BH9</f>
        <v>2</v>
      </c>
      <c r="BT9" s="1">
        <f>BJ9</f>
        <v>1</v>
      </c>
      <c r="BU9" s="1">
        <f>AY9</f>
        <v>0</v>
      </c>
      <c r="BV9" s="1">
        <f>BA9</f>
        <v>0</v>
      </c>
      <c r="BW9" s="1">
        <f>BC9</f>
        <v>0</v>
      </c>
      <c r="BX9" s="1">
        <f>BE9</f>
        <v>0</v>
      </c>
      <c r="BY9" s="1">
        <f>BG9</f>
        <v>1</v>
      </c>
      <c r="BZ9" s="1">
        <f>BI9</f>
        <v>0</v>
      </c>
      <c r="CA9" s="1">
        <f>BK9</f>
        <v>0</v>
      </c>
      <c r="CB9" s="35"/>
    </row>
    <row r="10" spans="1:80" s="1" customFormat="1" ht="61.5" customHeight="1" x14ac:dyDescent="0.25">
      <c r="A10" s="125" t="s">
        <v>0</v>
      </c>
      <c r="B10" s="143" t="s">
        <v>949</v>
      </c>
      <c r="C10" s="54" t="s">
        <v>1177</v>
      </c>
      <c r="D10" s="73" t="str">
        <f>IF(AX10&lt;&gt;0,"2020_A="&amp;AX10," ")&amp;IF(AY10&lt;&gt;0," ; 2020_i="&amp;AY10," ")&amp;IF(AZ10&lt;&gt;0,"2019_A="&amp;AZ10," ")&amp;IF(BA10&lt;&gt;0," ; 2019_i="&amp;BA10," ")&amp;IF(BB10&lt;&gt;0,"2018_A="&amp;BB10," ")&amp;IF(BC10&lt;&gt;0," ; 2018_i="&amp;BC10," ")&amp;IF(BD10&lt;&gt;0," ; 2017_A="&amp;BD10," ")&amp;IF(BE10&lt;&gt;0," ; 2017_i="&amp;BE10," ")&amp;IF(BF10&lt;&gt;0," ; 2016_A="&amp;BF10," ")&amp;IF(BG10&lt;&gt;0," ; 2016_i="&amp;BG10," ")&amp;IF(BH10&lt;&gt;0," ; 2015_A="&amp;BH10," ")&amp;IF(BI10&lt;&gt;0," ; 2015_i="&amp;BI10," ")&amp;IF(BJ10&lt;&gt;0," ; 2014_A="&amp;BJ10," ")&amp;IF(BK10&lt;&gt;0," ; 2014_i="&amp;BK10," ")</f>
        <v xml:space="preserve">2020_A=1 2019_A=1 2018_A=1         </v>
      </c>
      <c r="E10" s="54" t="s">
        <v>956</v>
      </c>
      <c r="F10" s="54" t="s">
        <v>955</v>
      </c>
      <c r="G10" s="142" t="s">
        <v>1133</v>
      </c>
      <c r="H10" s="126"/>
      <c r="I10" s="54" t="s">
        <v>956</v>
      </c>
      <c r="J10" s="54" t="s">
        <v>955</v>
      </c>
      <c r="K10" s="142" t="s">
        <v>1133</v>
      </c>
      <c r="L10" s="126"/>
      <c r="M10" s="97" t="s">
        <v>956</v>
      </c>
      <c r="N10" s="54" t="s">
        <v>955</v>
      </c>
      <c r="O10" s="142" t="s">
        <v>1133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1168</v>
      </c>
      <c r="AH10" s="54" t="s">
        <v>1169</v>
      </c>
      <c r="AI10" s="128">
        <v>50890</v>
      </c>
      <c r="AJ10" s="28">
        <v>33233066500</v>
      </c>
      <c r="AK10" s="22" t="s">
        <v>1178</v>
      </c>
      <c r="AL10" s="23" t="s">
        <v>1170</v>
      </c>
      <c r="AM10" s="54"/>
      <c r="AN10" s="130"/>
      <c r="AO10" s="122"/>
      <c r="AP10" s="131"/>
      <c r="AQ10" s="122"/>
      <c r="AR10" s="122"/>
      <c r="AS10" s="122"/>
      <c r="AT10" s="1">
        <f>RANK(BL10,$BL$3:$BL$121)+COUNTIF(BL$3:BL10,BL10)-1</f>
        <v>8</v>
      </c>
      <c r="AU10" s="64" t="str">
        <f>"N° "&amp;AT10&amp;" "&amp;C10</f>
        <v>N° 8 Elle et Vire</v>
      </c>
      <c r="AV10" s="1">
        <f>RANK(BM10,$BM$3:$BM$121)+COUNTIF(BM$3:BM10,BM10)-1</f>
        <v>33</v>
      </c>
      <c r="AW10" s="64" t="str">
        <f>"N° "&amp;AV10&amp;" "&amp;C10</f>
        <v>N° 33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>((AX10+AY10)*7)+((AZ10+BA10)*6)+((BB10+BC10)*5)+((BD10+BE10)*4)+((BF10+BG10)*3)+((BH10+BI10)*2)+((BJ10+BK10)*1)</f>
        <v>18</v>
      </c>
      <c r="BM10" s="1">
        <f>((AY10)*7)+((BA10)*6)+((BC10)*5)+((BE10)*4)+((BG10)*3)+((BI10)*2)+((BK10)*1)</f>
        <v>0</v>
      </c>
      <c r="BN10" s="1">
        <f>AX10</f>
        <v>1</v>
      </c>
      <c r="BO10" s="1">
        <f>AZ10</f>
        <v>1</v>
      </c>
      <c r="BP10" s="1">
        <f>BB10</f>
        <v>1</v>
      </c>
      <c r="BQ10" s="1">
        <f>BD10</f>
        <v>0</v>
      </c>
      <c r="BR10" s="1">
        <f>BF10</f>
        <v>0</v>
      </c>
      <c r="BS10" s="1">
        <f>BH10</f>
        <v>0</v>
      </c>
      <c r="BT10" s="1">
        <f>BJ10</f>
        <v>0</v>
      </c>
      <c r="BU10" s="1">
        <f>AY10</f>
        <v>0</v>
      </c>
      <c r="BV10" s="1">
        <f>BA10</f>
        <v>0</v>
      </c>
      <c r="BW10" s="1">
        <f>BC10</f>
        <v>0</v>
      </c>
      <c r="BX10" s="1">
        <f>BE10</f>
        <v>0</v>
      </c>
      <c r="BY10" s="1">
        <f>BG10</f>
        <v>0</v>
      </c>
      <c r="BZ10" s="1">
        <f>BI10</f>
        <v>0</v>
      </c>
      <c r="CA10" s="1">
        <f>BK10</f>
        <v>0</v>
      </c>
      <c r="CB10" s="132"/>
    </row>
    <row r="11" spans="1:80" s="1" customFormat="1" ht="78.75" customHeight="1" x14ac:dyDescent="0.2">
      <c r="A11" s="12" t="s">
        <v>0</v>
      </c>
      <c r="B11" s="12" t="s">
        <v>444</v>
      </c>
      <c r="C11" s="17" t="s">
        <v>1200</v>
      </c>
      <c r="D11" s="73" t="str">
        <f>IF(AX11&lt;&gt;0,"2020_A="&amp;AX11," ")&amp;IF(AY11&lt;&gt;0," ; 2020_i="&amp;AY11," ")&amp;IF(AZ11&lt;&gt;0,"2019_A="&amp;AZ11," ")&amp;IF(BA11&lt;&gt;0," ; 2019_i="&amp;BA11," ")&amp;IF(BB11&lt;&gt;0,"2018_A="&amp;BB11," ")&amp;IF(BC11&lt;&gt;0," ; 2018_i="&amp;BC11," ")&amp;IF(BD11&lt;&gt;0," ; 2017_A="&amp;BD11," ")&amp;IF(BE11&lt;&gt;0," ; 2017_i="&amp;BE11," ")&amp;IF(BF11&lt;&gt;0," ; 2016_A="&amp;BF11," ")&amp;IF(BG11&lt;&gt;0," ; 2016_i="&amp;BG11," ")&amp;IF(BH11&lt;&gt;0," ; 2015_A="&amp;BH11," ")&amp;IF(BI11&lt;&gt;0," ; 2015_i="&amp;BI11," ")&amp;IF(BJ11&lt;&gt;0," ; 2014_A="&amp;BJ11," ")&amp;IF(BK11&lt;&gt;0," ; 2014_i="&amp;BK11," ")</f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236</v>
      </c>
      <c r="N11" s="17" t="s">
        <v>474</v>
      </c>
      <c r="O11" s="45" t="s">
        <v>489</v>
      </c>
      <c r="P11" s="15"/>
      <c r="Q11" s="17" t="s">
        <v>475</v>
      </c>
      <c r="R11" s="24" t="s">
        <v>478</v>
      </c>
      <c r="S11" s="45" t="s">
        <v>496</v>
      </c>
      <c r="T11" s="15"/>
      <c r="U11" s="15" t="s">
        <v>476</v>
      </c>
      <c r="V11" s="17" t="s">
        <v>477</v>
      </c>
      <c r="W11" s="45" t="s">
        <v>489</v>
      </c>
      <c r="X11" s="15"/>
      <c r="Y11" s="17" t="s">
        <v>429</v>
      </c>
      <c r="Z11" s="17" t="s">
        <v>449</v>
      </c>
      <c r="AA11" s="45" t="s">
        <v>489</v>
      </c>
      <c r="AB11" s="15"/>
      <c r="AC11" s="17"/>
      <c r="AD11" s="17" t="s">
        <v>1017</v>
      </c>
      <c r="AE11" s="45" t="s">
        <v>489</v>
      </c>
      <c r="AF11" s="26"/>
      <c r="AG11" s="17" t="s">
        <v>445</v>
      </c>
      <c r="AH11" s="17" t="s">
        <v>446</v>
      </c>
      <c r="AI11" s="21">
        <v>2350</v>
      </c>
      <c r="AJ11" s="46" t="s">
        <v>447</v>
      </c>
      <c r="AK11" s="23" t="s">
        <v>1180</v>
      </c>
      <c r="AL11" s="23" t="s">
        <v>1179</v>
      </c>
      <c r="AM11" s="23" t="s">
        <v>448</v>
      </c>
      <c r="AN11" s="47"/>
      <c r="AO11" s="26"/>
      <c r="AP11" s="24"/>
      <c r="AQ11" s="26"/>
      <c r="AR11" s="26"/>
      <c r="AS11" s="26"/>
      <c r="AT11" s="1">
        <f>RANK(BL11,$BL$3:$BL$121)+COUNTIF(BL$3:BL11,BL11)-1</f>
        <v>9</v>
      </c>
      <c r="AU11" s="64" t="str">
        <f>"N° "&amp;AT11&amp;" "&amp;C11</f>
        <v>N° 9 Elchais (Ex. Sensient Dehydrated Flavors )</v>
      </c>
      <c r="AV11" s="1">
        <f>RANK(BM11,$BM$3:$BM$121)+COUNTIF(BM$3:BM11,BM11)-1</f>
        <v>34</v>
      </c>
      <c r="AW11" s="64" t="str">
        <f>"N° "&amp;AV11&amp;" "&amp;C11</f>
        <v>N° 34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>((AX11+AY11)*7)+((AZ11+BA11)*6)+((BB11+BC11)*5)+((BD11+BE11)*4)+((BF11+BG11)*3)+((BH11+BI11)*2)+((BJ11+BK11)*1)</f>
        <v>18</v>
      </c>
      <c r="BM11" s="1">
        <f>((AY11)*7)+((BA11)*6)+((BC11)*5)+((BE11)*4)+((BG11)*3)+((BI11)*2)+((BK11)*1)</f>
        <v>0</v>
      </c>
      <c r="BN11" s="1">
        <f>AX11</f>
        <v>0</v>
      </c>
      <c r="BO11" s="1">
        <f>AZ11</f>
        <v>0</v>
      </c>
      <c r="BP11" s="1">
        <f>BB11</f>
        <v>1</v>
      </c>
      <c r="BQ11" s="1">
        <f>BD11</f>
        <v>1</v>
      </c>
      <c r="BR11" s="1">
        <f>BF11</f>
        <v>2</v>
      </c>
      <c r="BS11" s="1">
        <f>BH11</f>
        <v>1</v>
      </c>
      <c r="BT11" s="1">
        <f>BJ11</f>
        <v>1</v>
      </c>
      <c r="BU11" s="1">
        <f>AY11</f>
        <v>0</v>
      </c>
      <c r="BV11" s="1">
        <f>BA11</f>
        <v>0</v>
      </c>
      <c r="BW11" s="1">
        <f>BC11</f>
        <v>0</v>
      </c>
      <c r="BX11" s="1">
        <f>BE11</f>
        <v>0</v>
      </c>
      <c r="BY11" s="1">
        <f>BG11</f>
        <v>0</v>
      </c>
      <c r="BZ11" s="1">
        <f>BI11</f>
        <v>0</v>
      </c>
      <c r="CA11" s="1">
        <f>BK11</f>
        <v>0</v>
      </c>
      <c r="CB11" s="35"/>
    </row>
    <row r="12" spans="1:80" s="1" customFormat="1" ht="60" customHeight="1" x14ac:dyDescent="0.25">
      <c r="A12" s="12" t="s">
        <v>0</v>
      </c>
      <c r="B12" s="12" t="s">
        <v>114</v>
      </c>
      <c r="C12" s="17" t="s">
        <v>22</v>
      </c>
      <c r="D12" s="73" t="str">
        <f>IF(AX12&lt;&gt;0,"2020_A="&amp;AX12," ")&amp;IF(AY12&lt;&gt;0," ; 2020_i="&amp;AY12," ")&amp;IF(AZ12&lt;&gt;0,"2019_A="&amp;AZ12," ")&amp;IF(BA12&lt;&gt;0," ; 2019_i="&amp;BA12," ")&amp;IF(BB12&lt;&gt;0,"2018_A="&amp;BB12," ")&amp;IF(BC12&lt;&gt;0," ; 2018_i="&amp;BC12," ")&amp;IF(BD12&lt;&gt;0," ; 2017_A="&amp;BD12," ")&amp;IF(BE12&lt;&gt;0," ; 2017_i="&amp;BE12," ")&amp;IF(BF12&lt;&gt;0," ; 2016_A="&amp;BF12," ")&amp;IF(BG12&lt;&gt;0," ; 2016_i="&amp;BG12," ")&amp;IF(BH12&lt;&gt;0," ; 2015_A="&amp;BH12," ")&amp;IF(BI12&lt;&gt;0," ; 2015_i="&amp;BI12," ")&amp;IF(BJ12&lt;&gt;0," ; 2014_A="&amp;BJ12," ")&amp;IF(BK12&lt;&gt;0," ; 2014_i="&amp;BK12," ")</f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962</v>
      </c>
      <c r="N12" s="17" t="s">
        <v>1099</v>
      </c>
      <c r="O12" s="17" t="s">
        <v>497</v>
      </c>
      <c r="P12" s="17"/>
      <c r="Q12" s="17" t="s">
        <v>1075</v>
      </c>
      <c r="R12" s="17" t="s">
        <v>1078</v>
      </c>
      <c r="S12" s="17" t="s">
        <v>497</v>
      </c>
      <c r="T12" s="17"/>
      <c r="U12" s="17" t="s">
        <v>236</v>
      </c>
      <c r="V12" s="17" t="s">
        <v>1101</v>
      </c>
      <c r="W12" s="17" t="s">
        <v>497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169</v>
      </c>
      <c r="AH12" s="11" t="s">
        <v>170</v>
      </c>
      <c r="AI12" s="41">
        <v>51100</v>
      </c>
      <c r="AJ12" s="28" t="s">
        <v>115</v>
      </c>
      <c r="AK12" s="23" t="s">
        <v>1181</v>
      </c>
      <c r="AL12" s="23" t="s">
        <v>1182</v>
      </c>
      <c r="AM12" s="23"/>
      <c r="AN12" s="25"/>
      <c r="AO12" s="17" t="s">
        <v>23</v>
      </c>
      <c r="AP12" s="17" t="s">
        <v>110</v>
      </c>
      <c r="AQ12" s="25" t="s">
        <v>24</v>
      </c>
      <c r="AR12" s="42" t="s">
        <v>25</v>
      </c>
      <c r="AS12" s="25" t="s">
        <v>409</v>
      </c>
      <c r="AT12" s="1">
        <f>RANK(BL12,$BL$3:$BL$121)+COUNTIF(BL$3:BL12,BL12)-1</f>
        <v>10</v>
      </c>
      <c r="AU12" s="64" t="str">
        <f>"N° "&amp;AT12&amp;" "&amp;C12</f>
        <v xml:space="preserve">N° 10 VIVESCIA </v>
      </c>
      <c r="AV12" s="1">
        <f>RANK(BM12,$BM$3:$BM$121)+COUNTIF(BM$3:BM12,BM12)-1</f>
        <v>1</v>
      </c>
      <c r="AW12" s="64" t="str">
        <f>"N° "&amp;AV12&amp;" "&amp;C12</f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>((AX12+AY12)*7)+((AZ12+BA12)*6)+((BB12+BC12)*5)+((BD12+BE12)*4)+((BF12+BG12)*3)+((BH12+BI12)*2)+((BJ12+BK12)*1)</f>
        <v>12</v>
      </c>
      <c r="BM12" s="1">
        <f>((AY12)*7)+((BA12)*6)+((BC12)*5)+((BE12)*4)+((BG12)*3)+((BI12)*2)+((BK12)*1)</f>
        <v>12</v>
      </c>
      <c r="BN12" s="1">
        <f>AX12</f>
        <v>0</v>
      </c>
      <c r="BO12" s="1">
        <f>AZ12</f>
        <v>0</v>
      </c>
      <c r="BP12" s="1">
        <f>BB12</f>
        <v>0</v>
      </c>
      <c r="BQ12" s="1">
        <f>BD12</f>
        <v>0</v>
      </c>
      <c r="BR12" s="1">
        <f>BF12</f>
        <v>0</v>
      </c>
      <c r="BS12" s="1">
        <f>BH12</f>
        <v>0</v>
      </c>
      <c r="BT12" s="1">
        <f>BJ12</f>
        <v>0</v>
      </c>
      <c r="BU12" s="1">
        <f>AY12</f>
        <v>0</v>
      </c>
      <c r="BV12" s="1">
        <f>BA12</f>
        <v>0</v>
      </c>
      <c r="BW12" s="1">
        <f>BC12</f>
        <v>1</v>
      </c>
      <c r="BX12" s="1">
        <f>BE12</f>
        <v>1</v>
      </c>
      <c r="BY12" s="1">
        <f>BG12</f>
        <v>1</v>
      </c>
      <c r="BZ12" s="1">
        <f>BI12</f>
        <v>0</v>
      </c>
      <c r="CA12" s="1">
        <f>BK12</f>
        <v>0</v>
      </c>
      <c r="CB12" s="35"/>
    </row>
    <row r="13" spans="1:80" s="1" customFormat="1" ht="42" customHeight="1" x14ac:dyDescent="0.2">
      <c r="A13" s="12" t="s">
        <v>0</v>
      </c>
      <c r="B13" s="12" t="s">
        <v>111</v>
      </c>
      <c r="C13" s="17" t="s">
        <v>19</v>
      </c>
      <c r="D13" s="73" t="str">
        <f>IF(AX13&lt;&gt;0,"2020_A="&amp;AX13," ")&amp;IF(AY13&lt;&gt;0," ; 2020_i="&amp;AY13," ")&amp;IF(AZ13&lt;&gt;0,"2019_A="&amp;AZ13," ")&amp;IF(BA13&lt;&gt;0," ; 2019_i="&amp;BA13," ")&amp;IF(BB13&lt;&gt;0,"2018_A="&amp;BB13," ")&amp;IF(BC13&lt;&gt;0," ; 2018_i="&amp;BC13," ")&amp;IF(BD13&lt;&gt;0," ; 2017_A="&amp;BD13," ")&amp;IF(BE13&lt;&gt;0," ; 2017_i="&amp;BE13," ")&amp;IF(BF13&lt;&gt;0," ; 2016_A="&amp;BF13," ")&amp;IF(BG13&lt;&gt;0," ; 2016_i="&amp;BG13," ")&amp;IF(BH13&lt;&gt;0," ; 2015_A="&amp;BH13," ")&amp;IF(BI13&lt;&gt;0," ; 2015_i="&amp;BI13," ")&amp;IF(BJ13&lt;&gt;0," ; 2014_A="&amp;BJ13," ")&amp;IF(BK13&lt;&gt;0," ; 2014_i="&amp;BK13," ")</f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429</v>
      </c>
      <c r="N13" s="17" t="s">
        <v>470</v>
      </c>
      <c r="O13" s="17" t="s">
        <v>1031</v>
      </c>
      <c r="P13" s="17"/>
      <c r="Q13" s="17" t="s">
        <v>429</v>
      </c>
      <c r="R13" s="120" t="s">
        <v>471</v>
      </c>
      <c r="S13" s="17" t="s">
        <v>1031</v>
      </c>
      <c r="T13" s="17"/>
      <c r="U13" s="17" t="s">
        <v>429</v>
      </c>
      <c r="V13" s="17" t="s">
        <v>472</v>
      </c>
      <c r="W13" s="17" t="s">
        <v>1031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167</v>
      </c>
      <c r="AH13" s="11" t="s">
        <v>168</v>
      </c>
      <c r="AI13" s="41">
        <v>10700</v>
      </c>
      <c r="AJ13" s="28" t="s">
        <v>112</v>
      </c>
      <c r="AK13" s="23" t="s">
        <v>1184</v>
      </c>
      <c r="AL13" s="23" t="s">
        <v>1183</v>
      </c>
      <c r="AM13" s="23" t="s">
        <v>469</v>
      </c>
      <c r="AN13" s="25" t="s">
        <v>20</v>
      </c>
      <c r="AO13" s="17" t="s">
        <v>20</v>
      </c>
      <c r="AP13" s="17"/>
      <c r="AQ13" s="25" t="s">
        <v>113</v>
      </c>
      <c r="AR13" s="42" t="s">
        <v>21</v>
      </c>
      <c r="AS13" s="25"/>
      <c r="AT13" s="1">
        <f>RANK(BL13,$BL$3:$BL$121)+COUNTIF(BL$3:BL13,BL13)-1</f>
        <v>11</v>
      </c>
      <c r="AU13" s="64" t="str">
        <f>"N° "&amp;AT13&amp;" "&amp;C13</f>
        <v xml:space="preserve">N° 11 Centre Technique - MILLBÄKER </v>
      </c>
      <c r="AV13" s="1">
        <f>RANK(BM13,$BM$3:$BM$121)+COUNTIF(BM$3:BM13,BM13)-1</f>
        <v>35</v>
      </c>
      <c r="AW13" s="64" t="str">
        <f>"N° "&amp;AV13&amp;" "&amp;C13</f>
        <v xml:space="preserve">N° 35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>((AX13+AY13)*7)+((AZ13+BA13)*6)+((BB13+BC13)*5)+((BD13+BE13)*4)+((BF13+BG13)*3)+((BH13+BI13)*2)+((BJ13+BK13)*1)</f>
        <v>12</v>
      </c>
      <c r="BM13" s="1">
        <f>((AY13)*7)+((BA13)*6)+((BC13)*5)+((BE13)*4)+((BG13)*3)+((BI13)*2)+((BK13)*1)</f>
        <v>0</v>
      </c>
      <c r="BN13" s="1">
        <f>AX13</f>
        <v>0</v>
      </c>
      <c r="BO13" s="1">
        <f>AZ13</f>
        <v>0</v>
      </c>
      <c r="BP13" s="1">
        <f>BB13</f>
        <v>1</v>
      </c>
      <c r="BQ13" s="1">
        <f>BD13</f>
        <v>1</v>
      </c>
      <c r="BR13" s="1">
        <f>BF13</f>
        <v>1</v>
      </c>
      <c r="BS13" s="1">
        <f>BH13</f>
        <v>0</v>
      </c>
      <c r="BT13" s="1">
        <f>BJ13</f>
        <v>0</v>
      </c>
      <c r="BU13" s="1">
        <f>AY13</f>
        <v>0</v>
      </c>
      <c r="BV13" s="1">
        <f>BA13</f>
        <v>0</v>
      </c>
      <c r="BW13" s="1">
        <f>BC13</f>
        <v>0</v>
      </c>
      <c r="BX13" s="1">
        <f>BE13</f>
        <v>0</v>
      </c>
      <c r="BY13" s="1">
        <f>BG13</f>
        <v>0</v>
      </c>
      <c r="BZ13" s="1">
        <f>BI13</f>
        <v>0</v>
      </c>
      <c r="CA13" s="1">
        <f>BK13</f>
        <v>0</v>
      </c>
      <c r="CB13" s="35"/>
    </row>
    <row r="14" spans="1:80" s="1" customFormat="1" ht="69" customHeight="1" x14ac:dyDescent="0.2">
      <c r="A14" s="12" t="s">
        <v>0</v>
      </c>
      <c r="B14" s="12" t="s">
        <v>367</v>
      </c>
      <c r="C14" s="17" t="s">
        <v>458</v>
      </c>
      <c r="D14" s="73" t="str">
        <f>IF(AX14&lt;&gt;0,"2020_A="&amp;AX14," ")&amp;IF(AY14&lt;&gt;0," ; 2020_i="&amp;AY14," ")&amp;IF(AZ14&lt;&gt;0,"2019_A="&amp;AZ14," ")&amp;IF(BA14&lt;&gt;0," ; 2019_i="&amp;BA14," ")&amp;IF(BB14&lt;&gt;0,"2018_A="&amp;BB14," ")&amp;IF(BC14&lt;&gt;0," ; 2018_i="&amp;BC14," ")&amp;IF(BD14&lt;&gt;0," ; 2017_A="&amp;BD14," ")&amp;IF(BE14&lt;&gt;0," ; 2017_i="&amp;BE14," ")&amp;IF(BF14&lt;&gt;0," ; 2016_A="&amp;BF14," ")&amp;IF(BG14&lt;&gt;0," ; 2016_i="&amp;BG14," ")&amp;IF(BH14&lt;&gt;0," ; 2015_A="&amp;BH14," ")&amp;IF(BI14&lt;&gt;0," ; 2015_i="&amp;BI14," ")&amp;IF(BJ14&lt;&gt;0," ; 2014_A="&amp;BJ14," ")&amp;IF(BK14&lt;&gt;0," ; 2014_i="&amp;BK14," ")</f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403</v>
      </c>
      <c r="N14" s="17" t="s">
        <v>459</v>
      </c>
      <c r="O14" s="17" t="s">
        <v>1026</v>
      </c>
      <c r="P14" s="15"/>
      <c r="Q14" s="17" t="s">
        <v>403</v>
      </c>
      <c r="R14" s="24" t="s">
        <v>462</v>
      </c>
      <c r="S14" s="17" t="s">
        <v>1026</v>
      </c>
      <c r="T14" s="15"/>
      <c r="U14" s="17" t="s">
        <v>403</v>
      </c>
      <c r="V14" s="17" t="s">
        <v>461</v>
      </c>
      <c r="W14" s="17" t="s">
        <v>1026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485</v>
      </c>
      <c r="AH14" s="17" t="s">
        <v>170</v>
      </c>
      <c r="AI14" s="21">
        <v>51100</v>
      </c>
      <c r="AJ14" s="46" t="s">
        <v>463</v>
      </c>
      <c r="AK14" s="23" t="s">
        <v>1186</v>
      </c>
      <c r="AL14" s="23" t="s">
        <v>1185</v>
      </c>
      <c r="AM14" s="23" t="s">
        <v>464</v>
      </c>
      <c r="AN14" s="47"/>
      <c r="AO14" s="26"/>
      <c r="AP14" s="24"/>
      <c r="AQ14" s="26"/>
      <c r="AR14" s="26"/>
      <c r="AS14" s="26"/>
      <c r="AT14" s="1">
        <f>RANK(BL14,$BL$3:$BL$121)+COUNTIF(BL$3:BL14,BL14)-1</f>
        <v>12</v>
      </c>
      <c r="AU14" s="64" t="str">
        <f>"N° "&amp;AT14&amp;" "&amp;C14</f>
        <v>N° 12 Champagne Louis Roederer</v>
      </c>
      <c r="AV14" s="1">
        <f>RANK(BM14,$BM$3:$BM$121)+COUNTIF(BM$3:BM14,BM14)-1</f>
        <v>36</v>
      </c>
      <c r="AW14" s="64" t="str">
        <f>"N° "&amp;AV14&amp;" "&amp;C14</f>
        <v>N° 36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>((AX14+AY14)*7)+((AZ14+BA14)*6)+((BB14+BC14)*5)+((BD14+BE14)*4)+((BF14+BG14)*3)+((BH14+BI14)*2)+((BJ14+BK14)*1)</f>
        <v>12</v>
      </c>
      <c r="BM14" s="1">
        <f>((AY14)*7)+((BA14)*6)+((BC14)*5)+((BE14)*4)+((BG14)*3)+((BI14)*2)+((BK14)*1)</f>
        <v>0</v>
      </c>
      <c r="BN14" s="1">
        <f>AX14</f>
        <v>0</v>
      </c>
      <c r="BO14" s="1">
        <f>AZ14</f>
        <v>0</v>
      </c>
      <c r="BP14" s="1">
        <f>BB14</f>
        <v>1</v>
      </c>
      <c r="BQ14" s="1">
        <f>BD14</f>
        <v>1</v>
      </c>
      <c r="BR14" s="1">
        <f>BF14</f>
        <v>1</v>
      </c>
      <c r="BS14" s="1">
        <f>BH14</f>
        <v>0</v>
      </c>
      <c r="BT14" s="1">
        <f>BJ14</f>
        <v>0</v>
      </c>
      <c r="BU14" s="1">
        <f>AY14</f>
        <v>0</v>
      </c>
      <c r="BV14" s="1">
        <f>BA14</f>
        <v>0</v>
      </c>
      <c r="BW14" s="1">
        <f>BC14</f>
        <v>0</v>
      </c>
      <c r="BX14" s="1">
        <f>BE14</f>
        <v>0</v>
      </c>
      <c r="BY14" s="1">
        <f>BG14</f>
        <v>0</v>
      </c>
      <c r="BZ14" s="1">
        <f>BI14</f>
        <v>0</v>
      </c>
      <c r="CA14" s="1">
        <f>BK14</f>
        <v>0</v>
      </c>
      <c r="CB14" s="35"/>
    </row>
    <row r="15" spans="1:80" s="1" customFormat="1" ht="42" customHeight="1" x14ac:dyDescent="0.2">
      <c r="A15" s="12" t="s">
        <v>312</v>
      </c>
      <c r="B15" s="12" t="s">
        <v>391</v>
      </c>
      <c r="C15" s="17" t="s">
        <v>1196</v>
      </c>
      <c r="D15" s="73" t="str">
        <f>IF(AX15&lt;&gt;0,"2020_A="&amp;AX15," ")&amp;IF(AY15&lt;&gt;0," ; 2020_i="&amp;AY15," ")&amp;IF(AZ15&lt;&gt;0,"2019_A="&amp;AZ15," ")&amp;IF(BA15&lt;&gt;0," ; 2019_i="&amp;BA15," ")&amp;IF(BB15&lt;&gt;0,"2018_A="&amp;BB15," ")&amp;IF(BC15&lt;&gt;0," ; 2018_i="&amp;BC15," ")&amp;IF(BD15&lt;&gt;0," ; 2017_A="&amp;BD15," ")&amp;IF(BE15&lt;&gt;0," ; 2017_i="&amp;BE15," ")&amp;IF(BF15&lt;&gt;0," ; 2016_A="&amp;BF15," ")&amp;IF(BG15&lt;&gt;0," ; 2016_i="&amp;BG15," ")&amp;IF(BH15&lt;&gt;0," ; 2015_A="&amp;BH15," ")&amp;IF(BI15&lt;&gt;0," ; 2015_i="&amp;BI15," ")&amp;IF(BJ15&lt;&gt;0," ; 2014_A="&amp;BJ15," ")&amp;IF(BK15&lt;&gt;0," ; 2014_i="&amp;BK15," ")</f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1075</v>
      </c>
      <c r="R15" s="17" t="s">
        <v>1079</v>
      </c>
      <c r="S15" s="17" t="s">
        <v>1080</v>
      </c>
      <c r="T15" s="15"/>
      <c r="U15" s="17" t="s">
        <v>393</v>
      </c>
      <c r="V15" s="17" t="s">
        <v>1102</v>
      </c>
      <c r="W15" s="17" t="s">
        <v>500</v>
      </c>
      <c r="X15" s="15" t="s">
        <v>392</v>
      </c>
      <c r="Y15" s="15"/>
      <c r="Z15" s="15"/>
      <c r="AA15" s="15"/>
      <c r="AB15" s="15"/>
      <c r="AC15" s="17"/>
      <c r="AD15" s="17"/>
      <c r="AE15" s="17"/>
      <c r="AF15" s="15"/>
      <c r="AG15" s="17" t="s">
        <v>1197</v>
      </c>
      <c r="AH15" s="17" t="s">
        <v>170</v>
      </c>
      <c r="AI15" s="21">
        <v>51100</v>
      </c>
      <c r="AJ15" s="15"/>
      <c r="AK15" s="22" t="s">
        <v>1188</v>
      </c>
      <c r="AL15" s="23" t="s">
        <v>1213</v>
      </c>
      <c r="AM15" s="23" t="s">
        <v>373</v>
      </c>
      <c r="AN15" s="30"/>
      <c r="AO15" s="26"/>
      <c r="AP15" s="24"/>
      <c r="AQ15" s="26"/>
      <c r="AR15" s="26"/>
      <c r="AS15" s="26"/>
      <c r="AT15" s="1">
        <f>RANK(BL15,$BL$3:$BL$121)+COUNTIF(BL$3:BL15,BL15)-1</f>
        <v>13</v>
      </c>
      <c r="AU15" s="64" t="str">
        <f>"N° "&amp;AT15&amp;" "&amp;C15</f>
        <v>N° 13 URCA Stress Environnementaux et BIOsurveillance des milieux aquatiques</v>
      </c>
      <c r="AV15" s="1">
        <f>RANK(BM15,$BM$3:$BM$121)+COUNTIF(BM$3:BM15,BM15)-1</f>
        <v>2</v>
      </c>
      <c r="AW15" s="64" t="str">
        <f>"N° "&amp;AV15&amp;" "&amp;C15</f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>((AX15+AY15)*7)+((AZ15+BA15)*6)+((BB15+BC15)*5)+((BD15+BE15)*4)+((BF15+BG15)*3)+((BH15+BI15)*2)+((BJ15+BK15)*1)</f>
        <v>10</v>
      </c>
      <c r="BM15" s="1">
        <f>((AY15)*7)+((BA15)*6)+((BC15)*5)+((BE15)*4)+((BG15)*3)+((BI15)*2)+((BK15)*1)</f>
        <v>10</v>
      </c>
      <c r="BN15" s="1">
        <f>AX15</f>
        <v>0</v>
      </c>
      <c r="BO15" s="1">
        <f>AZ15</f>
        <v>0</v>
      </c>
      <c r="BP15" s="1">
        <f>BB15</f>
        <v>0</v>
      </c>
      <c r="BQ15" s="1">
        <f>BD15</f>
        <v>0</v>
      </c>
      <c r="BR15" s="1">
        <f>BF15</f>
        <v>0</v>
      </c>
      <c r="BS15" s="1">
        <f>BH15</f>
        <v>0</v>
      </c>
      <c r="BT15" s="1">
        <f>BJ15</f>
        <v>0</v>
      </c>
      <c r="BU15" s="1">
        <f>AY15</f>
        <v>0</v>
      </c>
      <c r="BV15" s="1">
        <f>BA15</f>
        <v>0</v>
      </c>
      <c r="BW15" s="1">
        <f>BC15</f>
        <v>0</v>
      </c>
      <c r="BX15" s="1">
        <f>BE15</f>
        <v>1</v>
      </c>
      <c r="BY15" s="1">
        <f>BG15</f>
        <v>2</v>
      </c>
      <c r="BZ15" s="1">
        <f>BI15</f>
        <v>0</v>
      </c>
      <c r="CA15" s="1">
        <f>BK15</f>
        <v>0</v>
      </c>
      <c r="CB15" s="16"/>
    </row>
    <row r="16" spans="1:80" s="1" customFormat="1" ht="42" customHeight="1" x14ac:dyDescent="0.2">
      <c r="A16" s="12" t="s">
        <v>310</v>
      </c>
      <c r="B16" s="12" t="s">
        <v>372</v>
      </c>
      <c r="C16" s="17" t="s">
        <v>1198</v>
      </c>
      <c r="D16" s="73" t="str">
        <f>IF(AX16&lt;&gt;0,"2020_A="&amp;AX16," ")&amp;IF(AY16&lt;&gt;0," ; 2020_i="&amp;AY16," ")&amp;IF(AZ16&lt;&gt;0,"2019_A="&amp;AZ16," ")&amp;IF(BA16&lt;&gt;0," ; 2019_i="&amp;BA16," ")&amp;IF(BB16&lt;&gt;0,"2018_A="&amp;BB16," ")&amp;IF(BC16&lt;&gt;0," ; 2018_i="&amp;BC16," ")&amp;IF(BD16&lt;&gt;0," ; 2017_A="&amp;BD16," ")&amp;IF(BE16&lt;&gt;0," ; 2017_i="&amp;BE16," ")&amp;IF(BF16&lt;&gt;0," ; 2016_A="&amp;BF16," ")&amp;IF(BG16&lt;&gt;0," ; 2016_i="&amp;BG16," ")&amp;IF(BH16&lt;&gt;0," ; 2015_A="&amp;BH16," ")&amp;IF(BI16&lt;&gt;0," ; 2015_i="&amp;BI16," ")&amp;IF(BJ16&lt;&gt;0," ; 2014_A="&amp;BJ16," ")&amp;IF(BK16&lt;&gt;0," ; 2014_i="&amp;BK16," ")</f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358</v>
      </c>
      <c r="N16" s="17" t="s">
        <v>1100</v>
      </c>
      <c r="O16" s="17" t="s">
        <v>1038</v>
      </c>
      <c r="P16" s="15"/>
      <c r="Q16" s="17"/>
      <c r="R16" s="24"/>
      <c r="S16" s="15"/>
      <c r="T16" s="15"/>
      <c r="U16" s="17" t="s">
        <v>236</v>
      </c>
      <c r="V16" s="17" t="s">
        <v>1103</v>
      </c>
      <c r="W16" s="17" t="s">
        <v>398</v>
      </c>
      <c r="X16" s="15"/>
      <c r="Y16" s="15"/>
      <c r="Z16" s="15"/>
      <c r="AA16" s="15"/>
      <c r="AB16" s="15"/>
      <c r="AC16" s="17" t="s">
        <v>236</v>
      </c>
      <c r="AD16" s="17" t="s">
        <v>1113</v>
      </c>
      <c r="AE16" s="17" t="s">
        <v>507</v>
      </c>
      <c r="AF16" s="15"/>
      <c r="AG16" s="17" t="s">
        <v>1199</v>
      </c>
      <c r="AH16" s="17" t="s">
        <v>170</v>
      </c>
      <c r="AI16" s="21">
        <v>51100</v>
      </c>
      <c r="AJ16" s="15"/>
      <c r="AK16" s="22" t="s">
        <v>1187</v>
      </c>
      <c r="AL16" s="23" t="s">
        <v>1212</v>
      </c>
      <c r="AM16" s="23" t="s">
        <v>373</v>
      </c>
      <c r="AN16" s="30"/>
      <c r="AO16" s="17" t="s">
        <v>709</v>
      </c>
      <c r="AP16" s="24"/>
      <c r="AQ16" s="26"/>
      <c r="AR16" s="42" t="s">
        <v>708</v>
      </c>
      <c r="AS16" s="26"/>
      <c r="AT16" s="1">
        <f>RANK(BL16,$BL$3:$BL$121)+COUNTIF(BL$3:BL16,BL16)-1</f>
        <v>14</v>
      </c>
      <c r="AU16" s="64" t="str">
        <f>"N° "&amp;AT16&amp;" "&amp;C16</f>
        <v xml:space="preserve">N° 14 URCA Fractionnement des Agroressources et Environnement </v>
      </c>
      <c r="AV16" s="1">
        <f>RANK(BM16,$BM$3:$BM$121)+COUNTIF(BM$3:BM16,BM16)-1</f>
        <v>4</v>
      </c>
      <c r="AW16" s="64" t="str">
        <f>"N° "&amp;AV16&amp;" "&amp;C16</f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>((AX16+AY16)*7)+((AZ16+BA16)*6)+((BB16+BC16)*5)+((BD16+BE16)*4)+((BF16+BG16)*3)+((BH16+BI16)*2)+((BJ16+BK16)*1)</f>
        <v>9</v>
      </c>
      <c r="BM16" s="1">
        <f>((AY16)*7)+((BA16)*6)+((BC16)*5)+((BE16)*4)+((BG16)*3)+((BI16)*2)+((BK16)*1)</f>
        <v>9</v>
      </c>
      <c r="BN16" s="1">
        <f>AX16</f>
        <v>0</v>
      </c>
      <c r="BO16" s="1">
        <f>AZ16</f>
        <v>0</v>
      </c>
      <c r="BP16" s="1">
        <f>BB16</f>
        <v>0</v>
      </c>
      <c r="BQ16" s="1">
        <f>BD16</f>
        <v>0</v>
      </c>
      <c r="BR16" s="1">
        <f>BF16</f>
        <v>0</v>
      </c>
      <c r="BS16" s="1">
        <f>BH16</f>
        <v>0</v>
      </c>
      <c r="BT16" s="1">
        <f>BJ16</f>
        <v>0</v>
      </c>
      <c r="BU16" s="1">
        <f>AY16</f>
        <v>0</v>
      </c>
      <c r="BV16" s="1">
        <f>BA16</f>
        <v>0</v>
      </c>
      <c r="BW16" s="1">
        <f>BC16</f>
        <v>1</v>
      </c>
      <c r="BX16" s="1">
        <f>BE16</f>
        <v>0</v>
      </c>
      <c r="BY16" s="1">
        <f>BG16</f>
        <v>1</v>
      </c>
      <c r="BZ16" s="1">
        <f>BI16</f>
        <v>0</v>
      </c>
      <c r="CA16" s="1">
        <f>BK16</f>
        <v>1</v>
      </c>
      <c r="CB16" s="35"/>
    </row>
    <row r="17" spans="1:80" s="1" customFormat="1" ht="42" customHeight="1" x14ac:dyDescent="0.2">
      <c r="A17" s="12" t="s">
        <v>347</v>
      </c>
      <c r="B17" s="12" t="s">
        <v>790</v>
      </c>
      <c r="C17" s="17" t="s">
        <v>792</v>
      </c>
      <c r="D17" s="73" t="str">
        <f>IF(AX17&lt;&gt;0,"2020_A="&amp;AX17," ")&amp;IF(AY17&lt;&gt;0," ; 2020_i="&amp;AY17," ")&amp;IF(AZ17&lt;&gt;0,"2019_A="&amp;AZ17," ")&amp;IF(BA17&lt;&gt;0," ; 2019_i="&amp;BA17," ")&amp;IF(BB17&lt;&gt;0,"2018_A="&amp;BB17," ")&amp;IF(BC17&lt;&gt;0," ; 2018_i="&amp;BC17," ")&amp;IF(BD17&lt;&gt;0," ; 2017_A="&amp;BD17," ")&amp;IF(BE17&lt;&gt;0," ; 2017_i="&amp;BE17," ")&amp;IF(BF17&lt;&gt;0," ; 2016_A="&amp;BF17," ")&amp;IF(BG17&lt;&gt;0," ; 2016_i="&amp;BG17," ")&amp;IF(BH17&lt;&gt;0," ; 2015_A="&amp;BH17," ")&amp;IF(BI17&lt;&gt;0," ; 2015_i="&amp;BI17," ")&amp;IF(BJ17&lt;&gt;0," ; 2014_A="&amp;BJ17," ")&amp;IF(BK17&lt;&gt;0," ; 2014_i="&amp;BK17," ")</f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1032</v>
      </c>
      <c r="N17" s="17" t="s">
        <v>1033</v>
      </c>
      <c r="O17" s="17" t="s">
        <v>1034</v>
      </c>
      <c r="P17" s="17"/>
      <c r="Q17" s="17" t="s">
        <v>1088</v>
      </c>
      <c r="R17" s="17" t="s">
        <v>1095</v>
      </c>
      <c r="S17" s="17" t="s">
        <v>1096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791</v>
      </c>
      <c r="AH17" s="17" t="s">
        <v>170</v>
      </c>
      <c r="AI17" s="21">
        <v>51100</v>
      </c>
      <c r="AJ17" s="28"/>
      <c r="AK17" s="22" t="s">
        <v>1190</v>
      </c>
      <c r="AL17" s="22" t="s">
        <v>1189</v>
      </c>
      <c r="AM17" s="23" t="s">
        <v>793</v>
      </c>
      <c r="AN17" s="15"/>
      <c r="AO17" s="17" t="s">
        <v>796</v>
      </c>
      <c r="AP17" s="24"/>
      <c r="AQ17" s="17" t="s">
        <v>795</v>
      </c>
      <c r="AR17" s="60" t="s">
        <v>794</v>
      </c>
      <c r="AS17" s="25" t="s">
        <v>409</v>
      </c>
      <c r="AT17" s="1">
        <f>RANK(BL17,$BL$3:$BL$121)+COUNTIF(BL$3:BL17,BL17)-1</f>
        <v>15</v>
      </c>
      <c r="AU17" s="64" t="str">
        <f>"N° "&amp;AT17&amp;" "&amp;C17</f>
        <v xml:space="preserve">N° 15 CHU Maison Blanche
Laboratoire de pharmacologie  Toxicologie 
</v>
      </c>
      <c r="AV17" s="1">
        <f>RANK(BM17,$BM$3:$BM$121)+COUNTIF(BM$3:BM17,BM17)-1</f>
        <v>5</v>
      </c>
      <c r="AW17" s="64" t="str">
        <f>"N° "&amp;AV17&amp;" "&amp;C17</f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>((AX17+AY17)*7)+((AZ17+BA17)*6)+((BB17+BC17)*5)+((BD17+BE17)*4)+((BF17+BG17)*3)+((BH17+BI17)*2)+((BJ17+BK17)*1)</f>
        <v>9</v>
      </c>
      <c r="BM17" s="1">
        <f>((AY17)*7)+((BA17)*6)+((BC17)*5)+((BE17)*4)+((BG17)*3)+((BI17)*2)+((BK17)*1)</f>
        <v>9</v>
      </c>
      <c r="BN17" s="1">
        <f>AX17</f>
        <v>0</v>
      </c>
      <c r="BO17" s="1">
        <f>AZ17</f>
        <v>0</v>
      </c>
      <c r="BP17" s="1">
        <f>BB17</f>
        <v>0</v>
      </c>
      <c r="BQ17" s="1">
        <f>BD17</f>
        <v>0</v>
      </c>
      <c r="BR17" s="1">
        <f>BF17</f>
        <v>0</v>
      </c>
      <c r="BS17" s="1">
        <f>BH17</f>
        <v>0</v>
      </c>
      <c r="BT17" s="1">
        <f>BJ17</f>
        <v>0</v>
      </c>
      <c r="BU17" s="1">
        <f>AY17</f>
        <v>0</v>
      </c>
      <c r="BV17" s="1">
        <f>BA17</f>
        <v>0</v>
      </c>
      <c r="BW17" s="1">
        <f>BC17</f>
        <v>1</v>
      </c>
      <c r="BX17" s="1">
        <f>BE17</f>
        <v>1</v>
      </c>
      <c r="BY17" s="1">
        <f>BG17</f>
        <v>0</v>
      </c>
      <c r="BZ17" s="1">
        <f>BI17</f>
        <v>0</v>
      </c>
      <c r="CA17" s="1">
        <f>BK17</f>
        <v>0</v>
      </c>
      <c r="CB17" s="37"/>
    </row>
    <row r="18" spans="1:80" s="1" customFormat="1" ht="42" customHeight="1" x14ac:dyDescent="0.2">
      <c r="A18" s="12" t="s">
        <v>0</v>
      </c>
      <c r="B18" s="12" t="s">
        <v>1087</v>
      </c>
      <c r="C18" s="17" t="s">
        <v>1194</v>
      </c>
      <c r="D18" s="73" t="str">
        <f>IF(AX18&lt;&gt;0,"2020_A="&amp;AX18," ")&amp;IF(AY18&lt;&gt;0," ; 2020_i="&amp;AY18," ")&amp;IF(AZ18&lt;&gt;0,"2019_A="&amp;AZ18," ")&amp;IF(BA18&lt;&gt;0," ; 2019_i="&amp;BA18," ")&amp;IF(BB18&lt;&gt;0,"2018_A="&amp;BB18," ")&amp;IF(BC18&lt;&gt;0," ; 2018_i="&amp;BC18," ")&amp;IF(BD18&lt;&gt;0," ; 2017_A="&amp;BD18," ")&amp;IF(BE18&lt;&gt;0," ; 2017_i="&amp;BE18," ")&amp;IF(BF18&lt;&gt;0," ; 2016_A="&amp;BF18," ")&amp;IF(BG18&lt;&gt;0," ; 2016_i="&amp;BG18," ")&amp;IF(BH18&lt;&gt;0," ; 2015_A="&amp;BH18," ")&amp;IF(BI18&lt;&gt;0," ; 2015_i="&amp;BI18," ")&amp;IF(BJ18&lt;&gt;0," ; 2014_A="&amp;BJ18," ")&amp;IF(BK18&lt;&gt;0," ; 2014_i="&amp;BK18," ")</f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1127</v>
      </c>
      <c r="N18" s="17" t="s">
        <v>1128</v>
      </c>
      <c r="O18" s="17" t="s">
        <v>1129</v>
      </c>
      <c r="P18" s="15"/>
      <c r="Q18" s="17" t="s">
        <v>1093</v>
      </c>
      <c r="R18" s="17" t="s">
        <v>1091</v>
      </c>
      <c r="S18" s="17" t="s">
        <v>1092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1195</v>
      </c>
      <c r="AH18" s="17" t="s">
        <v>170</v>
      </c>
      <c r="AI18" s="21">
        <v>51680</v>
      </c>
      <c r="AJ18" s="28" t="s">
        <v>1125</v>
      </c>
      <c r="AK18" s="22" t="s">
        <v>1188</v>
      </c>
      <c r="AL18" s="22" t="s">
        <v>1191</v>
      </c>
      <c r="AM18" s="23" t="s">
        <v>1126</v>
      </c>
      <c r="AN18" s="30"/>
      <c r="AO18" s="26"/>
      <c r="AP18" s="24"/>
      <c r="AQ18" s="26"/>
      <c r="AR18" s="26"/>
      <c r="AS18" s="26"/>
      <c r="AT18" s="1">
        <f>RANK(BL18,$BL$3:$BL$121)+COUNTIF(BL$3:BL18,BL18)-1</f>
        <v>16</v>
      </c>
      <c r="AU18" s="64" t="str">
        <f>"N° "&amp;AT18&amp;" "&amp;C18</f>
        <v>N° 16 Laboratoire d'œnologie, Unité de recherche Vignes et Vins de Champagne</v>
      </c>
      <c r="AV18" s="1">
        <f>RANK(BM18,$BM$3:$BM$121)+COUNTIF(BM$3:BM18,BM18)-1</f>
        <v>6</v>
      </c>
      <c r="AW18" s="64" t="str">
        <f>"N° "&amp;AV18&amp;" "&amp;C18</f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>((AX18+AY18)*7)+((AZ18+BA18)*6)+((BB18+BC18)*5)+((BD18+BE18)*4)+((BF18+BG18)*3)+((BH18+BI18)*2)+((BJ18+BK18)*1)</f>
        <v>9</v>
      </c>
      <c r="BM18" s="1">
        <f>((AY18)*7)+((BA18)*6)+((BC18)*5)+((BE18)*4)+((BG18)*3)+((BI18)*2)+((BK18)*1)</f>
        <v>9</v>
      </c>
      <c r="BN18" s="1">
        <f>AX18</f>
        <v>0</v>
      </c>
      <c r="BO18" s="1">
        <f>AZ18</f>
        <v>0</v>
      </c>
      <c r="BP18" s="1">
        <f>BB18</f>
        <v>0</v>
      </c>
      <c r="BQ18" s="1">
        <f>BD18</f>
        <v>0</v>
      </c>
      <c r="BR18" s="1">
        <f>BF18</f>
        <v>0</v>
      </c>
      <c r="BS18" s="1">
        <f>BH18</f>
        <v>0</v>
      </c>
      <c r="BT18" s="1">
        <f>BJ18</f>
        <v>0</v>
      </c>
      <c r="BU18" s="1">
        <f>AY18</f>
        <v>0</v>
      </c>
      <c r="BV18" s="1">
        <f>BA18</f>
        <v>0</v>
      </c>
      <c r="BW18" s="1">
        <f>BC18</f>
        <v>1</v>
      </c>
      <c r="BX18" s="1">
        <f>BE18</f>
        <v>1</v>
      </c>
      <c r="BY18" s="1">
        <f>BG18</f>
        <v>0</v>
      </c>
      <c r="BZ18" s="1">
        <f>BI18</f>
        <v>0</v>
      </c>
      <c r="CA18" s="1">
        <f>BK18</f>
        <v>0</v>
      </c>
      <c r="CB18" s="35"/>
    </row>
    <row r="19" spans="1:80" s="1" customFormat="1" ht="42" customHeight="1" x14ac:dyDescent="0.2">
      <c r="A19" s="12" t="s">
        <v>0</v>
      </c>
      <c r="B19" s="12" t="s">
        <v>367</v>
      </c>
      <c r="C19" s="11" t="s">
        <v>436</v>
      </c>
      <c r="D19" s="73" t="str">
        <f>IF(AX19&lt;&gt;0,"2020_A="&amp;AX19," ")&amp;IF(AY19&lt;&gt;0," ; 2020_i="&amp;AY19," ")&amp;IF(AZ19&lt;&gt;0,"2019_A="&amp;AZ19," ")&amp;IF(BA19&lt;&gt;0," ; 2019_i="&amp;BA19," ")&amp;IF(BB19&lt;&gt;0,"2018_A="&amp;BB19," ")&amp;IF(BC19&lt;&gt;0," ; 2018_i="&amp;BC19," ")&amp;IF(BD19&lt;&gt;0," ; 2017_A="&amp;BD19," ")&amp;IF(BE19&lt;&gt;0," ; 2017_i="&amp;BE19," ")&amp;IF(BF19&lt;&gt;0," ; 2016_A="&amp;BF19," ")&amp;IF(BG19&lt;&gt;0," ; 2016_i="&amp;BG19," ")&amp;IF(BH19&lt;&gt;0," ; 2015_A="&amp;BH19," ")&amp;IF(BI19&lt;&gt;0," ; 2015_i="&amp;BI19," ")&amp;IF(BJ19&lt;&gt;0," ; 2014_A="&amp;BJ19," ")&amp;IF(BK19&lt;&gt;0," ; 2014_i="&amp;BK19," ")</f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358</v>
      </c>
      <c r="R19" s="120" t="s">
        <v>441</v>
      </c>
      <c r="S19" s="17" t="s">
        <v>452</v>
      </c>
      <c r="T19" s="17"/>
      <c r="U19" s="17" t="s">
        <v>358</v>
      </c>
      <c r="V19" s="17" t="s">
        <v>442</v>
      </c>
      <c r="W19" s="17" t="s">
        <v>452</v>
      </c>
      <c r="X19" s="17"/>
      <c r="Y19" s="17" t="s">
        <v>358</v>
      </c>
      <c r="Z19" s="17" t="s">
        <v>443</v>
      </c>
      <c r="AA19" s="17" t="s">
        <v>452</v>
      </c>
      <c r="AB19" s="17"/>
      <c r="AC19" s="17"/>
      <c r="AD19" s="17"/>
      <c r="AE19" s="17"/>
      <c r="AF19" s="17"/>
      <c r="AG19" s="25" t="s">
        <v>438</v>
      </c>
      <c r="AH19" s="17" t="s">
        <v>437</v>
      </c>
      <c r="AI19" s="11">
        <v>51200</v>
      </c>
      <c r="AJ19" s="46" t="s">
        <v>439</v>
      </c>
      <c r="AK19" s="22" t="s">
        <v>1193</v>
      </c>
      <c r="AL19" s="52" t="s">
        <v>1192</v>
      </c>
      <c r="AM19" s="23" t="s">
        <v>440</v>
      </c>
      <c r="AN19" s="17"/>
      <c r="AO19" s="17" t="s">
        <v>549</v>
      </c>
      <c r="AP19" s="25" t="s">
        <v>548</v>
      </c>
      <c r="AQ19" s="25" t="s">
        <v>546</v>
      </c>
      <c r="AR19" s="23" t="s">
        <v>547</v>
      </c>
      <c r="AS19" s="25" t="s">
        <v>409</v>
      </c>
      <c r="AT19" s="1">
        <f>RANK(BL19,$BL$3:$BL$121)+COUNTIF(BL$3:BL19,BL19)-1</f>
        <v>17</v>
      </c>
      <c r="AU19" s="64" t="str">
        <f>"N° "&amp;AT19&amp;" "&amp;C19</f>
        <v>N° 17 Oenologie Conseil Champagne (O2C)</v>
      </c>
      <c r="AV19" s="1">
        <f>RANK(BM19,$BM$3:$BM$121)+COUNTIF(BM$3:BM19,BM19)-1</f>
        <v>37</v>
      </c>
      <c r="AW19" s="64" t="str">
        <f>"N° "&amp;AV19&amp;" "&amp;C19</f>
        <v>N° 37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>((AX19+AY19)*7)+((AZ19+BA19)*6)+((BB19+BC19)*5)+((BD19+BE19)*4)+((BF19+BG19)*3)+((BH19+BI19)*2)+((BJ19+BK19)*1)</f>
        <v>9</v>
      </c>
      <c r="BM19" s="1">
        <f>((AY19)*7)+((BA19)*6)+((BC19)*5)+((BE19)*4)+((BG19)*3)+((BI19)*2)+((BK19)*1)</f>
        <v>0</v>
      </c>
      <c r="BN19" s="1">
        <f>AX19</f>
        <v>0</v>
      </c>
      <c r="BO19" s="1">
        <f>AZ19</f>
        <v>0</v>
      </c>
      <c r="BP19" s="1">
        <f>BB19</f>
        <v>0</v>
      </c>
      <c r="BQ19" s="1">
        <f>BD19</f>
        <v>1</v>
      </c>
      <c r="BR19" s="1">
        <f>BF19</f>
        <v>1</v>
      </c>
      <c r="BS19" s="1">
        <f>BH19</f>
        <v>1</v>
      </c>
      <c r="BT19" s="1">
        <f>BJ19</f>
        <v>0</v>
      </c>
      <c r="BU19" s="1">
        <f>AY19</f>
        <v>0</v>
      </c>
      <c r="BV19" s="1">
        <f>BA19</f>
        <v>0</v>
      </c>
      <c r="BW19" s="1">
        <f>BC19</f>
        <v>0</v>
      </c>
      <c r="BX19" s="1">
        <f>BE19</f>
        <v>0</v>
      </c>
      <c r="BY19" s="1">
        <f>BG19</f>
        <v>0</v>
      </c>
      <c r="BZ19" s="1">
        <f>BI19</f>
        <v>0</v>
      </c>
      <c r="CA19" s="1">
        <f>BK19</f>
        <v>0</v>
      </c>
      <c r="CB19" s="35"/>
    </row>
    <row r="20" spans="1:80" s="1" customFormat="1" ht="63" customHeight="1" x14ac:dyDescent="0.2">
      <c r="A20" s="51" t="s">
        <v>312</v>
      </c>
      <c r="B20" s="12" t="s">
        <v>427</v>
      </c>
      <c r="C20" s="11" t="s">
        <v>428</v>
      </c>
      <c r="D20" s="73" t="str">
        <f>IF(AX20&lt;&gt;0,"2020_A="&amp;AX20," ")&amp;IF(AY20&lt;&gt;0," ; 2020_i="&amp;AY20," ")&amp;IF(AZ20&lt;&gt;0,"2019_A="&amp;AZ20," ")&amp;IF(BA20&lt;&gt;0," ; 2019_i="&amp;BA20," ")&amp;IF(BB20&lt;&gt;0,"2018_A="&amp;BB20," ")&amp;IF(BC20&lt;&gt;0," ; 2018_i="&amp;BC20," ")&amp;IF(BD20&lt;&gt;0," ; 2017_A="&amp;BD20," ")&amp;IF(BE20&lt;&gt;0," ; 2017_i="&amp;BE20," ")&amp;IF(BF20&lt;&gt;0," ; 2016_A="&amp;BF20," ")&amp;IF(BG20&lt;&gt;0," ; 2016_i="&amp;BG20," ")&amp;IF(BH20&lt;&gt;0," ; 2015_A="&amp;BH20," ")&amp;IF(BI20&lt;&gt;0," ; 2015_i="&amp;BI20," ")&amp;IF(BJ20&lt;&gt;0," ; 2014_A="&amp;BJ20," ")&amp;IF(BK20&lt;&gt;0," ; 2014_i="&amp;BK20," ")</f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429</v>
      </c>
      <c r="R20" s="120" t="s">
        <v>430</v>
      </c>
      <c r="S20" s="17" t="s">
        <v>495</v>
      </c>
      <c r="T20" s="17"/>
      <c r="U20" s="17" t="s">
        <v>429</v>
      </c>
      <c r="V20" s="17" t="s">
        <v>431</v>
      </c>
      <c r="W20" s="17" t="s">
        <v>501</v>
      </c>
      <c r="X20" s="17"/>
      <c r="Y20" s="17" t="s">
        <v>429</v>
      </c>
      <c r="Z20" s="17" t="s">
        <v>432</v>
      </c>
      <c r="AA20" s="17" t="s">
        <v>501</v>
      </c>
      <c r="AB20" s="17"/>
      <c r="AC20" s="17"/>
      <c r="AD20" s="17"/>
      <c r="AE20" s="17"/>
      <c r="AF20" s="17"/>
      <c r="AG20" s="25" t="s">
        <v>433</v>
      </c>
      <c r="AH20" s="17" t="s">
        <v>434</v>
      </c>
      <c r="AI20" s="11">
        <v>10380</v>
      </c>
      <c r="AJ20" s="46" t="s">
        <v>435</v>
      </c>
      <c r="AK20" s="52" t="s">
        <v>1204</v>
      </c>
      <c r="AL20" s="52" t="s">
        <v>1203</v>
      </c>
      <c r="AM20" s="25"/>
      <c r="AN20" s="17"/>
      <c r="AO20" s="17"/>
      <c r="AP20" s="44"/>
      <c r="AQ20" s="11"/>
      <c r="AR20" s="25"/>
      <c r="AS20" s="25"/>
      <c r="AT20" s="1">
        <f>RANK(BL20,$BL$3:$BL$121)+COUNTIF(BL$3:BL20,BL20)-1</f>
        <v>18</v>
      </c>
      <c r="AU20" s="64" t="str">
        <f>"N° "&amp;AT20&amp;" "&amp;C20</f>
        <v>N° 18 Aquanalyse Laboratoire</v>
      </c>
      <c r="AV20" s="1">
        <f>RANK(BM20,$BM$3:$BM$121)+COUNTIF(BM$3:BM20,BM20)-1</f>
        <v>38</v>
      </c>
      <c r="AW20" s="64" t="str">
        <f>"N° "&amp;AV20&amp;" "&amp;C20</f>
        <v>N° 38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>((AX20+AY20)*7)+((AZ20+BA20)*6)+((BB20+BC20)*5)+((BD20+BE20)*4)+((BF20+BG20)*3)+((BH20+BI20)*2)+((BJ20+BK20)*1)</f>
        <v>9</v>
      </c>
      <c r="BM20" s="1">
        <f>((AY20)*7)+((BA20)*6)+((BC20)*5)+((BE20)*4)+((BG20)*3)+((BI20)*2)+((BK20)*1)</f>
        <v>0</v>
      </c>
      <c r="BN20" s="1">
        <f>AX20</f>
        <v>0</v>
      </c>
      <c r="BO20" s="1">
        <f>AZ20</f>
        <v>0</v>
      </c>
      <c r="BP20" s="1">
        <f>BB20</f>
        <v>0</v>
      </c>
      <c r="BQ20" s="1">
        <f>BD20</f>
        <v>1</v>
      </c>
      <c r="BR20" s="1">
        <f>BF20</f>
        <v>1</v>
      </c>
      <c r="BS20" s="1">
        <f>BH20</f>
        <v>1</v>
      </c>
      <c r="BT20" s="1">
        <f>BJ20</f>
        <v>0</v>
      </c>
      <c r="BU20" s="1">
        <f>AY20</f>
        <v>0</v>
      </c>
      <c r="BV20" s="1">
        <f>BA20</f>
        <v>0</v>
      </c>
      <c r="BW20" s="1">
        <f>BC20</f>
        <v>0</v>
      </c>
      <c r="BX20" s="1">
        <f>BE20</f>
        <v>0</v>
      </c>
      <c r="BY20" s="1">
        <f>BG20</f>
        <v>0</v>
      </c>
      <c r="BZ20" s="1">
        <f>BI20</f>
        <v>0</v>
      </c>
      <c r="CA20" s="1">
        <f>BK20</f>
        <v>0</v>
      </c>
      <c r="CB20" s="35"/>
    </row>
    <row r="21" spans="1:80" s="1" customFormat="1" ht="67.5" customHeight="1" x14ac:dyDescent="0.2">
      <c r="A21" s="12" t="s">
        <v>0</v>
      </c>
      <c r="B21" s="12" t="s">
        <v>246</v>
      </c>
      <c r="C21" s="17" t="s">
        <v>627</v>
      </c>
      <c r="D21" s="73" t="str">
        <f>IF(AX21&lt;&gt;0,"2020_A="&amp;AX21," ")&amp;IF(AY21&lt;&gt;0," ; 2020_i="&amp;AY21," ")&amp;IF(AZ21&lt;&gt;0,"2019_A="&amp;AZ21," ")&amp;IF(BA21&lt;&gt;0," ; 2019_i="&amp;BA21," ")&amp;IF(BB21&lt;&gt;0,"2018_A="&amp;BB21," ")&amp;IF(BC21&lt;&gt;0," ; 2018_i="&amp;BC21," ")&amp;IF(BD21&lt;&gt;0," ; 2017_A="&amp;BD21," ")&amp;IF(BE21&lt;&gt;0," ; 2017_i="&amp;BE21," ")&amp;IF(BF21&lt;&gt;0," ; 2016_A="&amp;BF21," ")&amp;IF(BG21&lt;&gt;0," ; 2016_i="&amp;BG21," ")&amp;IF(BH21&lt;&gt;0," ; 2015_A="&amp;BH21," ")&amp;IF(BI21&lt;&gt;0," ; 2015_i="&amp;BI21," ")&amp;IF(BJ21&lt;&gt;0," ; 2014_A="&amp;BJ21," ")&amp;IF(BK21&lt;&gt;0," ; 2014_i="&amp;BK21," ")</f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1040</v>
      </c>
      <c r="N21" s="17" t="s">
        <v>1039</v>
      </c>
      <c r="O21" s="17" t="s">
        <v>1041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629</v>
      </c>
      <c r="AH21" s="17" t="s">
        <v>628</v>
      </c>
      <c r="AI21" s="21">
        <v>76100</v>
      </c>
      <c r="AJ21" s="28" t="s">
        <v>630</v>
      </c>
      <c r="AK21" s="56"/>
      <c r="AL21" s="56" t="s">
        <v>1205</v>
      </c>
      <c r="AM21" s="23" t="s">
        <v>631</v>
      </c>
      <c r="AN21" s="17"/>
      <c r="AO21" s="17"/>
      <c r="AP21" s="17"/>
      <c r="AQ21" s="17" t="s">
        <v>632</v>
      </c>
      <c r="AR21" s="23" t="s">
        <v>633</v>
      </c>
      <c r="AS21" s="25"/>
      <c r="AT21" s="1">
        <f>RANK(BL21,$BL$3:$BL$121)+COUNTIF(BL$3:BL21,BL21)-1</f>
        <v>19</v>
      </c>
      <c r="AU21" s="64" t="str">
        <f>"N° "&amp;AT21&amp;" "&amp;C21</f>
        <v>N° 19 Laboratoire Agro-Vétérinaire Départemental de la Seine Maritime</v>
      </c>
      <c r="AV21" s="1">
        <f>RANK(BM21,$BM$3:$BM$121)+COUNTIF(BM$3:BM21,BM21)-1</f>
        <v>12</v>
      </c>
      <c r="AW21" s="64" t="str">
        <f>"N° "&amp;AV21&amp;" "&amp;C21</f>
        <v>N° 12 Laboratoire Agro-Vétérinaire Départemental de la Seine Maritime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>((AX21+AY21)*7)+((AZ21+BA21)*6)+((BB21+BC21)*5)+((BD21+BE21)*4)+((BF21+BG21)*3)+((BH21+BI21)*2)+((BJ21+BK21)*1)</f>
        <v>5</v>
      </c>
      <c r="BM21" s="1">
        <f>((AY21)*7)+((BA21)*6)+((BC21)*5)+((BE21)*4)+((BG21)*3)+((BI21)*2)+((BK21)*1)</f>
        <v>5</v>
      </c>
      <c r="BN21" s="1">
        <f>AX21</f>
        <v>0</v>
      </c>
      <c r="BO21" s="1">
        <f>AZ21</f>
        <v>0</v>
      </c>
      <c r="BP21" s="1">
        <f>BB21</f>
        <v>0</v>
      </c>
      <c r="BQ21" s="1">
        <f>BD21</f>
        <v>0</v>
      </c>
      <c r="BR21" s="1">
        <f>BF21</f>
        <v>0</v>
      </c>
      <c r="BS21" s="1">
        <f>BH21</f>
        <v>0</v>
      </c>
      <c r="BT21" s="1">
        <f>BJ21</f>
        <v>0</v>
      </c>
      <c r="BU21" s="1">
        <f>AY21</f>
        <v>0</v>
      </c>
      <c r="BV21" s="1">
        <f>BA21</f>
        <v>0</v>
      </c>
      <c r="BW21" s="1">
        <f>BC21</f>
        <v>1</v>
      </c>
      <c r="BX21" s="1">
        <f>BE21</f>
        <v>0</v>
      </c>
      <c r="BY21" s="1">
        <f>BG21</f>
        <v>0</v>
      </c>
      <c r="BZ21" s="1">
        <f>BI21</f>
        <v>0</v>
      </c>
      <c r="CA21" s="1">
        <f>BK21</f>
        <v>0</v>
      </c>
      <c r="CB21" s="16"/>
    </row>
    <row r="22" spans="1:80" s="1" customFormat="1" ht="42" customHeight="1" x14ac:dyDescent="0.2">
      <c r="A22" s="12" t="s">
        <v>0</v>
      </c>
      <c r="B22" s="12" t="s">
        <v>563</v>
      </c>
      <c r="C22" s="17" t="s">
        <v>1206</v>
      </c>
      <c r="D22" s="73" t="str">
        <f>IF(AX22&lt;&gt;0,"2020_A="&amp;AX22," ")&amp;IF(AY22&lt;&gt;0," ; 2020_i="&amp;AY22," ")&amp;IF(AZ22&lt;&gt;0,"2019_A="&amp;AZ22," ")&amp;IF(BA22&lt;&gt;0," ; 2019_i="&amp;BA22," ")&amp;IF(BB22&lt;&gt;0,"2018_A="&amp;BB22," ")&amp;IF(BC22&lt;&gt;0," ; 2018_i="&amp;BC22," ")&amp;IF(BD22&lt;&gt;0," ; 2017_A="&amp;BD22," ")&amp;IF(BE22&lt;&gt;0," ; 2017_i="&amp;BE22," ")&amp;IF(BF22&lt;&gt;0," ; 2016_A="&amp;BF22," ")&amp;IF(BG22&lt;&gt;0," ; 2016_i="&amp;BG22," ")&amp;IF(BH22&lt;&gt;0," ; 2015_A="&amp;BH22," ")&amp;IF(BI22&lt;&gt;0," ; 2015_i="&amp;BI22," ")&amp;IF(BJ22&lt;&gt;0," ; 2014_A="&amp;BJ22," ")&amp;IF(BK22&lt;&gt;0," ; 2014_i="&amp;BK22," ")</f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455</v>
      </c>
      <c r="N22" s="17" t="s">
        <v>1043</v>
      </c>
      <c r="O22" s="17" t="s">
        <v>1042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565</v>
      </c>
      <c r="AH22" s="17" t="s">
        <v>564</v>
      </c>
      <c r="AI22" s="21">
        <v>89150</v>
      </c>
      <c r="AJ22" s="28" t="s">
        <v>566</v>
      </c>
      <c r="AK22" s="56" t="s">
        <v>1208</v>
      </c>
      <c r="AL22" s="56" t="s">
        <v>1207</v>
      </c>
      <c r="AM22" s="23" t="s">
        <v>567</v>
      </c>
      <c r="AN22" s="30"/>
      <c r="AO22" s="17" t="s">
        <v>569</v>
      </c>
      <c r="AP22" s="17" t="s">
        <v>574</v>
      </c>
      <c r="AQ22" s="25" t="s">
        <v>568</v>
      </c>
      <c r="AR22" s="23"/>
      <c r="AS22" s="25"/>
      <c r="AT22" s="1">
        <f>RANK(BL22,$BL$3:$BL$121)+COUNTIF(BL$3:BL22,BL22)-1</f>
        <v>20</v>
      </c>
      <c r="AU22" s="64" t="str">
        <f>"N° "&amp;AT22&amp;" "&amp;C22</f>
        <v>N° 20 EURIAL - Laiterie de Jouy</v>
      </c>
      <c r="AV22" s="1">
        <f>RANK(BM22,$BM$3:$BM$121)+COUNTIF(BM$3:BM22,BM22)-1</f>
        <v>13</v>
      </c>
      <c r="AW22" s="64" t="str">
        <f>"N° "&amp;AV22&amp;" "&amp;C22</f>
        <v>N° 13 EURIAL - Laiterie de Jouy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>((AX22+AY22)*7)+((AZ22+BA22)*6)+((BB22+BC22)*5)+((BD22+BE22)*4)+((BF22+BG22)*3)+((BH22+BI22)*2)+((BJ22+BK22)*1)</f>
        <v>5</v>
      </c>
      <c r="BM22" s="1">
        <f>((AY22)*7)+((BA22)*6)+((BC22)*5)+((BE22)*4)+((BG22)*3)+((BI22)*2)+((BK22)*1)</f>
        <v>5</v>
      </c>
      <c r="BN22" s="1">
        <f>AX22</f>
        <v>0</v>
      </c>
      <c r="BO22" s="1">
        <f>AZ22</f>
        <v>0</v>
      </c>
      <c r="BP22" s="1">
        <f>BB22</f>
        <v>0</v>
      </c>
      <c r="BQ22" s="1">
        <f>BD22</f>
        <v>0</v>
      </c>
      <c r="BR22" s="1">
        <f>BF22</f>
        <v>0</v>
      </c>
      <c r="BS22" s="1">
        <f>BH22</f>
        <v>0</v>
      </c>
      <c r="BT22" s="1">
        <f>BJ22</f>
        <v>0</v>
      </c>
      <c r="BU22" s="1">
        <f>AY22</f>
        <v>0</v>
      </c>
      <c r="BV22" s="1">
        <f>BA22</f>
        <v>0</v>
      </c>
      <c r="BW22" s="1">
        <f>BC22</f>
        <v>1</v>
      </c>
      <c r="BX22" s="1">
        <f>BE22</f>
        <v>0</v>
      </c>
      <c r="BY22" s="1">
        <f>BG22</f>
        <v>0</v>
      </c>
      <c r="BZ22" s="1">
        <f>BI22</f>
        <v>0</v>
      </c>
      <c r="CA22" s="1">
        <f>BK22</f>
        <v>0</v>
      </c>
      <c r="CB22" s="16"/>
    </row>
    <row r="23" spans="1:80" s="1" customFormat="1" ht="42" customHeight="1" x14ac:dyDescent="0.2">
      <c r="A23" s="12" t="s">
        <v>714</v>
      </c>
      <c r="B23" s="12" t="s">
        <v>381</v>
      </c>
      <c r="C23" s="17" t="s">
        <v>382</v>
      </c>
      <c r="D23" s="73" t="str">
        <f>IF(AX23&lt;&gt;0,"2020_A="&amp;AX23," ")&amp;IF(AY23&lt;&gt;0," ; 2020_i="&amp;AY23," ")&amp;IF(AZ23&lt;&gt;0,"2019_A="&amp;AZ23," ")&amp;IF(BA23&lt;&gt;0," ; 2019_i="&amp;BA23," ")&amp;IF(BB23&lt;&gt;0,"2018_A="&amp;BB23," ")&amp;IF(BC23&lt;&gt;0," ; 2018_i="&amp;BC23," ")&amp;IF(BD23&lt;&gt;0," ; 2017_A="&amp;BD23," ")&amp;IF(BE23&lt;&gt;0," ; 2017_i="&amp;BE23," ")&amp;IF(BF23&lt;&gt;0," ; 2016_A="&amp;BF23," ")&amp;IF(BG23&lt;&gt;0," ; 2016_i="&amp;BG23," ")&amp;IF(BH23&lt;&gt;0," ; 2015_A="&amp;BH23," ")&amp;IF(BI23&lt;&gt;0," ; 2015_i="&amp;BI23," ")&amp;IF(BJ23&lt;&gt;0," ; 2014_A="&amp;BJ23," ")&amp;IF(BK23&lt;&gt;0," ; 2014_i="&amp;BK23," ")</f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76"/>
      <c r="N23" s="17"/>
      <c r="O23" s="17"/>
      <c r="P23" s="15"/>
      <c r="Q23" s="17" t="s">
        <v>962</v>
      </c>
      <c r="R23" s="17" t="s">
        <v>1097</v>
      </c>
      <c r="S23" s="17" t="s">
        <v>1098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236</v>
      </c>
      <c r="AD23" s="17" t="s">
        <v>1115</v>
      </c>
      <c r="AE23" s="17" t="s">
        <v>509</v>
      </c>
      <c r="AF23" s="15" t="s">
        <v>385</v>
      </c>
      <c r="AG23" s="17" t="s">
        <v>324</v>
      </c>
      <c r="AH23" s="17" t="s">
        <v>240</v>
      </c>
      <c r="AI23" s="21">
        <v>51110</v>
      </c>
      <c r="AJ23" s="28" t="s">
        <v>383</v>
      </c>
      <c r="AK23" s="23" t="s">
        <v>1210</v>
      </c>
      <c r="AL23" s="23" t="s">
        <v>1209</v>
      </c>
      <c r="AM23" s="23" t="s">
        <v>384</v>
      </c>
      <c r="AN23" s="15"/>
      <c r="AO23" s="24" t="s">
        <v>712</v>
      </c>
      <c r="AP23" s="17" t="s">
        <v>710</v>
      </c>
      <c r="AQ23" s="26"/>
      <c r="AR23" s="42" t="s">
        <v>711</v>
      </c>
      <c r="AS23" s="26"/>
      <c r="AT23" s="1">
        <f>RANK(BL23,$BL$3:$BL$121)+COUNTIF(BL$3:BL23,BL23)-1</f>
        <v>21</v>
      </c>
      <c r="AU23" s="64" t="str">
        <f>"N° "&amp;AT23&amp;" "&amp;C23</f>
        <v>N° 21 A.R.D.</v>
      </c>
      <c r="AV23" s="1">
        <f>RANK(BM23,$BM$3:$BM$121)+COUNTIF(BM$3:BM23,BM23)-1</f>
        <v>14</v>
      </c>
      <c r="AW23" s="64" t="str">
        <f>"N° "&amp;AV23&amp;" "&amp;C23</f>
        <v>N° 14 A.R.D.</v>
      </c>
      <c r="AX23" s="64"/>
      <c r="AY23" s="64"/>
      <c r="AZ23" s="64"/>
      <c r="BA23" s="64"/>
      <c r="BB23" s="65"/>
      <c r="BC23" s="65"/>
      <c r="BD23" s="65"/>
      <c r="BE23" s="65">
        <v>1</v>
      </c>
      <c r="BF23" s="65"/>
      <c r="BG23" s="65"/>
      <c r="BH23" s="65"/>
      <c r="BI23" s="65"/>
      <c r="BJ23" s="65"/>
      <c r="BK23" s="65">
        <v>1</v>
      </c>
      <c r="BL23" s="1">
        <f>((AX23+AY23)*7)+((AZ23+BA23)*6)+((BB23+BC23)*5)+((BD23+BE23)*4)+((BF23+BG23)*3)+((BH23+BI23)*2)+((BJ23+BK23)*1)</f>
        <v>5</v>
      </c>
      <c r="BM23" s="1">
        <f>((AY23)*7)+((BA23)*6)+((BC23)*5)+((BE23)*4)+((BG23)*3)+((BI23)*2)+((BK23)*1)</f>
        <v>5</v>
      </c>
      <c r="BN23" s="1">
        <f>AX23</f>
        <v>0</v>
      </c>
      <c r="BO23" s="1">
        <f>AZ23</f>
        <v>0</v>
      </c>
      <c r="BP23" s="1">
        <f>BB23</f>
        <v>0</v>
      </c>
      <c r="BQ23" s="1">
        <f>BD23</f>
        <v>0</v>
      </c>
      <c r="BR23" s="1">
        <f>BF23</f>
        <v>0</v>
      </c>
      <c r="BS23" s="1">
        <f>BH23</f>
        <v>0</v>
      </c>
      <c r="BT23" s="1">
        <f>BJ23</f>
        <v>0</v>
      </c>
      <c r="BU23" s="1">
        <f>AY23</f>
        <v>0</v>
      </c>
      <c r="BV23" s="1">
        <f>BA23</f>
        <v>0</v>
      </c>
      <c r="BW23" s="1">
        <f>BC23</f>
        <v>0</v>
      </c>
      <c r="BX23" s="1">
        <f>BE23</f>
        <v>1</v>
      </c>
      <c r="BY23" s="1">
        <f>BG23</f>
        <v>0</v>
      </c>
      <c r="BZ23" s="1">
        <f>BI23</f>
        <v>0</v>
      </c>
      <c r="CA23" s="1">
        <f>BK23</f>
        <v>1</v>
      </c>
      <c r="CB23" s="35"/>
    </row>
    <row r="24" spans="1:80" s="1" customFormat="1" ht="42" customHeight="1" x14ac:dyDescent="0.2">
      <c r="A24" s="12" t="s">
        <v>0</v>
      </c>
      <c r="B24" s="12" t="s">
        <v>120</v>
      </c>
      <c r="C24" s="17" t="s">
        <v>285</v>
      </c>
      <c r="D24" s="73" t="str">
        <f>IF(AX24&lt;&gt;0,"2020_A="&amp;AX24," ")&amp;IF(AY24&lt;&gt;0," ; 2020_i="&amp;AY24," ")&amp;IF(AZ24&lt;&gt;0,"2019_A="&amp;AZ24," ")&amp;IF(BA24&lt;&gt;0," ; 2019_i="&amp;BA24," ")&amp;IF(BB24&lt;&gt;0,"2018_A="&amp;BB24," ")&amp;IF(BC24&lt;&gt;0," ; 2018_i="&amp;BC24," ")&amp;IF(BD24&lt;&gt;0," ; 2017_A="&amp;BD24," ")&amp;IF(BE24&lt;&gt;0," ; 2017_i="&amp;BE24," ")&amp;IF(BF24&lt;&gt;0," ; 2016_A="&amp;BF24," ")&amp;IF(BG24&lt;&gt;0," ; 2016_i="&amp;BG24," ")&amp;IF(BH24&lt;&gt;0," ; 2015_A="&amp;BH24," ")&amp;IF(BI24&lt;&gt;0," ; 2015_i="&amp;BI24," ")&amp;IF(BJ24&lt;&gt;0," ; 2014_A="&amp;BJ24," ")&amp;IF(BK24&lt;&gt;0," ; 2014_i="&amp;BK24," ")</f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77"/>
      <c r="N24" s="25"/>
      <c r="O24" s="25"/>
      <c r="P24" s="17"/>
      <c r="Q24" s="17"/>
      <c r="R24" s="120"/>
      <c r="S24" s="17"/>
      <c r="T24" s="17"/>
      <c r="U24" s="17" t="s">
        <v>236</v>
      </c>
      <c r="V24" s="17" t="s">
        <v>1107</v>
      </c>
      <c r="W24" s="17" t="s">
        <v>498</v>
      </c>
      <c r="X24" s="17"/>
      <c r="Y24" s="17"/>
      <c r="Z24" s="17"/>
      <c r="AA24" s="17"/>
      <c r="AB24" s="17"/>
      <c r="AC24" s="17" t="s">
        <v>245</v>
      </c>
      <c r="AD24" s="17" t="s">
        <v>1116</v>
      </c>
      <c r="AE24" s="17" t="s">
        <v>286</v>
      </c>
      <c r="AF24" s="17" t="s">
        <v>513</v>
      </c>
      <c r="AG24" s="11" t="s">
        <v>291</v>
      </c>
      <c r="AH24" s="11" t="s">
        <v>287</v>
      </c>
      <c r="AI24" s="41">
        <v>10110</v>
      </c>
      <c r="AJ24" s="28" t="s">
        <v>288</v>
      </c>
      <c r="AK24" s="23" t="s">
        <v>1174</v>
      </c>
      <c r="AL24" s="23" t="s">
        <v>1211</v>
      </c>
      <c r="AM24" s="23" t="s">
        <v>289</v>
      </c>
      <c r="AN24" s="11"/>
      <c r="AO24" s="17"/>
      <c r="AP24" s="17"/>
      <c r="AQ24" s="25"/>
      <c r="AR24" s="50"/>
      <c r="AS24" s="25"/>
      <c r="AT24" s="1">
        <f>RANK(BL24,$BL$3:$BL$121)+COUNTIF(BL$3:BL24,BL24)-1</f>
        <v>22</v>
      </c>
      <c r="AU24" s="64" t="str">
        <f>"N° "&amp;AT24&amp;" "&amp;C24</f>
        <v>N° 22 Station Oenotechnique de l'Aube (Ex. SAS SOFRALAB)</v>
      </c>
      <c r="AV24" s="1">
        <f>RANK(BM24,$BM$3:$BM$121)+COUNTIF(BM$3:BM24,BM24)-1</f>
        <v>15</v>
      </c>
      <c r="AW24" s="64" t="str">
        <f>"N° "&amp;AV24&amp;" "&amp;C24</f>
        <v>N° 15 Station Oenotechnique de l'Aube (Ex. SAS SOFRALAB)</v>
      </c>
      <c r="AX24" s="64"/>
      <c r="AY24" s="64"/>
      <c r="AZ24" s="64"/>
      <c r="BA24" s="64"/>
      <c r="BB24" s="65"/>
      <c r="BC24" s="65"/>
      <c r="BD24" s="65"/>
      <c r="BE24" s="65"/>
      <c r="BF24" s="65"/>
      <c r="BG24" s="65">
        <v>1</v>
      </c>
      <c r="BH24" s="65"/>
      <c r="BI24" s="65"/>
      <c r="BJ24" s="65"/>
      <c r="BK24" s="65">
        <v>1</v>
      </c>
      <c r="BL24" s="1">
        <f>((AX24+AY24)*7)+((AZ24+BA24)*6)+((BB24+BC24)*5)+((BD24+BE24)*4)+((BF24+BG24)*3)+((BH24+BI24)*2)+((BJ24+BK24)*1)</f>
        <v>4</v>
      </c>
      <c r="BM24" s="1">
        <f>((AY24)*7)+((BA24)*6)+((BC24)*5)+((BE24)*4)+((BG24)*3)+((BI24)*2)+((BK24)*1)</f>
        <v>4</v>
      </c>
      <c r="BN24" s="1">
        <f>AX24</f>
        <v>0</v>
      </c>
      <c r="BO24" s="1">
        <f>AZ24</f>
        <v>0</v>
      </c>
      <c r="BP24" s="1">
        <f>BB24</f>
        <v>0</v>
      </c>
      <c r="BQ24" s="1">
        <f>BD24</f>
        <v>0</v>
      </c>
      <c r="BR24" s="1">
        <f>BF24</f>
        <v>0</v>
      </c>
      <c r="BS24" s="1">
        <f>BH24</f>
        <v>0</v>
      </c>
      <c r="BT24" s="1">
        <f>BJ24</f>
        <v>0</v>
      </c>
      <c r="BU24" s="1">
        <f>AY24</f>
        <v>0</v>
      </c>
      <c r="BV24" s="1">
        <f>BA24</f>
        <v>0</v>
      </c>
      <c r="BW24" s="1">
        <f>BC24</f>
        <v>0</v>
      </c>
      <c r="BX24" s="1">
        <f>BE24</f>
        <v>0</v>
      </c>
      <c r="BY24" s="1">
        <f>BG24</f>
        <v>1</v>
      </c>
      <c r="BZ24" s="1">
        <f>BI24</f>
        <v>0</v>
      </c>
      <c r="CA24" s="1">
        <f>BK24</f>
        <v>1</v>
      </c>
      <c r="CB24" s="35"/>
    </row>
    <row r="25" spans="1:80" s="1" customFormat="1" ht="68.25" customHeight="1" x14ac:dyDescent="0.2">
      <c r="A25" s="12" t="s">
        <v>0</v>
      </c>
      <c r="B25" s="12" t="s">
        <v>224</v>
      </c>
      <c r="C25" s="17" t="s">
        <v>63</v>
      </c>
      <c r="D25" s="73" t="str">
        <f>IF(AX25&lt;&gt;0,"2020_A="&amp;AX25," ")&amp;IF(AY25&lt;&gt;0," ; 2020_i="&amp;AY25," ")&amp;IF(AZ25&lt;&gt;0,"2019_A="&amp;AZ25," ")&amp;IF(BA25&lt;&gt;0," ; 2019_i="&amp;BA25," ")&amp;IF(BB25&lt;&gt;0,"2018_A="&amp;BB25," ")&amp;IF(BC25&lt;&gt;0," ; 2018_i="&amp;BC25," ")&amp;IF(BD25&lt;&gt;0," ; 2017_A="&amp;BD25," ")&amp;IF(BE25&lt;&gt;0," ; 2017_i="&amp;BE25," ")&amp;IF(BF25&lt;&gt;0," ; 2016_A="&amp;BF25," ")&amp;IF(BG25&lt;&gt;0," ; 2016_i="&amp;BG25," ")&amp;IF(BH25&lt;&gt;0," ; 2015_A="&amp;BH25," ")&amp;IF(BI25&lt;&gt;0," ; 2015_i="&amp;BI25," ")&amp;IF(BJ25&lt;&gt;0," ; 2014_A="&amp;BJ25," ")&amp;IF(BK25&lt;&gt;0," ; 2014_i="&amp;BK25," ")</f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75"/>
      <c r="N25" s="17"/>
      <c r="O25" s="17"/>
      <c r="P25" s="17"/>
      <c r="Q25" s="17" t="s">
        <v>1058</v>
      </c>
      <c r="R25" s="17" t="s">
        <v>1059</v>
      </c>
      <c r="S25" s="17" t="s">
        <v>1060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220</v>
      </c>
      <c r="AH25" s="11" t="s">
        <v>221</v>
      </c>
      <c r="AI25" s="41">
        <v>52100</v>
      </c>
      <c r="AJ25" s="28" t="s">
        <v>222</v>
      </c>
      <c r="AK25" s="23" t="s">
        <v>1215</v>
      </c>
      <c r="AL25" s="23" t="s">
        <v>1214</v>
      </c>
      <c r="AM25" s="23"/>
      <c r="AN25" s="25" t="s">
        <v>13</v>
      </c>
      <c r="AO25" s="17"/>
      <c r="AP25" s="17"/>
      <c r="AQ25" s="44"/>
      <c r="AR25" s="11"/>
      <c r="AS25" s="25"/>
      <c r="AT25" s="1">
        <f>RANK(BL25,$BL$3:$BL$121)+COUNTIF(BL$3:BL25,BL25)-1</f>
        <v>23</v>
      </c>
      <c r="AU25" s="64" t="str">
        <f>"N° "&amp;AT25&amp;" "&amp;C25</f>
        <v>N° 23 Cogesal MIKO</v>
      </c>
      <c r="AV25" s="1">
        <f>RANK(BM25,$BM$3:$BM$121)+COUNTIF(BM$3:BM25,BM25)-1</f>
        <v>16</v>
      </c>
      <c r="AW25" s="64" t="str">
        <f>"N° "&amp;AV25&amp;" "&amp;C25</f>
        <v>N° 16 Cogesal MIKO</v>
      </c>
      <c r="AX25" s="64"/>
      <c r="AY25" s="64"/>
      <c r="AZ25" s="64"/>
      <c r="BA25" s="64"/>
      <c r="BB25" s="65"/>
      <c r="BC25" s="65"/>
      <c r="BD25" s="65"/>
      <c r="BE25" s="65">
        <v>1</v>
      </c>
      <c r="BF25" s="65"/>
      <c r="BG25" s="65"/>
      <c r="BH25" s="65"/>
      <c r="BI25" s="65"/>
      <c r="BJ25" s="65"/>
      <c r="BK25" s="65"/>
      <c r="BL25" s="1">
        <f>((AX25+AY25)*7)+((AZ25+BA25)*6)+((BB25+BC25)*5)+((BD25+BE25)*4)+((BF25+BG25)*3)+((BH25+BI25)*2)+((BJ25+BK25)*1)</f>
        <v>4</v>
      </c>
      <c r="BM25" s="1">
        <f>((AY25)*7)+((BA25)*6)+((BC25)*5)+((BE25)*4)+((BG25)*3)+((BI25)*2)+((BK25)*1)</f>
        <v>4</v>
      </c>
      <c r="BN25" s="1">
        <f>AX25</f>
        <v>0</v>
      </c>
      <c r="BO25" s="1">
        <f>AZ25</f>
        <v>0</v>
      </c>
      <c r="BP25" s="1">
        <f>BB25</f>
        <v>0</v>
      </c>
      <c r="BQ25" s="1">
        <f>BD25</f>
        <v>0</v>
      </c>
      <c r="BR25" s="1">
        <f>BF25</f>
        <v>0</v>
      </c>
      <c r="BS25" s="1">
        <f>BH25</f>
        <v>0</v>
      </c>
      <c r="BT25" s="1">
        <f>BJ25</f>
        <v>0</v>
      </c>
      <c r="BU25" s="1">
        <f>AY25</f>
        <v>0</v>
      </c>
      <c r="BV25" s="1">
        <f>BA25</f>
        <v>0</v>
      </c>
      <c r="BW25" s="1">
        <f>BC25</f>
        <v>0</v>
      </c>
      <c r="BX25" s="1">
        <f>BE25</f>
        <v>1</v>
      </c>
      <c r="BY25" s="1">
        <f>BG25</f>
        <v>0</v>
      </c>
      <c r="BZ25" s="1">
        <f>BI25</f>
        <v>0</v>
      </c>
      <c r="CA25" s="1">
        <f>BK25</f>
        <v>0</v>
      </c>
      <c r="CB25" s="37"/>
    </row>
    <row r="26" spans="1:80" s="1" customFormat="1" ht="51" x14ac:dyDescent="0.2">
      <c r="A26" s="12" t="s">
        <v>0</v>
      </c>
      <c r="B26" s="12" t="s">
        <v>427</v>
      </c>
      <c r="C26" s="17" t="s">
        <v>1254</v>
      </c>
      <c r="D26" s="73" t="str">
        <f>IF(AX26&lt;&gt;0,"2020_A="&amp;AX26," ")&amp;IF(AY26&lt;&gt;0," ; 2020_i="&amp;AY26," ")&amp;IF(AZ26&lt;&gt;0,"2019_A="&amp;AZ26," ")&amp;IF(BA26&lt;&gt;0," ; 2019_i="&amp;BA26," ")&amp;IF(BB26&lt;&gt;0,"2018_A="&amp;BB26," ")&amp;IF(BC26&lt;&gt;0," ; 2018_i="&amp;BC26," ")&amp;IF(BD26&lt;&gt;0," ; 2017_A="&amp;BD26," ")&amp;IF(BE26&lt;&gt;0," ; 2017_i="&amp;BE26," ")&amp;IF(BF26&lt;&gt;0," ; 2016_A="&amp;BF26," ")&amp;IF(BG26&lt;&gt;0," ; 2016_i="&amp;BG26," ")&amp;IF(BH26&lt;&gt;0," ; 2015_A="&amp;BH26," ")&amp;IF(BI26&lt;&gt;0," ; 2015_i="&amp;BI26," ")&amp;IF(BJ26&lt;&gt;0," ; 2014_A="&amp;BJ26," ")&amp;IF(BK26&lt;&gt;0," ; 2014_i="&amp;BK26," ")</f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76"/>
      <c r="N26" s="17"/>
      <c r="O26" s="17"/>
      <c r="P26" s="15"/>
      <c r="Q26" s="17" t="s">
        <v>1061</v>
      </c>
      <c r="R26" s="17" t="s">
        <v>1062</v>
      </c>
      <c r="S26" s="17" t="s">
        <v>1063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602</v>
      </c>
      <c r="AH26" s="17" t="s">
        <v>601</v>
      </c>
      <c r="AI26" s="21">
        <v>8430</v>
      </c>
      <c r="AJ26" s="28" t="s">
        <v>603</v>
      </c>
      <c r="AK26" s="56"/>
      <c r="AL26" s="56" t="s">
        <v>1216</v>
      </c>
      <c r="AM26" s="23" t="s">
        <v>604</v>
      </c>
      <c r="AN26" s="30"/>
      <c r="AO26" s="17" t="s">
        <v>606</v>
      </c>
      <c r="AP26" s="17"/>
      <c r="AQ26" s="17"/>
      <c r="AR26" s="23" t="s">
        <v>607</v>
      </c>
      <c r="AS26" s="25"/>
      <c r="AT26" s="1">
        <f>RANK(BL26,$BL$3:$BL$121)+COUNTIF(BL$3:BL26,BL26)-1</f>
        <v>24</v>
      </c>
      <c r="AU26" s="64" t="str">
        <f>"N° "&amp;AT26&amp;" "&amp;C26</f>
        <v xml:space="preserve">N° 24 Source Aurelle ( Cristalline - 08 ) </v>
      </c>
      <c r="AV26" s="1">
        <f>RANK(BM26,$BM$3:$BM$121)+COUNTIF(BM$3:BM26,BM26)-1</f>
        <v>17</v>
      </c>
      <c r="AW26" s="64" t="str">
        <f>"N° "&amp;AV26&amp;" "&amp;C26</f>
        <v xml:space="preserve">N° 17 Source Aurelle ( Cristalline - 08 ) 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>((AX26+AY26)*7)+((AZ26+BA26)*6)+((BB26+BC26)*5)+((BD26+BE26)*4)+((BF26+BG26)*3)+((BH26+BI26)*2)+((BJ26+BK26)*1)</f>
        <v>4</v>
      </c>
      <c r="BM26" s="1">
        <f>((AY26)*7)+((BA26)*6)+((BC26)*5)+((BE26)*4)+((BG26)*3)+((BI26)*2)+((BK26)*1)</f>
        <v>4</v>
      </c>
      <c r="BN26" s="1">
        <f>AX26</f>
        <v>0</v>
      </c>
      <c r="BO26" s="1">
        <f>AZ26</f>
        <v>0</v>
      </c>
      <c r="BP26" s="1">
        <f>BB26</f>
        <v>0</v>
      </c>
      <c r="BQ26" s="1">
        <f>BD26</f>
        <v>0</v>
      </c>
      <c r="BR26" s="1">
        <f>BF26</f>
        <v>0</v>
      </c>
      <c r="BS26" s="1">
        <f>BH26</f>
        <v>0</v>
      </c>
      <c r="BT26" s="1">
        <f>BJ26</f>
        <v>0</v>
      </c>
      <c r="BU26" s="1">
        <f>AY26</f>
        <v>0</v>
      </c>
      <c r="BV26" s="1">
        <f>BA26</f>
        <v>0</v>
      </c>
      <c r="BW26" s="1">
        <f>BC26</f>
        <v>0</v>
      </c>
      <c r="BX26" s="1">
        <f>BE26</f>
        <v>1</v>
      </c>
      <c r="BY26" s="1">
        <f>BG26</f>
        <v>0</v>
      </c>
      <c r="BZ26" s="1">
        <f>BI26</f>
        <v>0</v>
      </c>
      <c r="CA26" s="1">
        <f>BK26</f>
        <v>0</v>
      </c>
      <c r="CB26" s="16"/>
    </row>
    <row r="27" spans="1:80" s="1" customFormat="1" ht="42" customHeight="1" x14ac:dyDescent="0.25">
      <c r="A27" s="125" t="s">
        <v>310</v>
      </c>
      <c r="B27" s="125" t="s">
        <v>1064</v>
      </c>
      <c r="C27" s="54" t="s">
        <v>1065</v>
      </c>
      <c r="D27" s="73" t="str">
        <f>IF(AX27&lt;&gt;0,"2020_A="&amp;AX27," ")&amp;IF(AY27&lt;&gt;0," ; 2020_i="&amp;AY27," ")&amp;IF(AZ27&lt;&gt;0,"2019_A="&amp;AZ27," ")&amp;IF(BA27&lt;&gt;0," ; 2019_i="&amp;BA27," ")&amp;IF(BB27&lt;&gt;0,"2018_A="&amp;BB27," ")&amp;IF(BC27&lt;&gt;0," ; 2018_i="&amp;BC27," ")&amp;IF(BD27&lt;&gt;0," ; 2017_A="&amp;BD27," ")&amp;IF(BE27&lt;&gt;0," ; 2017_i="&amp;BE27," ")&amp;IF(BF27&lt;&gt;0," ; 2016_A="&amp;BF27," ")&amp;IF(BG27&lt;&gt;0," ; 2016_i="&amp;BG27," ")&amp;IF(BH27&lt;&gt;0," ; 2015_A="&amp;BH27," ")&amp;IF(BI27&lt;&gt;0," ; 2015_i="&amp;BI27," ")&amp;IF(BJ27&lt;&gt;0," ; 2014_A="&amp;BJ27," ")&amp;IF(BK27&lt;&gt;0," ; 2014_i="&amp;BK27," ")</f>
        <v xml:space="preserve">        ; 2017_i=1      </v>
      </c>
      <c r="E27" s="126"/>
      <c r="F27" s="126"/>
      <c r="G27" s="126"/>
      <c r="H27" s="126"/>
      <c r="I27" s="126"/>
      <c r="J27" s="126"/>
      <c r="K27" s="126"/>
      <c r="L27" s="126"/>
      <c r="M27" s="127"/>
      <c r="N27" s="54"/>
      <c r="O27" s="54"/>
      <c r="P27" s="122"/>
      <c r="Q27" s="54" t="s">
        <v>1058</v>
      </c>
      <c r="R27" s="54" t="s">
        <v>1066</v>
      </c>
      <c r="S27" s="20" t="s">
        <v>1067</v>
      </c>
      <c r="T27" s="122"/>
      <c r="U27" s="122"/>
      <c r="V27" s="54"/>
      <c r="W27" s="54"/>
      <c r="X27" s="122"/>
      <c r="Y27" s="122"/>
      <c r="Z27" s="122"/>
      <c r="AA27" s="122"/>
      <c r="AB27" s="122"/>
      <c r="AC27" s="54"/>
      <c r="AD27" s="54"/>
      <c r="AE27" s="54"/>
      <c r="AF27" s="122"/>
      <c r="AG27" s="54" t="s">
        <v>1068</v>
      </c>
      <c r="AH27" s="54" t="s">
        <v>1069</v>
      </c>
      <c r="AI27" s="128">
        <v>45730</v>
      </c>
      <c r="AJ27" s="54">
        <v>620368561</v>
      </c>
      <c r="AK27" s="122"/>
      <c r="AL27" s="56" t="s">
        <v>1217</v>
      </c>
      <c r="AM27" s="54"/>
      <c r="AN27" s="130"/>
      <c r="AO27" s="122"/>
      <c r="AP27" s="131"/>
      <c r="AQ27" s="122"/>
      <c r="AR27" s="122"/>
      <c r="AS27" s="122"/>
      <c r="AT27" s="1">
        <f>RANK(BL27,$BL$3:$BL$121)+COUNTIF(BL$3:BL27,BL27)-1</f>
        <v>25</v>
      </c>
      <c r="AU27" s="64" t="str">
        <f>"N° "&amp;AT27&amp;" "&amp;C27</f>
        <v>N° 25 SAS SYNBIOVIE</v>
      </c>
      <c r="AV27" s="1">
        <f>RANK(BM27,$BM$3:$BM$121)+COUNTIF(BM$3:BM27,BM27)-1</f>
        <v>18</v>
      </c>
      <c r="AW27" s="64" t="str">
        <f>"N° "&amp;AV27&amp;" "&amp;C27</f>
        <v>N° 18 SAS SYNBIOVIE</v>
      </c>
      <c r="AX27" s="124"/>
      <c r="AY27" s="124"/>
      <c r="AZ27" s="124"/>
      <c r="BA27" s="12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>((AX27+AY27)*7)+((AZ27+BA27)*6)+((BB27+BC27)*5)+((BD27+BE27)*4)+((BF27+BG27)*3)+((BH27+BI27)*2)+((BJ27+BK27)*1)</f>
        <v>4</v>
      </c>
      <c r="BM27" s="1">
        <f>((AY27)*7)+((BA27)*6)+((BC27)*5)+((BE27)*4)+((BG27)*3)+((BI27)*2)+((BK27)*1)</f>
        <v>4</v>
      </c>
      <c r="BN27" s="1">
        <f>AX27</f>
        <v>0</v>
      </c>
      <c r="BO27" s="1">
        <f>AZ27</f>
        <v>0</v>
      </c>
      <c r="BP27" s="1">
        <f>BB27</f>
        <v>0</v>
      </c>
      <c r="BQ27" s="1">
        <f>BD27</f>
        <v>0</v>
      </c>
      <c r="BR27" s="1">
        <f>BF27</f>
        <v>0</v>
      </c>
      <c r="BS27" s="1">
        <f>BH27</f>
        <v>0</v>
      </c>
      <c r="BT27" s="1">
        <f>BJ27</f>
        <v>0</v>
      </c>
      <c r="BU27" s="1">
        <f>AY27</f>
        <v>0</v>
      </c>
      <c r="BV27" s="1">
        <f>BA27</f>
        <v>0</v>
      </c>
      <c r="BW27" s="1">
        <f>BC27</f>
        <v>0</v>
      </c>
      <c r="BX27" s="1">
        <f>BE27</f>
        <v>1</v>
      </c>
      <c r="BY27" s="1">
        <f>BG27</f>
        <v>0</v>
      </c>
      <c r="BZ27" s="1">
        <f>BI27</f>
        <v>0</v>
      </c>
      <c r="CA27" s="1">
        <f>BK27</f>
        <v>0</v>
      </c>
      <c r="CB27" s="132"/>
    </row>
    <row r="28" spans="1:80" s="1" customFormat="1" ht="42" customHeight="1" x14ac:dyDescent="0.25">
      <c r="A28" s="125" t="s">
        <v>312</v>
      </c>
      <c r="B28" s="125" t="s">
        <v>558</v>
      </c>
      <c r="C28" s="54" t="s">
        <v>1070</v>
      </c>
      <c r="D28" s="73" t="str">
        <f>IF(AX28&lt;&gt;0,"2020_A="&amp;AX28," ")&amp;IF(AY28&lt;&gt;0," ; 2020_i="&amp;AY28," ")&amp;IF(AZ28&lt;&gt;0,"2019_A="&amp;AZ28," ")&amp;IF(BA28&lt;&gt;0," ; 2019_i="&amp;BA28," ")&amp;IF(BB28&lt;&gt;0,"2018_A="&amp;BB28," ")&amp;IF(BC28&lt;&gt;0," ; 2018_i="&amp;BC28," ")&amp;IF(BD28&lt;&gt;0," ; 2017_A="&amp;BD28," ")&amp;IF(BE28&lt;&gt;0," ; 2017_i="&amp;BE28," ")&amp;IF(BF28&lt;&gt;0," ; 2016_A="&amp;BF28," ")&amp;IF(BG28&lt;&gt;0," ; 2016_i="&amp;BG28," ")&amp;IF(BH28&lt;&gt;0," ; 2015_A="&amp;BH28," ")&amp;IF(BI28&lt;&gt;0," ; 2015_i="&amp;BI28," ")&amp;IF(BJ28&lt;&gt;0," ; 2014_A="&amp;BJ28," ")&amp;IF(BK28&lt;&gt;0," ; 2014_i="&amp;BK28," ")</f>
        <v xml:space="preserve">        ; 2017_i=1      </v>
      </c>
      <c r="E28" s="48"/>
      <c r="F28" s="48"/>
      <c r="G28" s="48"/>
      <c r="H28" s="48"/>
      <c r="I28" s="48"/>
      <c r="J28" s="48"/>
      <c r="K28" s="48"/>
      <c r="L28" s="48"/>
      <c r="M28" s="97"/>
      <c r="N28" s="54"/>
      <c r="O28" s="54"/>
      <c r="P28" s="54"/>
      <c r="Q28" s="54" t="s">
        <v>1071</v>
      </c>
      <c r="R28" s="54" t="s">
        <v>1072</v>
      </c>
      <c r="S28" s="20" t="s">
        <v>1073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 t="s">
        <v>1074</v>
      </c>
      <c r="AH28" s="54" t="s">
        <v>828</v>
      </c>
      <c r="AI28" s="128">
        <v>8000</v>
      </c>
      <c r="AJ28" s="129">
        <v>324334948</v>
      </c>
      <c r="AK28" s="54"/>
      <c r="AL28" s="56" t="s">
        <v>1218</v>
      </c>
      <c r="AM28" s="54"/>
      <c r="AN28" s="54"/>
      <c r="AO28" s="54"/>
      <c r="AP28" s="20"/>
      <c r="AQ28" s="54"/>
      <c r="AR28" s="54"/>
      <c r="AS28" s="54"/>
      <c r="AT28" s="1">
        <f>RANK(BL28,$BL$3:$BL$121)+COUNTIF(BL$3:BL28,BL28)-1</f>
        <v>26</v>
      </c>
      <c r="AU28" s="64" t="str">
        <f>"N° "&amp;AT28&amp;" "&amp;C28</f>
        <v>N° 26 SOGEA EST BTP Station épuration</v>
      </c>
      <c r="AV28" s="1">
        <f>RANK(BM28,$BM$3:$BM$121)+COUNTIF(BM$3:BM28,BM28)-1</f>
        <v>19</v>
      </c>
      <c r="AW28" s="64" t="str">
        <f>"N° "&amp;AV28&amp;" "&amp;C28</f>
        <v>N° 19 SOGEA EST BTP Station épuration</v>
      </c>
      <c r="AX28" s="10"/>
      <c r="AY28" s="10"/>
      <c r="AZ28" s="10"/>
      <c r="BA28" s="10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>((AX28+AY28)*7)+((AZ28+BA28)*6)+((BB28+BC28)*5)+((BD28+BE28)*4)+((BF28+BG28)*3)+((BH28+BI28)*2)+((BJ28+BK28)*1)</f>
        <v>4</v>
      </c>
      <c r="BM28" s="1">
        <f>((AY28)*7)+((BA28)*6)+((BC28)*5)+((BE28)*4)+((BG28)*3)+((BI28)*2)+((BK28)*1)</f>
        <v>4</v>
      </c>
      <c r="BN28" s="1">
        <f>AX28</f>
        <v>0</v>
      </c>
      <c r="BO28" s="1">
        <f>AZ28</f>
        <v>0</v>
      </c>
      <c r="BP28" s="1">
        <f>BB28</f>
        <v>0</v>
      </c>
      <c r="BQ28" s="1">
        <f>BD28</f>
        <v>0</v>
      </c>
      <c r="BR28" s="1">
        <f>BF28</f>
        <v>0</v>
      </c>
      <c r="BS28" s="1">
        <f>BH28</f>
        <v>0</v>
      </c>
      <c r="BT28" s="1">
        <f>BJ28</f>
        <v>0</v>
      </c>
      <c r="BU28" s="1">
        <f>AY28</f>
        <v>0</v>
      </c>
      <c r="BV28" s="1">
        <f>BA28</f>
        <v>0</v>
      </c>
      <c r="BW28" s="1">
        <f>BC28</f>
        <v>0</v>
      </c>
      <c r="BX28" s="1">
        <f>BE28</f>
        <v>1</v>
      </c>
      <c r="BY28" s="1">
        <f>BG28</f>
        <v>0</v>
      </c>
      <c r="BZ28" s="1">
        <f>BI28</f>
        <v>0</v>
      </c>
      <c r="CA28" s="1">
        <f>BK28</f>
        <v>0</v>
      </c>
      <c r="CB28" s="133"/>
    </row>
    <row r="29" spans="1:80" s="1" customFormat="1" ht="42" customHeight="1" x14ac:dyDescent="0.2">
      <c r="A29" s="12" t="s">
        <v>0</v>
      </c>
      <c r="B29" s="12" t="s">
        <v>367</v>
      </c>
      <c r="C29" s="17" t="s">
        <v>526</v>
      </c>
      <c r="D29" s="73" t="str">
        <f>IF(AX29&lt;&gt;0,"2020_A="&amp;AX29," ")&amp;IF(AY29&lt;&gt;0," ; 2020_i="&amp;AY29," ")&amp;IF(AZ29&lt;&gt;0,"2019_A="&amp;AZ29," ")&amp;IF(BA29&lt;&gt;0," ; 2019_i="&amp;BA29," ")&amp;IF(BB29&lt;&gt;0,"2018_A="&amp;BB29," ")&amp;IF(BC29&lt;&gt;0," ; 2018_i="&amp;BC29," ")&amp;IF(BD29&lt;&gt;0," ; 2017_A="&amp;BD29," ")&amp;IF(BE29&lt;&gt;0," ; 2017_i="&amp;BE29," ")&amp;IF(BF29&lt;&gt;0," ; 2016_A="&amp;BF29," ")&amp;IF(BG29&lt;&gt;0," ; 2016_i="&amp;BG29," ")&amp;IF(BH29&lt;&gt;0," ; 2015_A="&amp;BH29," ")&amp;IF(BI29&lt;&gt;0," ; 2015_i="&amp;BI29," ")&amp;IF(BJ29&lt;&gt;0," ; 2014_A="&amp;BJ29," ")&amp;IF(BK29&lt;&gt;0," ; 2014_i="&amp;BK29," ")</f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75"/>
      <c r="N29" s="17"/>
      <c r="O29" s="17"/>
      <c r="P29" s="17"/>
      <c r="Q29" s="17" t="s">
        <v>1075</v>
      </c>
      <c r="R29" s="17" t="s">
        <v>1076</v>
      </c>
      <c r="S29" s="17" t="s">
        <v>1077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8"/>
      <c r="AG29" s="54" t="s">
        <v>528</v>
      </c>
      <c r="AH29" s="17" t="s">
        <v>527</v>
      </c>
      <c r="AI29" s="21">
        <v>51500</v>
      </c>
      <c r="AJ29" s="46" t="s">
        <v>529</v>
      </c>
      <c r="AK29" s="23" t="s">
        <v>1220</v>
      </c>
      <c r="AL29" s="23" t="s">
        <v>1219</v>
      </c>
      <c r="AM29" s="23"/>
      <c r="AN29" s="45" t="s">
        <v>530</v>
      </c>
      <c r="AO29" s="17" t="s">
        <v>531</v>
      </c>
      <c r="AP29" s="17" t="s">
        <v>532</v>
      </c>
      <c r="AQ29" s="17"/>
      <c r="AR29" s="48"/>
      <c r="AS29" s="25" t="s">
        <v>409</v>
      </c>
      <c r="AT29" s="1">
        <f>RANK(BL29,$BL$3:$BL$121)+COUNTIF(BL$3:BL29,BL29)-1</f>
        <v>27</v>
      </c>
      <c r="AU29" s="64" t="str">
        <f>"N° "&amp;AT29&amp;" "&amp;C29</f>
        <v>N° 27 Taittinger C.C.V.C.</v>
      </c>
      <c r="AV29" s="1">
        <f>RANK(BM29,$BM$3:$BM$121)+COUNTIF(BM$3:BM29,BM29)-1</f>
        <v>20</v>
      </c>
      <c r="AW29" s="64" t="str">
        <f>"N° "&amp;AV29&amp;" "&amp;C29</f>
        <v>N° 20 Taittinger C.C.V.C.</v>
      </c>
      <c r="AX29" s="64"/>
      <c r="AY29" s="64"/>
      <c r="AZ29" s="64"/>
      <c r="BA29" s="64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>((AX29+AY29)*7)+((AZ29+BA29)*6)+((BB29+BC29)*5)+((BD29+BE29)*4)+((BF29+BG29)*3)+((BH29+BI29)*2)+((BJ29+BK29)*1)</f>
        <v>4</v>
      </c>
      <c r="BM29" s="1">
        <f>((AY29)*7)+((BA29)*6)+((BC29)*5)+((BE29)*4)+((BG29)*3)+((BI29)*2)+((BK29)*1)</f>
        <v>4</v>
      </c>
      <c r="BN29" s="1">
        <f>AX29</f>
        <v>0</v>
      </c>
      <c r="BO29" s="1">
        <f>AZ29</f>
        <v>0</v>
      </c>
      <c r="BP29" s="1">
        <f>BB29</f>
        <v>0</v>
      </c>
      <c r="BQ29" s="1">
        <f>BD29</f>
        <v>0</v>
      </c>
      <c r="BR29" s="1">
        <f>BF29</f>
        <v>0</v>
      </c>
      <c r="BS29" s="1">
        <f>BH29</f>
        <v>0</v>
      </c>
      <c r="BT29" s="1">
        <f>BJ29</f>
        <v>0</v>
      </c>
      <c r="BU29" s="1">
        <f>AY29</f>
        <v>0</v>
      </c>
      <c r="BV29" s="1">
        <f>BA29</f>
        <v>0</v>
      </c>
      <c r="BW29" s="1">
        <f>BC29</f>
        <v>0</v>
      </c>
      <c r="BX29" s="1">
        <f>BE29</f>
        <v>1</v>
      </c>
      <c r="BY29" s="1">
        <f>BG29</f>
        <v>0</v>
      </c>
      <c r="BZ29" s="1">
        <f>BI29</f>
        <v>0</v>
      </c>
      <c r="CA29" s="1">
        <f>BK29</f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213</v>
      </c>
      <c r="D30" s="73" t="str">
        <f>IF(AX30&lt;&gt;0,"2020_A="&amp;AX30," ")&amp;IF(AY30&lt;&gt;0," ; 2020_i="&amp;AY30," ")&amp;IF(AZ30&lt;&gt;0,"2019_A="&amp;AZ30," ")&amp;IF(BA30&lt;&gt;0," ; 2019_i="&amp;BA30," ")&amp;IF(BB30&lt;&gt;0,"2018_A="&amp;BB30," ")&amp;IF(BC30&lt;&gt;0," ; 2018_i="&amp;BC30," ")&amp;IF(BD30&lt;&gt;0," ; 2017_A="&amp;BD30," ")&amp;IF(BE30&lt;&gt;0," ; 2017_i="&amp;BE30," ")&amp;IF(BF30&lt;&gt;0," ; 2016_A="&amp;BF30," ")&amp;IF(BG30&lt;&gt;0," ; 2016_i="&amp;BG30," ")&amp;IF(BH30&lt;&gt;0," ; 2015_A="&amp;BH30," ")&amp;IF(BI30&lt;&gt;0," ; 2015_i="&amp;BI30," ")&amp;IF(BJ30&lt;&gt;0," ; 2014_A="&amp;BJ30," ")&amp;IF(BK30&lt;&gt;0," ; 2014_i="&amp;BK30," ")</f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/>
      <c r="R30" s="120"/>
      <c r="S30" s="17"/>
      <c r="T30" s="17"/>
      <c r="U30" s="17" t="s">
        <v>245</v>
      </c>
      <c r="V30" s="17" t="s">
        <v>1109</v>
      </c>
      <c r="W30" s="17" t="s">
        <v>499</v>
      </c>
      <c r="X30" s="17" t="s">
        <v>502</v>
      </c>
      <c r="Y30" s="17"/>
      <c r="Z30" s="17"/>
      <c r="AA30" s="17"/>
      <c r="AB30" s="17"/>
      <c r="AC30" s="17"/>
      <c r="AD30" s="17"/>
      <c r="AE30" s="17"/>
      <c r="AF30" s="17"/>
      <c r="AG30" s="11" t="s">
        <v>55</v>
      </c>
      <c r="AH30" s="11" t="s">
        <v>212</v>
      </c>
      <c r="AI30" s="41">
        <v>51053</v>
      </c>
      <c r="AJ30" s="28" t="s">
        <v>57</v>
      </c>
      <c r="AK30" s="23" t="s">
        <v>1222</v>
      </c>
      <c r="AL30" s="23" t="s">
        <v>1221</v>
      </c>
      <c r="AM30" s="23"/>
      <c r="AN30" s="25"/>
      <c r="AO30" s="11" t="s">
        <v>56</v>
      </c>
      <c r="AP30" s="17"/>
      <c r="AQ30" s="11" t="s">
        <v>542</v>
      </c>
      <c r="AR30" s="23" t="s">
        <v>543</v>
      </c>
      <c r="AS30" s="25" t="s">
        <v>409</v>
      </c>
      <c r="AT30" s="1">
        <f>RANK(BL30,$BL$3:$BL$121)+COUNTIF(BL$3:BL30,BL30)-1</f>
        <v>28</v>
      </c>
      <c r="AU30" s="64" t="str">
        <f>"N° "&amp;AT30&amp;" "&amp;C30</f>
        <v>N° 28 MUMM</v>
      </c>
      <c r="AV30" s="1">
        <f>RANK(BM30,$BM$3:$BM$121)+COUNTIF(BM$3:BM30,BM30)-1</f>
        <v>22</v>
      </c>
      <c r="AW30" s="64" t="str">
        <f>"N° "&amp;AV30&amp;" "&amp;C30</f>
        <v>N° 22 MUMM</v>
      </c>
      <c r="AX30" s="64"/>
      <c r="AY30" s="64"/>
      <c r="AZ30" s="64"/>
      <c r="BA30" s="64"/>
      <c r="BB30" s="65"/>
      <c r="BC30" s="65"/>
      <c r="BD30" s="65"/>
      <c r="BE30" s="65"/>
      <c r="BF30" s="65"/>
      <c r="BG30" s="65">
        <v>1</v>
      </c>
      <c r="BH30" s="65"/>
      <c r="BI30" s="65"/>
      <c r="BJ30" s="65"/>
      <c r="BK30" s="65"/>
      <c r="BL30" s="1">
        <f>((AX30+AY30)*7)+((AZ30+BA30)*6)+((BB30+BC30)*5)+((BD30+BE30)*4)+((BF30+BG30)*3)+((BH30+BI30)*2)+((BJ30+BK30)*1)</f>
        <v>3</v>
      </c>
      <c r="BM30" s="1">
        <f>((AY30)*7)+((BA30)*6)+((BC30)*5)+((BE30)*4)+((BG30)*3)+((BI30)*2)+((BK30)*1)</f>
        <v>3</v>
      </c>
      <c r="BN30" s="1">
        <f>AX30</f>
        <v>0</v>
      </c>
      <c r="BO30" s="1">
        <f>AZ30</f>
        <v>0</v>
      </c>
      <c r="BP30" s="1">
        <f>BB30</f>
        <v>0</v>
      </c>
      <c r="BQ30" s="1">
        <f>BD30</f>
        <v>0</v>
      </c>
      <c r="BR30" s="1">
        <f>BF30</f>
        <v>0</v>
      </c>
      <c r="BS30" s="1">
        <f>BH30</f>
        <v>0</v>
      </c>
      <c r="BT30" s="1">
        <f>BJ30</f>
        <v>0</v>
      </c>
      <c r="BU30" s="1">
        <f>AY30</f>
        <v>0</v>
      </c>
      <c r="BV30" s="1">
        <f>BA30</f>
        <v>0</v>
      </c>
      <c r="BW30" s="1">
        <f>BC30</f>
        <v>0</v>
      </c>
      <c r="BX30" s="1">
        <f>BE30</f>
        <v>0</v>
      </c>
      <c r="BY30" s="1">
        <f>BG30</f>
        <v>1</v>
      </c>
      <c r="BZ30" s="1">
        <f>BI30</f>
        <v>0</v>
      </c>
      <c r="CA30" s="1">
        <f>BK30</f>
        <v>0</v>
      </c>
      <c r="CB30" s="35"/>
    </row>
    <row r="31" spans="1:80" s="1" customFormat="1" ht="114.75" customHeight="1" x14ac:dyDescent="0.2">
      <c r="A31" s="12" t="s">
        <v>0</v>
      </c>
      <c r="B31" s="12" t="s">
        <v>111</v>
      </c>
      <c r="C31" s="17" t="s">
        <v>479</v>
      </c>
      <c r="D31" s="73" t="str">
        <f>IF(AX31&lt;&gt;0,"2020_A="&amp;AX31," ")&amp;IF(AY31&lt;&gt;0," ; 2020_i="&amp;AY31," ")&amp;IF(AZ31&lt;&gt;0,"2019_A="&amp;AZ31," ")&amp;IF(BA31&lt;&gt;0," ; 2019_i="&amp;BA31," ")&amp;IF(BB31&lt;&gt;0,"2018_A="&amp;BB31," ")&amp;IF(BC31&lt;&gt;0," ; 2018_i="&amp;BC31," ")&amp;IF(BD31&lt;&gt;0," ; 2017_A="&amp;BD31," ")&amp;IF(BE31&lt;&gt;0," ; 2017_i="&amp;BE31," ")&amp;IF(BF31&lt;&gt;0," ; 2016_A="&amp;BF31," ")&amp;IF(BG31&lt;&gt;0," ; 2016_i="&amp;BG31," ")&amp;IF(BH31&lt;&gt;0," ; 2015_A="&amp;BH31," ")&amp;IF(BI31&lt;&gt;0," ; 2015_i="&amp;BI31," ")&amp;IF(BJ31&lt;&gt;0," ; 2014_A="&amp;BJ31," ")&amp;IF(BK31&lt;&gt;0," ; 2014_i="&amp;BK31," ")</f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236</v>
      </c>
      <c r="V31" s="17" t="s">
        <v>1110</v>
      </c>
      <c r="W31" s="17" t="s">
        <v>400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480</v>
      </c>
      <c r="AH31" s="11" t="s">
        <v>67</v>
      </c>
      <c r="AI31" s="41">
        <v>51100</v>
      </c>
      <c r="AJ31" s="28" t="s">
        <v>109</v>
      </c>
      <c r="AK31" s="53" t="s">
        <v>1224</v>
      </c>
      <c r="AL31" s="53" t="s">
        <v>1223</v>
      </c>
      <c r="AM31" s="23" t="s">
        <v>481</v>
      </c>
      <c r="AN31" s="25" t="s">
        <v>482</v>
      </c>
      <c r="AO31" s="17"/>
      <c r="AP31" s="17"/>
      <c r="AQ31" s="25"/>
      <c r="AR31" s="11"/>
      <c r="AS31" s="25"/>
      <c r="AT31" s="1">
        <f>RANK(BL31,$BL$3:$BL$121)+COUNTIF(BL$3:BL31,BL31)-1</f>
        <v>29</v>
      </c>
      <c r="AU31" s="64" t="str">
        <f>"N° "&amp;AT31&amp;" "&amp;C31</f>
        <v>N° 29 GRANDS MOULINS DE REIMS (EUROMILL NORD REIMS)</v>
      </c>
      <c r="AV31" s="1">
        <f>RANK(BM31,$BM$3:$BM$121)+COUNTIF(BM$3:BM31,BM31)-1</f>
        <v>23</v>
      </c>
      <c r="AW31" s="64" t="str">
        <f>"N° "&amp;AV31&amp;" "&amp;C31</f>
        <v>N° 23 GRANDS MOULINS DE REIMS (EUROMILL NORD REIMS)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>((AX31+AY31)*7)+((AZ31+BA31)*6)+((BB31+BC31)*5)+((BD31+BE31)*4)+((BF31+BG31)*3)+((BH31+BI31)*2)+((BJ31+BK31)*1)</f>
        <v>3</v>
      </c>
      <c r="BM31" s="1">
        <f>((AY31)*7)+((BA31)*6)+((BC31)*5)+((BE31)*4)+((BG31)*3)+((BI31)*2)+((BK31)*1)</f>
        <v>3</v>
      </c>
      <c r="BN31" s="1">
        <f>AX31</f>
        <v>0</v>
      </c>
      <c r="BO31" s="1">
        <f>AZ31</f>
        <v>0</v>
      </c>
      <c r="BP31" s="1">
        <f>BB31</f>
        <v>0</v>
      </c>
      <c r="BQ31" s="1">
        <f>BD31</f>
        <v>0</v>
      </c>
      <c r="BR31" s="1">
        <f>BF31</f>
        <v>0</v>
      </c>
      <c r="BS31" s="1">
        <f>BH31</f>
        <v>0</v>
      </c>
      <c r="BT31" s="1">
        <f>BJ31</f>
        <v>0</v>
      </c>
      <c r="BU31" s="1">
        <f>AY31</f>
        <v>0</v>
      </c>
      <c r="BV31" s="1">
        <f>BA31</f>
        <v>0</v>
      </c>
      <c r="BW31" s="1">
        <f>BC31</f>
        <v>0</v>
      </c>
      <c r="BX31" s="1">
        <f>BE31</f>
        <v>0</v>
      </c>
      <c r="BY31" s="1">
        <f>BG31</f>
        <v>1</v>
      </c>
      <c r="BZ31" s="1">
        <f>BI31</f>
        <v>0</v>
      </c>
      <c r="CA31" s="1">
        <f>BK31</f>
        <v>0</v>
      </c>
      <c r="CB31" s="35"/>
    </row>
    <row r="32" spans="1:80" s="1" customFormat="1" ht="42" customHeight="1" x14ac:dyDescent="0.2">
      <c r="A32" s="12" t="s">
        <v>323</v>
      </c>
      <c r="B32" s="12"/>
      <c r="C32" s="17" t="s">
        <v>387</v>
      </c>
      <c r="D32" s="73" t="str">
        <f>IF(AX32&lt;&gt;0,"2020_A="&amp;AX32," ")&amp;IF(AY32&lt;&gt;0," ; 2020_i="&amp;AY32," ")&amp;IF(AZ32&lt;&gt;0,"2019_A="&amp;AZ32," ")&amp;IF(BA32&lt;&gt;0," ; 2019_i="&amp;BA32," ")&amp;IF(BB32&lt;&gt;0,"2018_A="&amp;BB32," ")&amp;IF(BC32&lt;&gt;0," ; 2018_i="&amp;BC32," ")&amp;IF(BD32&lt;&gt;0," ; 2017_A="&amp;BD32," ")&amp;IF(BE32&lt;&gt;0," ; 2017_i="&amp;BE32," ")&amp;IF(BF32&lt;&gt;0," ; 2016_A="&amp;BF32," ")&amp;IF(BG32&lt;&gt;0," ; 2016_i="&amp;BG32," ")&amp;IF(BH32&lt;&gt;0," ; 2015_A="&amp;BH32," ")&amp;IF(BI32&lt;&gt;0," ; 2015_i="&amp;BI32," ")&amp;IF(BJ32&lt;&gt;0," ; 2014_A="&amp;BJ32," ")&amp;IF(BK32&lt;&gt;0," ; 2014_i="&amp;BK32," ")</f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6"/>
      <c r="N32" s="17"/>
      <c r="O32" s="17"/>
      <c r="P32" s="15"/>
      <c r="Q32" s="17"/>
      <c r="R32" s="24"/>
      <c r="S32" s="15"/>
      <c r="T32" s="15"/>
      <c r="U32" s="17" t="s">
        <v>245</v>
      </c>
      <c r="V32" s="17" t="s">
        <v>1111</v>
      </c>
      <c r="W32" s="17" t="s">
        <v>386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388</v>
      </c>
      <c r="AH32" s="17" t="s">
        <v>170</v>
      </c>
      <c r="AI32" s="21">
        <v>51100</v>
      </c>
      <c r="AJ32" s="28" t="s">
        <v>389</v>
      </c>
      <c r="AK32" s="23" t="s">
        <v>1226</v>
      </c>
      <c r="AL32" s="23" t="s">
        <v>1225</v>
      </c>
      <c r="AM32" s="23" t="s">
        <v>390</v>
      </c>
      <c r="AN32" s="30"/>
      <c r="AO32" s="15" t="s">
        <v>706</v>
      </c>
      <c r="AP32" s="24"/>
      <c r="AQ32" s="17" t="s">
        <v>705</v>
      </c>
      <c r="AR32" s="23" t="s">
        <v>707</v>
      </c>
      <c r="AS32" s="26"/>
      <c r="AT32" s="1">
        <f>RANK(BL32,$BL$3:$BL$121)+COUNTIF(BL$3:BL32,BL32)-1</f>
        <v>30</v>
      </c>
      <c r="AU32" s="64" t="str">
        <f>"N° "&amp;AT32&amp;" "&amp;C32</f>
        <v>N° 30 I.N.R.A Institut National de la Recherche Agronomique (Reims)</v>
      </c>
      <c r="AV32" s="1">
        <f>RANK(BM32,$BM$3:$BM$121)+COUNTIF(BM$3:BM32,BM32)-1</f>
        <v>24</v>
      </c>
      <c r="AW32" s="64" t="str">
        <f>"N° "&amp;AV32&amp;" "&amp;C32</f>
        <v>N° 24 I.N.R.A Institut National de la Recherche Agronomique (Reims)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>((AX32+AY32)*7)+((AZ32+BA32)*6)+((BB32+BC32)*5)+((BD32+BE32)*4)+((BF32+BG32)*3)+((BH32+BI32)*2)+((BJ32+BK32)*1)</f>
        <v>3</v>
      </c>
      <c r="BM32" s="1">
        <f>((AY32)*7)+((BA32)*6)+((BC32)*5)+((BE32)*4)+((BG32)*3)+((BI32)*2)+((BK32)*1)</f>
        <v>3</v>
      </c>
      <c r="BN32" s="1">
        <f>AX32</f>
        <v>0</v>
      </c>
      <c r="BO32" s="1">
        <f>AZ32</f>
        <v>0</v>
      </c>
      <c r="BP32" s="1">
        <f>BB32</f>
        <v>0</v>
      </c>
      <c r="BQ32" s="1">
        <f>BD32</f>
        <v>0</v>
      </c>
      <c r="BR32" s="1">
        <f>BF32</f>
        <v>0</v>
      </c>
      <c r="BS32" s="1">
        <f>BH32</f>
        <v>0</v>
      </c>
      <c r="BT32" s="1">
        <f>BJ32</f>
        <v>0</v>
      </c>
      <c r="BU32" s="1">
        <f>AY32</f>
        <v>0</v>
      </c>
      <c r="BV32" s="1">
        <f>BA32</f>
        <v>0</v>
      </c>
      <c r="BW32" s="1">
        <f>BC32</f>
        <v>0</v>
      </c>
      <c r="BX32" s="1">
        <f>BE32</f>
        <v>0</v>
      </c>
      <c r="BY32" s="1">
        <f>BG32</f>
        <v>1</v>
      </c>
      <c r="BZ32" s="1">
        <f>BI32</f>
        <v>0</v>
      </c>
      <c r="CA32" s="1">
        <f>BK32</f>
        <v>0</v>
      </c>
      <c r="CB32" s="35"/>
    </row>
    <row r="33" spans="1:80" s="1" customFormat="1" ht="42" customHeight="1" x14ac:dyDescent="0.2">
      <c r="A33" s="12" t="s">
        <v>0</v>
      </c>
      <c r="B33" s="12" t="s">
        <v>80</v>
      </c>
      <c r="C33" s="17" t="s">
        <v>1</v>
      </c>
      <c r="D33" s="73" t="str">
        <f>IF(AX33&lt;&gt;0,"2020_A="&amp;AX33," ")&amp;IF(AY33&lt;&gt;0," ; 2020_i="&amp;AY33," ")&amp;IF(AZ33&lt;&gt;0,"2019_A="&amp;AZ33," ")&amp;IF(BA33&lt;&gt;0," ; 2019_i="&amp;BA33," ")&amp;IF(BB33&lt;&gt;0,"2018_A="&amp;BB33," ")&amp;IF(BC33&lt;&gt;0," ; 2018_i="&amp;BC33," ")&amp;IF(BD33&lt;&gt;0," ; 2017_A="&amp;BD33," ")&amp;IF(BE33&lt;&gt;0," ; 2017_i="&amp;BE33," ")&amp;IF(BF33&lt;&gt;0," ; 2016_A="&amp;BF33," ")&amp;IF(BG33&lt;&gt;0," ; 2016_i="&amp;BG33," ")&amp;IF(BH33&lt;&gt;0," ; 2015_A="&amp;BH33," ")&amp;IF(BI33&lt;&gt;0," ; 2015_i="&amp;BI33," ")&amp;IF(BJ33&lt;&gt;0," ; 2014_A="&amp;BJ33," ")&amp;IF(BK33&lt;&gt;0," ; 2014_i="&amp;BK33," ")</f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75"/>
      <c r="N33" s="17"/>
      <c r="O33" s="17"/>
      <c r="P33" s="17"/>
      <c r="Q33" s="17"/>
      <c r="R33" s="120"/>
      <c r="S33" s="17"/>
      <c r="T33" s="17"/>
      <c r="U33" s="17"/>
      <c r="V33" s="17"/>
      <c r="W33" s="17"/>
      <c r="X33" s="17"/>
      <c r="Y33" s="17"/>
      <c r="Z33" s="17" t="s">
        <v>1011</v>
      </c>
      <c r="AA33" s="17" t="s">
        <v>1010</v>
      </c>
      <c r="AB33" s="17"/>
      <c r="AC33" s="17"/>
      <c r="AD33" s="17" t="s">
        <v>1009</v>
      </c>
      <c r="AE33" s="17" t="s">
        <v>1010</v>
      </c>
      <c r="AF33" s="17"/>
      <c r="AG33" s="11" t="s">
        <v>147</v>
      </c>
      <c r="AH33" s="11" t="s">
        <v>146</v>
      </c>
      <c r="AI33" s="41">
        <v>10160</v>
      </c>
      <c r="AJ33" s="28" t="s">
        <v>76</v>
      </c>
      <c r="AK33" s="23" t="s">
        <v>1228</v>
      </c>
      <c r="AL33" s="23" t="s">
        <v>1227</v>
      </c>
      <c r="AM33" s="23"/>
      <c r="AN33" s="25"/>
      <c r="AO33" s="17" t="s">
        <v>85</v>
      </c>
      <c r="AP33" s="17" t="s">
        <v>2</v>
      </c>
      <c r="AQ33" s="25" t="s">
        <v>77</v>
      </c>
      <c r="AR33" s="42" t="s">
        <v>78</v>
      </c>
      <c r="AS33" s="25"/>
      <c r="AT33" s="1">
        <f>RANK(BL33,$BL$3:$BL$121)+COUNTIF(BL$3:BL33,BL33)-1</f>
        <v>31</v>
      </c>
      <c r="AU33" s="64" t="str">
        <f>"N° "&amp;AT33&amp;" "&amp;C33</f>
        <v xml:space="preserve">N° 31 BONDUELLE TRAITEUR </v>
      </c>
      <c r="AV33" s="1">
        <f>RANK(BM33,$BM$3:$BM$121)+COUNTIF(BM$3:BM33,BM33)-1</f>
        <v>39</v>
      </c>
      <c r="AW33" s="64" t="str">
        <f>"N° "&amp;AV33&amp;" "&amp;C33</f>
        <v xml:space="preserve">N° 39 BONDUELLE TRAITEUR 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/>
      <c r="BH33" s="65">
        <v>1</v>
      </c>
      <c r="BI33" s="65"/>
      <c r="BJ33" s="65">
        <v>1</v>
      </c>
      <c r="BK33" s="65"/>
      <c r="BL33" s="1">
        <f>((AX33+AY33)*7)+((AZ33+BA33)*6)+((BB33+BC33)*5)+((BD33+BE33)*4)+((BF33+BG33)*3)+((BH33+BI33)*2)+((BJ33+BK33)*1)</f>
        <v>3</v>
      </c>
      <c r="BM33" s="1">
        <f>((AY33)*7)+((BA33)*6)+((BC33)*5)+((BE33)*4)+((BG33)*3)+((BI33)*2)+((BK33)*1)</f>
        <v>0</v>
      </c>
      <c r="BN33" s="1">
        <f>AX33</f>
        <v>0</v>
      </c>
      <c r="BO33" s="1">
        <f>AZ33</f>
        <v>0</v>
      </c>
      <c r="BP33" s="1">
        <f>BB33</f>
        <v>0</v>
      </c>
      <c r="BQ33" s="1">
        <f>BD33</f>
        <v>0</v>
      </c>
      <c r="BR33" s="1">
        <f>BF33</f>
        <v>0</v>
      </c>
      <c r="BS33" s="1">
        <f>BH33</f>
        <v>1</v>
      </c>
      <c r="BT33" s="1">
        <f>BJ33</f>
        <v>1</v>
      </c>
      <c r="BU33" s="1">
        <f>AY33</f>
        <v>0</v>
      </c>
      <c r="BV33" s="1">
        <f>BA33</f>
        <v>0</v>
      </c>
      <c r="BW33" s="1">
        <f>BC33</f>
        <v>0</v>
      </c>
      <c r="BX33" s="1">
        <f>BE33</f>
        <v>0</v>
      </c>
      <c r="BY33" s="1">
        <f>BG33</f>
        <v>0</v>
      </c>
      <c r="BZ33" s="1">
        <f>BI33</f>
        <v>0</v>
      </c>
      <c r="CA33" s="1">
        <f>BK33</f>
        <v>0</v>
      </c>
      <c r="CB33" s="35"/>
    </row>
    <row r="34" spans="1:80" s="1" customFormat="1" ht="94.5" customHeight="1" x14ac:dyDescent="0.25">
      <c r="A34" s="100" t="s">
        <v>0</v>
      </c>
      <c r="B34" s="100" t="s">
        <v>4</v>
      </c>
      <c r="C34" s="69" t="s">
        <v>994</v>
      </c>
      <c r="D34" s="73" t="str">
        <f t="shared" ref="D34:D65" si="0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03"/>
      <c r="N34" s="54"/>
      <c r="O34" s="69"/>
      <c r="P34" s="84"/>
      <c r="Q34" s="54"/>
      <c r="R34" s="118"/>
      <c r="S34" s="84"/>
      <c r="T34" s="84"/>
      <c r="U34" s="84"/>
      <c r="V34" s="69"/>
      <c r="W34" s="69"/>
      <c r="X34" s="84"/>
      <c r="Y34" s="69" t="s">
        <v>962</v>
      </c>
      <c r="Z34" s="69" t="s">
        <v>997</v>
      </c>
      <c r="AA34" s="69" t="s">
        <v>996</v>
      </c>
      <c r="AB34" s="84"/>
      <c r="AC34" s="69" t="s">
        <v>962</v>
      </c>
      <c r="AD34" s="69" t="s">
        <v>995</v>
      </c>
      <c r="AE34" s="69" t="s">
        <v>996</v>
      </c>
      <c r="AF34" s="84"/>
      <c r="AG34" s="105" t="s">
        <v>990</v>
      </c>
      <c r="AH34" s="69" t="s">
        <v>991</v>
      </c>
      <c r="AI34" s="86">
        <v>10700</v>
      </c>
      <c r="AJ34" s="69" t="s">
        <v>992</v>
      </c>
      <c r="AK34" s="23" t="s">
        <v>1176</v>
      </c>
      <c r="AL34" s="23" t="s">
        <v>1229</v>
      </c>
      <c r="AM34" s="69" t="s">
        <v>993</v>
      </c>
      <c r="AN34" s="90"/>
      <c r="AO34" s="84"/>
      <c r="AP34" s="92"/>
      <c r="AQ34" s="84"/>
      <c r="AR34" s="84"/>
      <c r="AS34" s="84"/>
      <c r="AT34" s="1">
        <f>RANK(BL34,$BL$3:$BL$121)+COUNTIF(BL$3:BL34,BL34)-1</f>
        <v>32</v>
      </c>
      <c r="AU34" s="64" t="str">
        <f t="shared" ref="AU34:AU65" si="1">"N° "&amp;AT34&amp;" "&amp;C34</f>
        <v>N° 32 Cristal Union Villette-sur-Aube</v>
      </c>
      <c r="AV34" s="1">
        <f>RANK(BM34,$BM$3:$BM$121)+COUNTIF(BM$3:BM34,BM34)-1</f>
        <v>40</v>
      </c>
      <c r="AW34" s="64" t="str">
        <f t="shared" ref="AW34:AW65" si="2">"N° "&amp;AV34&amp;" "&amp;C34</f>
        <v>N° 40 Cristal Union Villette-sur-Aube</v>
      </c>
      <c r="AX34" s="7"/>
      <c r="AY34" s="7"/>
      <c r="AZ34" s="7"/>
      <c r="BA34" s="7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ref="BL34:BL65" si="3">((AX34+AY34)*7)+((AZ34+BA34)*6)+((BB34+BC34)*5)+((BD34+BE34)*4)+((BF34+BG34)*3)+((BH34+BI34)*2)+((BJ34+BK34)*1)</f>
        <v>3</v>
      </c>
      <c r="BM34" s="1">
        <f t="shared" ref="BM34:BM65" si="4">((AY34)*7)+((BA34)*6)+((BC34)*5)+((BE34)*4)+((BG34)*3)+((BI34)*2)+((BK34)*1)</f>
        <v>0</v>
      </c>
      <c r="BN34" s="1">
        <f t="shared" ref="BN34:BN65" si="5">AX34</f>
        <v>0</v>
      </c>
      <c r="BO34" s="1">
        <f t="shared" ref="BO34:BO65" si="6">AZ34</f>
        <v>0</v>
      </c>
      <c r="BP34" s="1">
        <f t="shared" ref="BP34:BP65" si="7">BB34</f>
        <v>0</v>
      </c>
      <c r="BQ34" s="1">
        <f t="shared" ref="BQ34:BQ65" si="8">BD34</f>
        <v>0</v>
      </c>
      <c r="BR34" s="1">
        <f t="shared" ref="BR34:BR65" si="9">BF34</f>
        <v>0</v>
      </c>
      <c r="BS34" s="1">
        <f t="shared" ref="BS34:BS65" si="10">BH34</f>
        <v>1</v>
      </c>
      <c r="BT34" s="1">
        <f t="shared" ref="BT34:BT65" si="11">BJ34</f>
        <v>1</v>
      </c>
      <c r="BU34" s="1">
        <f t="shared" ref="BU34:BU65" si="12">AY34</f>
        <v>0</v>
      </c>
      <c r="BV34" s="1">
        <f t="shared" ref="BV34:BV65" si="13">BA34</f>
        <v>0</v>
      </c>
      <c r="BW34" s="1">
        <f t="shared" ref="BW34:BW65" si="14">BC34</f>
        <v>0</v>
      </c>
      <c r="BX34" s="1">
        <f t="shared" ref="BX34:BX65" si="15">BE34</f>
        <v>0</v>
      </c>
      <c r="BY34" s="1">
        <f t="shared" ref="BY34:BY65" si="16">BG34</f>
        <v>0</v>
      </c>
      <c r="BZ34" s="1">
        <f t="shared" ref="BZ34:BZ65" si="17">BI34</f>
        <v>0</v>
      </c>
      <c r="CA34" s="1">
        <f t="shared" ref="CA34:CA65" si="18">BK34</f>
        <v>0</v>
      </c>
      <c r="CB34" s="94"/>
    </row>
    <row r="35" spans="1:80" s="1" customFormat="1" ht="42" customHeight="1" x14ac:dyDescent="0.25">
      <c r="A35" s="100" t="s">
        <v>0</v>
      </c>
      <c r="B35" s="100" t="s">
        <v>1000</v>
      </c>
      <c r="C35" s="69" t="s">
        <v>1001</v>
      </c>
      <c r="D35" s="73" t="str">
        <f t="shared" si="0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84"/>
      <c r="Z35" s="69" t="s">
        <v>1008</v>
      </c>
      <c r="AA35" s="69" t="s">
        <v>1007</v>
      </c>
      <c r="AB35" s="84"/>
      <c r="AC35" s="69"/>
      <c r="AD35" s="69" t="s">
        <v>1006</v>
      </c>
      <c r="AE35" s="69" t="s">
        <v>1007</v>
      </c>
      <c r="AF35" s="84"/>
      <c r="AG35" s="105" t="s">
        <v>1002</v>
      </c>
      <c r="AH35" s="69" t="s">
        <v>1003</v>
      </c>
      <c r="AI35" s="86">
        <v>45550</v>
      </c>
      <c r="AJ35" s="69" t="s">
        <v>1004</v>
      </c>
      <c r="AK35" s="22" t="s">
        <v>1231</v>
      </c>
      <c r="AL35" s="23" t="s">
        <v>1230</v>
      </c>
      <c r="AM35" s="69" t="s">
        <v>1005</v>
      </c>
      <c r="AN35" s="90"/>
      <c r="AO35" s="84"/>
      <c r="AP35" s="92"/>
      <c r="AQ35" s="84"/>
      <c r="AR35" s="84"/>
      <c r="AS35" s="84"/>
      <c r="AT35" s="1">
        <f>RANK(BL35,$BL$3:$BL$121)+COUNTIF(BL$3:BL35,BL35)-1</f>
        <v>33</v>
      </c>
      <c r="AU35" s="64" t="str">
        <f t="shared" si="1"/>
        <v>N° 33 Laiterie de saint denis de l'hôtel (L.S.D.H.)</v>
      </c>
      <c r="AV35" s="1">
        <f>RANK(BM35,$BM$3:$BM$121)+COUNTIF(BM$3:BM35,BM35)-1</f>
        <v>41</v>
      </c>
      <c r="AW35" s="64" t="str">
        <f t="shared" si="2"/>
        <v>N° 41 Laiterie de saint denis de l'hôtel (L.S.D.H.)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si="3"/>
        <v>3</v>
      </c>
      <c r="BM35" s="1">
        <f t="shared" si="4"/>
        <v>0</v>
      </c>
      <c r="BN35" s="1">
        <f t="shared" si="5"/>
        <v>0</v>
      </c>
      <c r="BO35" s="1">
        <f t="shared" si="6"/>
        <v>0</v>
      </c>
      <c r="BP35" s="1">
        <f t="shared" si="7"/>
        <v>0</v>
      </c>
      <c r="BQ35" s="1">
        <f t="shared" si="8"/>
        <v>0</v>
      </c>
      <c r="BR35" s="1">
        <f t="shared" si="9"/>
        <v>0</v>
      </c>
      <c r="BS35" s="1">
        <f t="shared" si="10"/>
        <v>1</v>
      </c>
      <c r="BT35" s="1">
        <f t="shared" si="11"/>
        <v>1</v>
      </c>
      <c r="BU35" s="1">
        <f t="shared" si="12"/>
        <v>0</v>
      </c>
      <c r="BV35" s="1">
        <f t="shared" si="13"/>
        <v>0</v>
      </c>
      <c r="BW35" s="1">
        <f t="shared" si="14"/>
        <v>0</v>
      </c>
      <c r="BX35" s="1">
        <f t="shared" si="15"/>
        <v>0</v>
      </c>
      <c r="BY35" s="1">
        <f t="shared" si="16"/>
        <v>0</v>
      </c>
      <c r="BZ35" s="1">
        <f t="shared" si="17"/>
        <v>0</v>
      </c>
      <c r="CA35" s="1">
        <f t="shared" si="18"/>
        <v>0</v>
      </c>
      <c r="CB35" s="94"/>
    </row>
    <row r="36" spans="1:80" s="1" customFormat="1" ht="42" customHeight="1" x14ac:dyDescent="0.2">
      <c r="A36" s="12" t="s">
        <v>0</v>
      </c>
      <c r="B36" s="12" t="s">
        <v>360</v>
      </c>
      <c r="C36" s="17" t="s">
        <v>361</v>
      </c>
      <c r="D36" s="73" t="str">
        <f t="shared" si="0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76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236</v>
      </c>
      <c r="AD36" s="17" t="s">
        <v>1117</v>
      </c>
      <c r="AE36" s="17" t="s">
        <v>505</v>
      </c>
      <c r="AF36" s="15" t="s">
        <v>362</v>
      </c>
      <c r="AG36" s="17" t="s">
        <v>363</v>
      </c>
      <c r="AH36" s="17" t="s">
        <v>364</v>
      </c>
      <c r="AI36" s="21">
        <v>8000</v>
      </c>
      <c r="AJ36" s="28" t="s">
        <v>365</v>
      </c>
      <c r="AK36" s="22" t="s">
        <v>1233</v>
      </c>
      <c r="AL36" s="22" t="s">
        <v>1232</v>
      </c>
      <c r="AM36" s="23" t="s">
        <v>366</v>
      </c>
      <c r="AN36" s="30"/>
      <c r="AO36" s="26"/>
      <c r="AP36" s="24"/>
      <c r="AQ36" s="26"/>
      <c r="AR36" s="26"/>
      <c r="AS36" s="26"/>
      <c r="AT36" s="1">
        <f>RANK(BL36,$BL$3:$BL$121)+COUNTIF(BL$3:BL36,BL36)-1</f>
        <v>34</v>
      </c>
      <c r="AU36" s="64" t="str">
        <f t="shared" si="1"/>
        <v>N° 34 Aux saveur d'Ardennes</v>
      </c>
      <c r="AV36" s="1">
        <f>RANK(BM36,$BM$3:$BM$121)+COUNTIF(BM$3:BM36,BM36)-1</f>
        <v>25</v>
      </c>
      <c r="AW36" s="64" t="str">
        <f t="shared" si="2"/>
        <v>N° 25 Aux saveur d'Ardennes</v>
      </c>
      <c r="AX36" s="64"/>
      <c r="AY36" s="64"/>
      <c r="AZ36" s="64"/>
      <c r="BA36" s="64"/>
      <c r="BB36" s="65"/>
      <c r="BC36" s="65"/>
      <c r="BD36" s="65"/>
      <c r="BE36" s="65"/>
      <c r="BF36" s="65"/>
      <c r="BG36" s="65"/>
      <c r="BH36" s="65"/>
      <c r="BI36" s="65"/>
      <c r="BJ36" s="65"/>
      <c r="BK36" s="65">
        <v>1</v>
      </c>
      <c r="BL36" s="1">
        <f t="shared" si="3"/>
        <v>1</v>
      </c>
      <c r="BM36" s="1">
        <f t="shared" si="4"/>
        <v>1</v>
      </c>
      <c r="BN36" s="1">
        <f t="shared" si="5"/>
        <v>0</v>
      </c>
      <c r="BO36" s="1">
        <f t="shared" si="6"/>
        <v>0</v>
      </c>
      <c r="BP36" s="1">
        <f t="shared" si="7"/>
        <v>0</v>
      </c>
      <c r="BQ36" s="1">
        <f t="shared" si="8"/>
        <v>0</v>
      </c>
      <c r="BR36" s="1">
        <f t="shared" si="9"/>
        <v>0</v>
      </c>
      <c r="BS36" s="1">
        <f t="shared" si="10"/>
        <v>0</v>
      </c>
      <c r="BT36" s="1">
        <f t="shared" si="11"/>
        <v>0</v>
      </c>
      <c r="BU36" s="1">
        <f t="shared" si="12"/>
        <v>0</v>
      </c>
      <c r="BV36" s="1">
        <f t="shared" si="13"/>
        <v>0</v>
      </c>
      <c r="BW36" s="1">
        <f t="shared" si="14"/>
        <v>0</v>
      </c>
      <c r="BX36" s="1">
        <f t="shared" si="15"/>
        <v>0</v>
      </c>
      <c r="BY36" s="1">
        <f t="shared" si="16"/>
        <v>0</v>
      </c>
      <c r="BZ36" s="1">
        <f t="shared" si="17"/>
        <v>0</v>
      </c>
      <c r="CA36" s="1">
        <f t="shared" si="18"/>
        <v>1</v>
      </c>
      <c r="CB36" s="35"/>
    </row>
    <row r="37" spans="1:80" s="1" customFormat="1" ht="42" customHeight="1" x14ac:dyDescent="0.2">
      <c r="A37" s="12" t="s">
        <v>0</v>
      </c>
      <c r="B37" s="12" t="s">
        <v>274</v>
      </c>
      <c r="C37" s="17" t="s">
        <v>275</v>
      </c>
      <c r="D37" s="73" t="str">
        <f t="shared" si="0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236</v>
      </c>
      <c r="AD37" s="17" t="s">
        <v>1118</v>
      </c>
      <c r="AE37" s="17" t="s">
        <v>504</v>
      </c>
      <c r="AF37" s="15"/>
      <c r="AG37" s="17" t="s">
        <v>276</v>
      </c>
      <c r="AH37" s="17" t="s">
        <v>277</v>
      </c>
      <c r="AI37" s="21">
        <v>8300</v>
      </c>
      <c r="AJ37" s="28" t="s">
        <v>279</v>
      </c>
      <c r="AK37" s="22" t="s">
        <v>1235</v>
      </c>
      <c r="AL37" s="22" t="s">
        <v>1234</v>
      </c>
      <c r="AM37" s="23" t="s">
        <v>278</v>
      </c>
      <c r="AN37" s="30"/>
      <c r="AO37" s="26"/>
      <c r="AP37" s="24"/>
      <c r="AQ37" s="26"/>
      <c r="AR37" s="26"/>
      <c r="AS37" s="48" t="s">
        <v>635</v>
      </c>
      <c r="AT37" s="1">
        <f>RANK(BL37,$BL$3:$BL$121)+COUNTIF(BL$3:BL37,BL37)-1</f>
        <v>35</v>
      </c>
      <c r="AU37" s="64" t="str">
        <f t="shared" si="1"/>
        <v>N° 35 Demoizet Sarl</v>
      </c>
      <c r="AV37" s="1">
        <f>RANK(BM37,$BM$3:$BM$121)+COUNTIF(BM$3:BM37,BM37)-1</f>
        <v>26</v>
      </c>
      <c r="AW37" s="64" t="str">
        <f t="shared" si="2"/>
        <v>N° 26 Demoizet Sarl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3"/>
        <v>1</v>
      </c>
      <c r="BM37" s="1">
        <f t="shared" si="4"/>
        <v>1</v>
      </c>
      <c r="BN37" s="1">
        <f t="shared" si="5"/>
        <v>0</v>
      </c>
      <c r="BO37" s="1">
        <f t="shared" si="6"/>
        <v>0</v>
      </c>
      <c r="BP37" s="1">
        <f t="shared" si="7"/>
        <v>0</v>
      </c>
      <c r="BQ37" s="1">
        <f t="shared" si="8"/>
        <v>0</v>
      </c>
      <c r="BR37" s="1">
        <f t="shared" si="9"/>
        <v>0</v>
      </c>
      <c r="BS37" s="1">
        <f t="shared" si="10"/>
        <v>0</v>
      </c>
      <c r="BT37" s="1">
        <f t="shared" si="11"/>
        <v>0</v>
      </c>
      <c r="BU37" s="1">
        <f t="shared" si="12"/>
        <v>0</v>
      </c>
      <c r="BV37" s="1">
        <f t="shared" si="13"/>
        <v>0</v>
      </c>
      <c r="BW37" s="1">
        <f t="shared" si="14"/>
        <v>0</v>
      </c>
      <c r="BX37" s="1">
        <f t="shared" si="15"/>
        <v>0</v>
      </c>
      <c r="BY37" s="1">
        <f t="shared" si="16"/>
        <v>0</v>
      </c>
      <c r="BZ37" s="1">
        <f t="shared" si="17"/>
        <v>0</v>
      </c>
      <c r="CA37" s="1">
        <f t="shared" si="18"/>
        <v>1</v>
      </c>
      <c r="CB37" s="35"/>
    </row>
    <row r="38" spans="1:80" s="1" customFormat="1" ht="86.25" customHeight="1" x14ac:dyDescent="0.2">
      <c r="A38" s="12" t="s">
        <v>1201</v>
      </c>
      <c r="B38" s="12" t="s">
        <v>778</v>
      </c>
      <c r="C38" s="17" t="s">
        <v>1256</v>
      </c>
      <c r="D38" s="73" t="str">
        <f t="shared" si="0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245</v>
      </c>
      <c r="AD38" s="17" t="s">
        <v>1119</v>
      </c>
      <c r="AE38" s="17" t="s">
        <v>510</v>
      </c>
      <c r="AF38" s="15" t="s">
        <v>514</v>
      </c>
      <c r="AG38" s="17" t="s">
        <v>1255</v>
      </c>
      <c r="AH38" s="17" t="s">
        <v>339</v>
      </c>
      <c r="AI38" s="21">
        <v>51096</v>
      </c>
      <c r="AJ38" s="15"/>
      <c r="AK38" s="23" t="s">
        <v>1237</v>
      </c>
      <c r="AL38" s="23" t="s">
        <v>1236</v>
      </c>
      <c r="AM38" s="17"/>
      <c r="AN38" s="25" t="s">
        <v>340</v>
      </c>
      <c r="AO38" s="26"/>
      <c r="AP38" s="24"/>
      <c r="AQ38" s="11" t="s">
        <v>341</v>
      </c>
      <c r="AR38" s="42" t="s">
        <v>342</v>
      </c>
      <c r="AS38" s="25" t="s">
        <v>409</v>
      </c>
      <c r="AT38" s="1">
        <f>RANK(BL38,$BL$3:$BL$121)+COUNTIF(BL$3:BL38,BL38)-1</f>
        <v>36</v>
      </c>
      <c r="AU38" s="64" t="str">
        <f t="shared" si="1"/>
        <v>N° 36 Faculté de Médecine, Unité de Recherche EA 3801</v>
      </c>
      <c r="AV38" s="1">
        <f>RANK(BM38,$BM$3:$BM$121)+COUNTIF(BM$3:BM38,BM38)-1</f>
        <v>27</v>
      </c>
      <c r="AW38" s="64" t="str">
        <f t="shared" si="2"/>
        <v>N° 27 Faculté de Médecine, Unité de Recherche EA 3801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3"/>
        <v>1</v>
      </c>
      <c r="BM38" s="1">
        <f t="shared" si="4"/>
        <v>1</v>
      </c>
      <c r="BN38" s="1">
        <f t="shared" si="5"/>
        <v>0</v>
      </c>
      <c r="BO38" s="1">
        <f t="shared" si="6"/>
        <v>0</v>
      </c>
      <c r="BP38" s="1">
        <f t="shared" si="7"/>
        <v>0</v>
      </c>
      <c r="BQ38" s="1">
        <f t="shared" si="8"/>
        <v>0</v>
      </c>
      <c r="BR38" s="1">
        <f t="shared" si="9"/>
        <v>0</v>
      </c>
      <c r="BS38" s="1">
        <f t="shared" si="10"/>
        <v>0</v>
      </c>
      <c r="BT38" s="1">
        <f t="shared" si="11"/>
        <v>0</v>
      </c>
      <c r="BU38" s="1">
        <f t="shared" si="12"/>
        <v>0</v>
      </c>
      <c r="BV38" s="1">
        <f t="shared" si="13"/>
        <v>0</v>
      </c>
      <c r="BW38" s="1">
        <f t="shared" si="14"/>
        <v>0</v>
      </c>
      <c r="BX38" s="1">
        <f t="shared" si="15"/>
        <v>0</v>
      </c>
      <c r="BY38" s="1">
        <f t="shared" si="16"/>
        <v>0</v>
      </c>
      <c r="BZ38" s="1">
        <f t="shared" si="17"/>
        <v>0</v>
      </c>
      <c r="CA38" s="1">
        <f t="shared" si="18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73" t="str">
        <f t="shared" si="0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5"/>
      <c r="N39" s="17"/>
      <c r="O39" s="17"/>
      <c r="P39" s="17"/>
      <c r="Q39" s="17"/>
      <c r="R39" s="120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245</v>
      </c>
      <c r="AD39" s="17" t="s">
        <v>1120</v>
      </c>
      <c r="AE39" s="17" t="s">
        <v>284</v>
      </c>
      <c r="AF39" s="17" t="s">
        <v>512</v>
      </c>
      <c r="AG39" s="11" t="s">
        <v>416</v>
      </c>
      <c r="AH39" s="11" t="s">
        <v>164</v>
      </c>
      <c r="AI39" s="41">
        <v>51110</v>
      </c>
      <c r="AJ39" s="28" t="s">
        <v>105</v>
      </c>
      <c r="AK39" s="23" t="s">
        <v>1239</v>
      </c>
      <c r="AL39" s="23" t="s">
        <v>1238</v>
      </c>
      <c r="AM39" s="23" t="s">
        <v>417</v>
      </c>
      <c r="AN39" s="25" t="s">
        <v>106</v>
      </c>
      <c r="AO39" s="17" t="s">
        <v>418</v>
      </c>
      <c r="AP39" s="17" t="s">
        <v>419</v>
      </c>
      <c r="AQ39" s="11" t="s">
        <v>420</v>
      </c>
      <c r="AR39" s="11" t="s">
        <v>421</v>
      </c>
      <c r="AS39" s="25" t="s">
        <v>409</v>
      </c>
      <c r="AT39" s="1">
        <f>RANK(BL39,$BL$3:$BL$121)+COUNTIF(BL$3:BL39,BL39)-1</f>
        <v>37</v>
      </c>
      <c r="AU39" s="64" t="str">
        <f t="shared" si="1"/>
        <v>N° 37 CRISTANOL</v>
      </c>
      <c r="AV39" s="1">
        <f>RANK(BM39,$BM$3:$BM$121)+COUNTIF(BM$3:BM39,BM39)-1</f>
        <v>28</v>
      </c>
      <c r="AW39" s="64" t="str">
        <f t="shared" si="2"/>
        <v>N° 28 CRISTANOL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3"/>
        <v>1</v>
      </c>
      <c r="BM39" s="1">
        <f t="shared" si="4"/>
        <v>1</v>
      </c>
      <c r="BN39" s="1">
        <f t="shared" si="5"/>
        <v>0</v>
      </c>
      <c r="BO39" s="1">
        <f t="shared" si="6"/>
        <v>0</v>
      </c>
      <c r="BP39" s="1">
        <f t="shared" si="7"/>
        <v>0</v>
      </c>
      <c r="BQ39" s="1">
        <f t="shared" si="8"/>
        <v>0</v>
      </c>
      <c r="BR39" s="1">
        <f t="shared" si="9"/>
        <v>0</v>
      </c>
      <c r="BS39" s="1">
        <f t="shared" si="10"/>
        <v>0</v>
      </c>
      <c r="BT39" s="1">
        <f t="shared" si="11"/>
        <v>0</v>
      </c>
      <c r="BU39" s="1">
        <f t="shared" si="12"/>
        <v>0</v>
      </c>
      <c r="BV39" s="1">
        <f t="shared" si="13"/>
        <v>0</v>
      </c>
      <c r="BW39" s="1">
        <f t="shared" si="14"/>
        <v>0</v>
      </c>
      <c r="BX39" s="1">
        <f t="shared" si="15"/>
        <v>0</v>
      </c>
      <c r="BY39" s="1">
        <f t="shared" si="16"/>
        <v>0</v>
      </c>
      <c r="BZ39" s="1">
        <f t="shared" si="17"/>
        <v>0</v>
      </c>
      <c r="CA39" s="1">
        <f t="shared" si="18"/>
        <v>1</v>
      </c>
      <c r="CB39" s="35"/>
    </row>
    <row r="40" spans="1:80" s="1" customFormat="1" ht="42" customHeight="1" x14ac:dyDescent="0.2">
      <c r="A40" s="12" t="s">
        <v>0</v>
      </c>
      <c r="B40" s="12" t="s">
        <v>367</v>
      </c>
      <c r="C40" s="17" t="s">
        <v>368</v>
      </c>
      <c r="D40" s="73" t="str">
        <f t="shared" si="0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6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236</v>
      </c>
      <c r="AD40" s="17" t="s">
        <v>1121</v>
      </c>
      <c r="AE40" s="17" t="s">
        <v>506</v>
      </c>
      <c r="AF40" s="15" t="s">
        <v>369</v>
      </c>
      <c r="AG40" s="17" t="s">
        <v>370</v>
      </c>
      <c r="AH40" s="17" t="s">
        <v>191</v>
      </c>
      <c r="AI40" s="21">
        <v>51530</v>
      </c>
      <c r="AJ40" s="28" t="s">
        <v>44</v>
      </c>
      <c r="AK40" s="22" t="s">
        <v>1241</v>
      </c>
      <c r="AL40" s="22" t="s">
        <v>1240</v>
      </c>
      <c r="AM40" s="23" t="s">
        <v>371</v>
      </c>
      <c r="AN40" s="30"/>
      <c r="AO40" s="26"/>
      <c r="AP40" s="24"/>
      <c r="AQ40" s="26"/>
      <c r="AR40" s="26"/>
      <c r="AS40" s="25" t="s">
        <v>409</v>
      </c>
      <c r="AT40" s="1">
        <f>RANK(BL40,$BL$3:$BL$121)+COUNTIF(BL$3:BL40,BL40)-1</f>
        <v>38</v>
      </c>
      <c r="AU40" s="64" t="str">
        <f t="shared" si="1"/>
        <v>N° 38 Institut œnologique de Champagne</v>
      </c>
      <c r="AV40" s="1">
        <f>RANK(BM40,$BM$3:$BM$121)+COUNTIF(BM$3:BM40,BM40)-1</f>
        <v>29</v>
      </c>
      <c r="AW40" s="64" t="str">
        <f t="shared" si="2"/>
        <v>N° 29 Institut œnologique de Champagne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3"/>
        <v>1</v>
      </c>
      <c r="BM40" s="1">
        <f t="shared" si="4"/>
        <v>1</v>
      </c>
      <c r="BN40" s="1">
        <f t="shared" si="5"/>
        <v>0</v>
      </c>
      <c r="BO40" s="1">
        <f t="shared" si="6"/>
        <v>0</v>
      </c>
      <c r="BP40" s="1">
        <f t="shared" si="7"/>
        <v>0</v>
      </c>
      <c r="BQ40" s="1">
        <f t="shared" si="8"/>
        <v>0</v>
      </c>
      <c r="BR40" s="1">
        <f t="shared" si="9"/>
        <v>0</v>
      </c>
      <c r="BS40" s="1">
        <f t="shared" si="10"/>
        <v>0</v>
      </c>
      <c r="BT40" s="1">
        <f t="shared" si="11"/>
        <v>0</v>
      </c>
      <c r="BU40" s="1">
        <f t="shared" si="12"/>
        <v>0</v>
      </c>
      <c r="BV40" s="1">
        <f t="shared" si="13"/>
        <v>0</v>
      </c>
      <c r="BW40" s="1">
        <f t="shared" si="14"/>
        <v>0</v>
      </c>
      <c r="BX40" s="1">
        <f t="shared" si="15"/>
        <v>0</v>
      </c>
      <c r="BY40" s="1">
        <f t="shared" si="16"/>
        <v>0</v>
      </c>
      <c r="BZ40" s="1">
        <f t="shared" si="17"/>
        <v>0</v>
      </c>
      <c r="CA40" s="1">
        <f t="shared" si="18"/>
        <v>1</v>
      </c>
      <c r="CB40" s="37"/>
    </row>
    <row r="41" spans="1:80" s="1" customFormat="1" ht="42" customHeight="1" x14ac:dyDescent="0.2">
      <c r="A41" s="12" t="s">
        <v>1201</v>
      </c>
      <c r="B41" s="12" t="s">
        <v>1243</v>
      </c>
      <c r="C41" s="17" t="s">
        <v>343</v>
      </c>
      <c r="D41" s="73" t="str">
        <f t="shared" si="0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245</v>
      </c>
      <c r="AD41" s="17" t="s">
        <v>1122</v>
      </c>
      <c r="AE41" s="17" t="s">
        <v>511</v>
      </c>
      <c r="AF41" s="15" t="s">
        <v>356</v>
      </c>
      <c r="AG41" s="17" t="s">
        <v>355</v>
      </c>
      <c r="AH41" s="17" t="s">
        <v>354</v>
      </c>
      <c r="AI41" s="21">
        <v>51686</v>
      </c>
      <c r="AJ41" s="28" t="s">
        <v>346</v>
      </c>
      <c r="AK41" s="22" t="s">
        <v>1244</v>
      </c>
      <c r="AL41" s="22" t="s">
        <v>1242</v>
      </c>
      <c r="AM41" s="23" t="s">
        <v>353</v>
      </c>
      <c r="AN41" s="17" t="s">
        <v>344</v>
      </c>
      <c r="AO41" s="17" t="s">
        <v>780</v>
      </c>
      <c r="AP41" s="24"/>
      <c r="AQ41" s="25" t="s">
        <v>346</v>
      </c>
      <c r="AR41" s="42" t="s">
        <v>345</v>
      </c>
      <c r="AS41" s="26"/>
      <c r="AT41" s="1">
        <f>RANK(BL41,$BL$3:$BL$121)+COUNTIF(BL$3:BL41,BL41)-1</f>
        <v>39</v>
      </c>
      <c r="AU41" s="64" t="str">
        <f t="shared" si="1"/>
        <v>N° 39 Institut de Biotechnologie Jacques BOY</v>
      </c>
      <c r="AV41" s="1">
        <f>RANK(BM41,$BM$3:$BM$121)+COUNTIF(BM$3:BM41,BM41)-1</f>
        <v>30</v>
      </c>
      <c r="AW41" s="64" t="str">
        <f t="shared" si="2"/>
        <v>N° 30 Institut de Biotechnologie Jacques BOY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3"/>
        <v>1</v>
      </c>
      <c r="BM41" s="1">
        <f t="shared" si="4"/>
        <v>1</v>
      </c>
      <c r="BN41" s="1">
        <f t="shared" si="5"/>
        <v>0</v>
      </c>
      <c r="BO41" s="1">
        <f t="shared" si="6"/>
        <v>0</v>
      </c>
      <c r="BP41" s="1">
        <f t="shared" si="7"/>
        <v>0</v>
      </c>
      <c r="BQ41" s="1">
        <f t="shared" si="8"/>
        <v>0</v>
      </c>
      <c r="BR41" s="1">
        <f t="shared" si="9"/>
        <v>0</v>
      </c>
      <c r="BS41" s="1">
        <f t="shared" si="10"/>
        <v>0</v>
      </c>
      <c r="BT41" s="1">
        <f t="shared" si="11"/>
        <v>0</v>
      </c>
      <c r="BU41" s="1">
        <f t="shared" si="12"/>
        <v>0</v>
      </c>
      <c r="BV41" s="1">
        <f t="shared" si="13"/>
        <v>0</v>
      </c>
      <c r="BW41" s="1">
        <f t="shared" si="14"/>
        <v>0</v>
      </c>
      <c r="BX41" s="1">
        <f t="shared" si="15"/>
        <v>0</v>
      </c>
      <c r="BY41" s="1">
        <f t="shared" si="16"/>
        <v>0</v>
      </c>
      <c r="BZ41" s="1">
        <f t="shared" si="17"/>
        <v>0</v>
      </c>
      <c r="CA41" s="1">
        <f t="shared" si="18"/>
        <v>1</v>
      </c>
      <c r="CB41" s="37"/>
    </row>
    <row r="42" spans="1:80" s="1" customFormat="1" ht="42" customHeight="1" x14ac:dyDescent="0.2">
      <c r="A42" s="12" t="s">
        <v>0</v>
      </c>
      <c r="B42" s="12" t="s">
        <v>246</v>
      </c>
      <c r="C42" s="17" t="s">
        <v>357</v>
      </c>
      <c r="D42" s="73" t="str">
        <f t="shared" si="0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358</v>
      </c>
      <c r="AD42" s="17" t="s">
        <v>1123</v>
      </c>
      <c r="AE42" s="17" t="s">
        <v>503</v>
      </c>
      <c r="AF42" s="15" t="s">
        <v>359</v>
      </c>
      <c r="AG42" s="17" t="s">
        <v>273</v>
      </c>
      <c r="AH42" s="17" t="s">
        <v>272</v>
      </c>
      <c r="AI42" s="41">
        <v>67200</v>
      </c>
      <c r="AJ42" s="28" t="s">
        <v>271</v>
      </c>
      <c r="AK42" s="22"/>
      <c r="AL42" s="22" t="s">
        <v>1245</v>
      </c>
      <c r="AM42" s="23" t="s">
        <v>270</v>
      </c>
      <c r="AN42" s="17" t="s">
        <v>634</v>
      </c>
      <c r="AO42" s="17"/>
      <c r="AP42" s="17"/>
      <c r="AQ42" s="55">
        <v>369332323</v>
      </c>
      <c r="AR42" s="26"/>
      <c r="AS42" s="25" t="s">
        <v>409</v>
      </c>
      <c r="AT42" s="1">
        <f>RANK(BL42,$BL$3:$BL$121)+COUNTIF(BL$3:BL42,BL42)-1</f>
        <v>40</v>
      </c>
      <c r="AU42" s="64" t="str">
        <f t="shared" si="1"/>
        <v>N° 40 Laboratoire Départemental d’Analyses (CD67)</v>
      </c>
      <c r="AV42" s="1">
        <f>RANK(BM42,$BM$3:$BM$121)+COUNTIF(BM$3:BM42,BM42)-1</f>
        <v>31</v>
      </c>
      <c r="AW42" s="64" t="str">
        <f t="shared" si="2"/>
        <v>N° 31 Laboratoire Départemental d’Analyses (CD67)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3"/>
        <v>1</v>
      </c>
      <c r="BM42" s="1">
        <f t="shared" si="4"/>
        <v>1</v>
      </c>
      <c r="BN42" s="1">
        <f t="shared" si="5"/>
        <v>0</v>
      </c>
      <c r="BO42" s="1">
        <f t="shared" si="6"/>
        <v>0</v>
      </c>
      <c r="BP42" s="1">
        <f t="shared" si="7"/>
        <v>0</v>
      </c>
      <c r="BQ42" s="1">
        <f t="shared" si="8"/>
        <v>0</v>
      </c>
      <c r="BR42" s="1">
        <f t="shared" si="9"/>
        <v>0</v>
      </c>
      <c r="BS42" s="1">
        <f t="shared" si="10"/>
        <v>0</v>
      </c>
      <c r="BT42" s="1">
        <f t="shared" si="11"/>
        <v>0</v>
      </c>
      <c r="BU42" s="1">
        <f t="shared" si="12"/>
        <v>0</v>
      </c>
      <c r="BV42" s="1">
        <f t="shared" si="13"/>
        <v>0</v>
      </c>
      <c r="BW42" s="1">
        <f t="shared" si="14"/>
        <v>0</v>
      </c>
      <c r="BX42" s="1">
        <f t="shared" si="15"/>
        <v>0</v>
      </c>
      <c r="BY42" s="1">
        <f t="shared" si="16"/>
        <v>0</v>
      </c>
      <c r="BZ42" s="1">
        <f t="shared" si="17"/>
        <v>0</v>
      </c>
      <c r="CA42" s="1">
        <f t="shared" si="18"/>
        <v>1</v>
      </c>
      <c r="CB42" s="37"/>
    </row>
    <row r="43" spans="1:80" s="6" customFormat="1" ht="49.5" customHeight="1" x14ac:dyDescent="0.25">
      <c r="A43" s="12" t="s">
        <v>0</v>
      </c>
      <c r="B43" s="12" t="s">
        <v>374</v>
      </c>
      <c r="C43" s="17" t="s">
        <v>375</v>
      </c>
      <c r="D43" s="73" t="str">
        <f t="shared" si="0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236</v>
      </c>
      <c r="AD43" s="17" t="s">
        <v>1124</v>
      </c>
      <c r="AE43" s="17" t="s">
        <v>508</v>
      </c>
      <c r="AF43" s="15" t="s">
        <v>376</v>
      </c>
      <c r="AG43" s="17" t="s">
        <v>378</v>
      </c>
      <c r="AH43" s="17" t="s">
        <v>377</v>
      </c>
      <c r="AI43" s="21">
        <v>77440</v>
      </c>
      <c r="AJ43" s="28" t="s">
        <v>379</v>
      </c>
      <c r="AK43" s="22" t="s">
        <v>1247</v>
      </c>
      <c r="AL43" s="22" t="s">
        <v>1246</v>
      </c>
      <c r="AM43" s="23" t="s">
        <v>380</v>
      </c>
      <c r="AN43" s="30"/>
      <c r="AO43" s="26"/>
      <c r="AP43" s="24"/>
      <c r="AQ43" s="26"/>
      <c r="AR43" s="26"/>
      <c r="AS43" s="26"/>
      <c r="AT43" s="1">
        <f>RANK(BL43,$BL$3:$BL$121)+COUNTIF(BL$3:BL43,BL43)-1</f>
        <v>41</v>
      </c>
      <c r="AU43" s="64" t="str">
        <f t="shared" si="1"/>
        <v>N° 41 Jaminex</v>
      </c>
      <c r="AV43" s="1">
        <f>RANK(BM43,$BM$3:$BM$121)+COUNTIF(BM$3:BM43,BM43)-1</f>
        <v>32</v>
      </c>
      <c r="AW43" s="64" t="str">
        <f t="shared" si="2"/>
        <v>N° 32 Jaminex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3"/>
        <v>1</v>
      </c>
      <c r="BM43" s="1">
        <f t="shared" si="4"/>
        <v>1</v>
      </c>
      <c r="BN43" s="1">
        <f t="shared" si="5"/>
        <v>0</v>
      </c>
      <c r="BO43" s="1">
        <f t="shared" si="6"/>
        <v>0</v>
      </c>
      <c r="BP43" s="1">
        <f t="shared" si="7"/>
        <v>0</v>
      </c>
      <c r="BQ43" s="1">
        <f t="shared" si="8"/>
        <v>0</v>
      </c>
      <c r="BR43" s="1">
        <f t="shared" si="9"/>
        <v>0</v>
      </c>
      <c r="BS43" s="1">
        <f t="shared" si="10"/>
        <v>0</v>
      </c>
      <c r="BT43" s="1">
        <f t="shared" si="11"/>
        <v>0</v>
      </c>
      <c r="BU43" s="1">
        <f t="shared" si="12"/>
        <v>0</v>
      </c>
      <c r="BV43" s="1">
        <f t="shared" si="13"/>
        <v>0</v>
      </c>
      <c r="BW43" s="1">
        <f t="shared" si="14"/>
        <v>0</v>
      </c>
      <c r="BX43" s="1">
        <f t="shared" si="15"/>
        <v>0</v>
      </c>
      <c r="BY43" s="1">
        <f t="shared" si="16"/>
        <v>0</v>
      </c>
      <c r="BZ43" s="1">
        <f t="shared" si="17"/>
        <v>0</v>
      </c>
      <c r="CA43" s="1">
        <f t="shared" si="18"/>
        <v>1</v>
      </c>
      <c r="CB43" s="35"/>
    </row>
    <row r="44" spans="1:80" s="7" customFormat="1" ht="30" x14ac:dyDescent="0.2">
      <c r="A44" s="12" t="s">
        <v>0</v>
      </c>
      <c r="B44" s="12" t="s">
        <v>4</v>
      </c>
      <c r="C44" s="17" t="s">
        <v>1024</v>
      </c>
      <c r="D44" s="73" t="str">
        <f t="shared" si="0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75"/>
      <c r="N44" s="17"/>
      <c r="O44" s="17"/>
      <c r="P44" s="17"/>
      <c r="Q44" s="17"/>
      <c r="R44" s="120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962</v>
      </c>
      <c r="AD44" s="17" t="s">
        <v>1022</v>
      </c>
      <c r="AE44" s="17" t="s">
        <v>1023</v>
      </c>
      <c r="AF44" s="17"/>
      <c r="AG44" s="11" t="s">
        <v>151</v>
      </c>
      <c r="AH44" s="11" t="s">
        <v>152</v>
      </c>
      <c r="AI44" s="41">
        <v>51230</v>
      </c>
      <c r="AJ44" s="28" t="s">
        <v>89</v>
      </c>
      <c r="AK44" s="23" t="s">
        <v>1249</v>
      </c>
      <c r="AL44" s="23" t="s">
        <v>1248</v>
      </c>
      <c r="AM44" s="23"/>
      <c r="AN44" s="25" t="s">
        <v>90</v>
      </c>
      <c r="AO44" s="17" t="s">
        <v>91</v>
      </c>
      <c r="AP44" s="17" t="s">
        <v>88</v>
      </c>
      <c r="AQ44" s="25" t="s">
        <v>5</v>
      </c>
      <c r="AR44" s="23" t="s">
        <v>92</v>
      </c>
      <c r="AS44" s="25"/>
      <c r="AT44" s="1">
        <f>RANK(BL44,$BL$3:$BL$121)+COUNTIF(BL$3:BL44,BL44)-1</f>
        <v>42</v>
      </c>
      <c r="AU44" s="64" t="str">
        <f t="shared" si="1"/>
        <v>N° 42 TEREOS, Connantre</v>
      </c>
      <c r="AV44" s="1">
        <f>RANK(BM44,$BM$3:$BM$121)+COUNTIF(BM$3:BM44,BM44)-1</f>
        <v>42</v>
      </c>
      <c r="AW44" s="64" t="str">
        <f t="shared" si="2"/>
        <v>N° 42 TEREOS, Connantre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>
        <v>1</v>
      </c>
      <c r="BK44" s="65"/>
      <c r="BL44" s="1">
        <f t="shared" si="3"/>
        <v>1</v>
      </c>
      <c r="BM44" s="1">
        <f t="shared" si="4"/>
        <v>0</v>
      </c>
      <c r="BN44" s="1">
        <f t="shared" si="5"/>
        <v>0</v>
      </c>
      <c r="BO44" s="1">
        <f t="shared" si="6"/>
        <v>0</v>
      </c>
      <c r="BP44" s="1">
        <f t="shared" si="7"/>
        <v>0</v>
      </c>
      <c r="BQ44" s="1">
        <f t="shared" si="8"/>
        <v>0</v>
      </c>
      <c r="BR44" s="1">
        <f t="shared" si="9"/>
        <v>0</v>
      </c>
      <c r="BS44" s="1">
        <f t="shared" si="10"/>
        <v>0</v>
      </c>
      <c r="BT44" s="1">
        <f t="shared" si="11"/>
        <v>1</v>
      </c>
      <c r="BU44" s="1">
        <f t="shared" si="12"/>
        <v>0</v>
      </c>
      <c r="BV44" s="1">
        <f t="shared" si="13"/>
        <v>0</v>
      </c>
      <c r="BW44" s="1">
        <f t="shared" si="14"/>
        <v>0</v>
      </c>
      <c r="BX44" s="1">
        <f t="shared" si="15"/>
        <v>0</v>
      </c>
      <c r="BY44" s="1">
        <f t="shared" si="16"/>
        <v>0</v>
      </c>
      <c r="BZ44" s="1">
        <f t="shared" si="17"/>
        <v>0</v>
      </c>
      <c r="CA44" s="1">
        <f t="shared" si="18"/>
        <v>0</v>
      </c>
      <c r="CB44" s="35"/>
    </row>
    <row r="45" spans="1:80" s="7" customFormat="1" ht="38.25" x14ac:dyDescent="0.2">
      <c r="A45" s="12" t="s">
        <v>0</v>
      </c>
      <c r="B45" s="12" t="s">
        <v>300</v>
      </c>
      <c r="C45" s="17" t="s">
        <v>298</v>
      </c>
      <c r="D45" s="73" t="str">
        <f t="shared" si="0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78"/>
      <c r="N45" s="17"/>
      <c r="O45" s="17"/>
      <c r="P45" s="30"/>
      <c r="Q45" s="17"/>
      <c r="R45" s="121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1018</v>
      </c>
      <c r="AE45" s="17" t="s">
        <v>1019</v>
      </c>
      <c r="AF45" s="30"/>
      <c r="AG45" s="17" t="s">
        <v>640</v>
      </c>
      <c r="AH45" s="17" t="s">
        <v>641</v>
      </c>
      <c r="AI45" s="21">
        <v>45110</v>
      </c>
      <c r="AJ45" s="28" t="s">
        <v>299</v>
      </c>
      <c r="AK45" s="58" t="s">
        <v>1251</v>
      </c>
      <c r="AL45" s="58" t="s">
        <v>1250</v>
      </c>
      <c r="AM45" s="17"/>
      <c r="AN45" s="26"/>
      <c r="AO45" s="26"/>
      <c r="AP45" s="24"/>
      <c r="AQ45" s="26"/>
      <c r="AR45" s="26"/>
      <c r="AS45" s="26"/>
      <c r="AT45" s="1">
        <f>RANK(BL45,$BL$3:$BL$121)+COUNTIF(BL$3:BL45,BL45)-1</f>
        <v>43</v>
      </c>
      <c r="AU45" s="64" t="str">
        <f t="shared" si="1"/>
        <v xml:space="preserve">N° 43 ANTARTIC </v>
      </c>
      <c r="AV45" s="1">
        <f>RANK(BM45,$BM$3:$BM$121)+COUNTIF(BM$3:BM45,BM45)-1</f>
        <v>43</v>
      </c>
      <c r="AW45" s="64" t="str">
        <f t="shared" si="2"/>
        <v xml:space="preserve">N° 43 ANTARTIC 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3"/>
        <v>1</v>
      </c>
      <c r="BM45" s="1">
        <f t="shared" si="4"/>
        <v>0</v>
      </c>
      <c r="BN45" s="1">
        <f t="shared" si="5"/>
        <v>0</v>
      </c>
      <c r="BO45" s="1">
        <f t="shared" si="6"/>
        <v>0</v>
      </c>
      <c r="BP45" s="1">
        <f t="shared" si="7"/>
        <v>0</v>
      </c>
      <c r="BQ45" s="1">
        <f t="shared" si="8"/>
        <v>0</v>
      </c>
      <c r="BR45" s="1">
        <f t="shared" si="9"/>
        <v>0</v>
      </c>
      <c r="BS45" s="1">
        <f t="shared" si="10"/>
        <v>0</v>
      </c>
      <c r="BT45" s="1">
        <f t="shared" si="11"/>
        <v>1</v>
      </c>
      <c r="BU45" s="1">
        <f t="shared" si="12"/>
        <v>0</v>
      </c>
      <c r="BV45" s="1">
        <f t="shared" si="13"/>
        <v>0</v>
      </c>
      <c r="BW45" s="1">
        <f t="shared" si="14"/>
        <v>0</v>
      </c>
      <c r="BX45" s="1">
        <f t="shared" si="15"/>
        <v>0</v>
      </c>
      <c r="BY45" s="1">
        <f t="shared" si="16"/>
        <v>0</v>
      </c>
      <c r="BZ45" s="1">
        <f t="shared" si="17"/>
        <v>0</v>
      </c>
      <c r="CA45" s="1">
        <f t="shared" si="18"/>
        <v>0</v>
      </c>
      <c r="CB45" s="37"/>
    </row>
    <row r="46" spans="1:80" s="7" customFormat="1" ht="60" x14ac:dyDescent="0.2">
      <c r="A46" s="12" t="s">
        <v>0</v>
      </c>
      <c r="B46" s="12" t="s">
        <v>93</v>
      </c>
      <c r="C46" s="17" t="s">
        <v>411</v>
      </c>
      <c r="D46" s="73" t="str">
        <f t="shared" si="0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75"/>
      <c r="N46" s="17"/>
      <c r="O46" s="17"/>
      <c r="P46" s="17"/>
      <c r="Q46" s="17"/>
      <c r="R46" s="120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161</v>
      </c>
      <c r="AH46" s="11" t="s">
        <v>160</v>
      </c>
      <c r="AI46" s="41">
        <v>2220</v>
      </c>
      <c r="AJ46" s="28" t="s">
        <v>100</v>
      </c>
      <c r="AK46" s="23" t="s">
        <v>1253</v>
      </c>
      <c r="AL46" s="23" t="s">
        <v>1252</v>
      </c>
      <c r="AM46" s="23"/>
      <c r="AN46" s="25"/>
      <c r="AO46" s="17" t="s">
        <v>101</v>
      </c>
      <c r="AP46" s="17" t="s">
        <v>102</v>
      </c>
      <c r="AQ46" s="25"/>
      <c r="AR46" s="42" t="s">
        <v>14</v>
      </c>
      <c r="AS46" s="25"/>
      <c r="AT46" s="1">
        <f>RANK(BL46,$BL$3:$BL$121)+COUNTIF(BL$3:BL46,BL46)-1</f>
        <v>44</v>
      </c>
      <c r="AU46" s="64" t="str">
        <f t="shared" si="1"/>
        <v>N° 44 LACTINOV (Ex. UNILEP)</v>
      </c>
      <c r="AV46" s="1">
        <f>RANK(BM46,$BM$3:$BM$121)+COUNTIF(BM$3:BM46,BM46)-1</f>
        <v>44</v>
      </c>
      <c r="AW46" s="64" t="str">
        <f t="shared" si="2"/>
        <v>N° 44 LACTINOV (Ex. UNILEP)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1">
        <f t="shared" si="3"/>
        <v>0</v>
      </c>
      <c r="BM46" s="1">
        <f t="shared" si="4"/>
        <v>0</v>
      </c>
      <c r="BN46" s="1">
        <f t="shared" si="5"/>
        <v>0</v>
      </c>
      <c r="BO46" s="1">
        <f t="shared" si="6"/>
        <v>0</v>
      </c>
      <c r="BP46" s="1">
        <f t="shared" si="7"/>
        <v>0</v>
      </c>
      <c r="BQ46" s="1">
        <f t="shared" si="8"/>
        <v>0</v>
      </c>
      <c r="BR46" s="1">
        <f t="shared" si="9"/>
        <v>0</v>
      </c>
      <c r="BS46" s="1">
        <f t="shared" si="10"/>
        <v>0</v>
      </c>
      <c r="BT46" s="1">
        <f t="shared" si="11"/>
        <v>0</v>
      </c>
      <c r="BU46" s="1">
        <f t="shared" si="12"/>
        <v>0</v>
      </c>
      <c r="BV46" s="1">
        <f t="shared" si="13"/>
        <v>0</v>
      </c>
      <c r="BW46" s="1">
        <f t="shared" si="14"/>
        <v>0</v>
      </c>
      <c r="BX46" s="1">
        <f t="shared" si="15"/>
        <v>0</v>
      </c>
      <c r="BY46" s="1">
        <f t="shared" si="16"/>
        <v>0</v>
      </c>
      <c r="BZ46" s="1">
        <f t="shared" si="17"/>
        <v>0</v>
      </c>
      <c r="CA46" s="1">
        <f t="shared" si="18"/>
        <v>0</v>
      </c>
      <c r="CB46" s="35"/>
    </row>
    <row r="47" spans="1:80" s="7" customFormat="1" ht="30" x14ac:dyDescent="0.2">
      <c r="A47" s="12" t="s">
        <v>0</v>
      </c>
      <c r="B47" s="12" t="s">
        <v>93</v>
      </c>
      <c r="C47" s="17" t="s">
        <v>6</v>
      </c>
      <c r="D47" s="73" t="str">
        <f t="shared" si="0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154</v>
      </c>
      <c r="AH47" s="11" t="s">
        <v>153</v>
      </c>
      <c r="AI47" s="43" t="s">
        <v>155</v>
      </c>
      <c r="AJ47" s="28" t="s">
        <v>94</v>
      </c>
      <c r="AK47" s="23" t="s">
        <v>1258</v>
      </c>
      <c r="AL47" s="23" t="s">
        <v>1257</v>
      </c>
      <c r="AM47" s="23"/>
      <c r="AN47" s="25"/>
      <c r="AO47" s="17"/>
      <c r="AP47" s="17"/>
      <c r="AQ47" s="25"/>
      <c r="AR47" s="42" t="s">
        <v>95</v>
      </c>
      <c r="AS47" s="25"/>
      <c r="AT47" s="1">
        <f>RANK(BL47,$BL$3:$BL$121)+COUNTIF(BL$3:BL47,BL47)-1</f>
        <v>45</v>
      </c>
      <c r="AU47" s="64" t="str">
        <f t="shared" si="1"/>
        <v>N° 45 URIANE</v>
      </c>
      <c r="AV47" s="1">
        <f>RANK(BM47,$BM$3:$BM$121)+COUNTIF(BM$3:BM47,BM47)-1</f>
        <v>45</v>
      </c>
      <c r="AW47" s="64" t="str">
        <f t="shared" si="2"/>
        <v>N° 45 URIANE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3"/>
        <v>0</v>
      </c>
      <c r="BM47" s="1">
        <f t="shared" si="4"/>
        <v>0</v>
      </c>
      <c r="BN47" s="1">
        <f t="shared" si="5"/>
        <v>0</v>
      </c>
      <c r="BO47" s="1">
        <f t="shared" si="6"/>
        <v>0</v>
      </c>
      <c r="BP47" s="1">
        <f t="shared" si="7"/>
        <v>0</v>
      </c>
      <c r="BQ47" s="1">
        <f t="shared" si="8"/>
        <v>0</v>
      </c>
      <c r="BR47" s="1">
        <f t="shared" si="9"/>
        <v>0</v>
      </c>
      <c r="BS47" s="1">
        <f t="shared" si="10"/>
        <v>0</v>
      </c>
      <c r="BT47" s="1">
        <f t="shared" si="11"/>
        <v>0</v>
      </c>
      <c r="BU47" s="1">
        <f t="shared" si="12"/>
        <v>0</v>
      </c>
      <c r="BV47" s="1">
        <f t="shared" si="13"/>
        <v>0</v>
      </c>
      <c r="BW47" s="1">
        <f t="shared" si="14"/>
        <v>0</v>
      </c>
      <c r="BX47" s="1">
        <f t="shared" si="15"/>
        <v>0</v>
      </c>
      <c r="BY47" s="1">
        <f t="shared" si="16"/>
        <v>0</v>
      </c>
      <c r="BZ47" s="1">
        <f t="shared" si="17"/>
        <v>0</v>
      </c>
      <c r="CA47" s="1">
        <f t="shared" si="18"/>
        <v>0</v>
      </c>
      <c r="CB47" s="35"/>
    </row>
    <row r="48" spans="1:80" s="7" customFormat="1" ht="30" x14ac:dyDescent="0.2">
      <c r="A48" s="12" t="s">
        <v>0</v>
      </c>
      <c r="B48" s="12" t="s">
        <v>122</v>
      </c>
      <c r="C48" s="17" t="s">
        <v>123</v>
      </c>
      <c r="D48" s="73" t="str">
        <f t="shared" si="0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175</v>
      </c>
      <c r="AH48" s="11" t="s">
        <v>176</v>
      </c>
      <c r="AI48" s="43" t="s">
        <v>174</v>
      </c>
      <c r="AJ48" s="28" t="s">
        <v>124</v>
      </c>
      <c r="AK48" s="23"/>
      <c r="AL48" s="23" t="s">
        <v>1259</v>
      </c>
      <c r="AM48" s="23" t="s">
        <v>293</v>
      </c>
      <c r="AN48" s="25"/>
      <c r="AO48" s="17"/>
      <c r="AP48" s="17"/>
      <c r="AQ48" s="25"/>
      <c r="AR48" s="11"/>
      <c r="AS48" s="25"/>
      <c r="AT48" s="1">
        <f>RANK(BL48,$BL$3:$BL$121)+COUNTIF(BL$3:BL48,BL48)-1</f>
        <v>46</v>
      </c>
      <c r="AU48" s="64" t="str">
        <f t="shared" si="1"/>
        <v>N° 46 ROQUETTE FRERES</v>
      </c>
      <c r="AV48" s="1">
        <f>RANK(BM48,$BM$3:$BM$121)+COUNTIF(BM$3:BM48,BM48)-1</f>
        <v>46</v>
      </c>
      <c r="AW48" s="64" t="str">
        <f t="shared" si="2"/>
        <v>N° 46 ROQUETTE FRERES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3"/>
        <v>0</v>
      </c>
      <c r="BM48" s="1">
        <f t="shared" si="4"/>
        <v>0</v>
      </c>
      <c r="BN48" s="1">
        <f t="shared" si="5"/>
        <v>0</v>
      </c>
      <c r="BO48" s="1">
        <f t="shared" si="6"/>
        <v>0</v>
      </c>
      <c r="BP48" s="1">
        <f t="shared" si="7"/>
        <v>0</v>
      </c>
      <c r="BQ48" s="1">
        <f t="shared" si="8"/>
        <v>0</v>
      </c>
      <c r="BR48" s="1">
        <f t="shared" si="9"/>
        <v>0</v>
      </c>
      <c r="BS48" s="1">
        <f t="shared" si="10"/>
        <v>0</v>
      </c>
      <c r="BT48" s="1">
        <f t="shared" si="11"/>
        <v>0</v>
      </c>
      <c r="BU48" s="1">
        <f t="shared" si="12"/>
        <v>0</v>
      </c>
      <c r="BV48" s="1">
        <f t="shared" si="13"/>
        <v>0</v>
      </c>
      <c r="BW48" s="1">
        <f t="shared" si="14"/>
        <v>0</v>
      </c>
      <c r="BX48" s="1">
        <f t="shared" si="15"/>
        <v>0</v>
      </c>
      <c r="BY48" s="1">
        <f t="shared" si="16"/>
        <v>0</v>
      </c>
      <c r="BZ48" s="1">
        <f t="shared" si="17"/>
        <v>0</v>
      </c>
      <c r="CA48" s="1">
        <f t="shared" si="18"/>
        <v>0</v>
      </c>
      <c r="CB48" s="35"/>
    </row>
    <row r="49" spans="1:80" s="7" customFormat="1" ht="30" x14ac:dyDescent="0.2">
      <c r="A49" s="12" t="s">
        <v>0</v>
      </c>
      <c r="B49" s="12" t="s">
        <v>135</v>
      </c>
      <c r="C49" s="17" t="s">
        <v>34</v>
      </c>
      <c r="D49" s="73" t="str">
        <f t="shared" si="0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175</v>
      </c>
      <c r="AH49" s="11" t="s">
        <v>176</v>
      </c>
      <c r="AI49" s="43" t="s">
        <v>174</v>
      </c>
      <c r="AJ49" s="28" t="s">
        <v>132</v>
      </c>
      <c r="AK49" s="23" t="s">
        <v>1261</v>
      </c>
      <c r="AL49" s="23" t="s">
        <v>1260</v>
      </c>
      <c r="AM49" s="23"/>
      <c r="AN49" s="25"/>
      <c r="AO49" s="17" t="s">
        <v>133</v>
      </c>
      <c r="AP49" s="17" t="s">
        <v>134</v>
      </c>
      <c r="AQ49" s="44" t="s">
        <v>35</v>
      </c>
      <c r="AR49" s="42" t="s">
        <v>36</v>
      </c>
      <c r="AS49" s="25"/>
      <c r="AT49" s="1">
        <f>RANK(BL49,$BL$3:$BL$121)+COUNTIF(BL$3:BL49,BL49)-1</f>
        <v>47</v>
      </c>
      <c r="AU49" s="64" t="str">
        <f t="shared" si="1"/>
        <v xml:space="preserve">N° 47 BABYNOV  </v>
      </c>
      <c r="AV49" s="1">
        <f>RANK(BM49,$BM$3:$BM$121)+COUNTIF(BM$3:BM49,BM49)-1</f>
        <v>47</v>
      </c>
      <c r="AW49" s="64" t="str">
        <f t="shared" si="2"/>
        <v xml:space="preserve">N° 47 BABYNOV  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3"/>
        <v>0</v>
      </c>
      <c r="BM49" s="1">
        <f t="shared" si="4"/>
        <v>0</v>
      </c>
      <c r="BN49" s="1">
        <f t="shared" si="5"/>
        <v>0</v>
      </c>
      <c r="BO49" s="1">
        <f t="shared" si="6"/>
        <v>0</v>
      </c>
      <c r="BP49" s="1">
        <f t="shared" si="7"/>
        <v>0</v>
      </c>
      <c r="BQ49" s="1">
        <f t="shared" si="8"/>
        <v>0</v>
      </c>
      <c r="BR49" s="1">
        <f t="shared" si="9"/>
        <v>0</v>
      </c>
      <c r="BS49" s="1">
        <f t="shared" si="10"/>
        <v>0</v>
      </c>
      <c r="BT49" s="1">
        <f t="shared" si="11"/>
        <v>0</v>
      </c>
      <c r="BU49" s="1">
        <f t="shared" si="12"/>
        <v>0</v>
      </c>
      <c r="BV49" s="1">
        <f t="shared" si="13"/>
        <v>0</v>
      </c>
      <c r="BW49" s="1">
        <f t="shared" si="14"/>
        <v>0</v>
      </c>
      <c r="BX49" s="1">
        <f t="shared" si="15"/>
        <v>0</v>
      </c>
      <c r="BY49" s="1">
        <f t="shared" si="16"/>
        <v>0</v>
      </c>
      <c r="BZ49" s="1">
        <f t="shared" si="17"/>
        <v>0</v>
      </c>
      <c r="CA49" s="1">
        <f t="shared" si="18"/>
        <v>0</v>
      </c>
      <c r="CB49" s="35"/>
    </row>
    <row r="50" spans="1:80" s="7" customFormat="1" ht="30" x14ac:dyDescent="0.2">
      <c r="A50" s="12" t="s">
        <v>0</v>
      </c>
      <c r="B50" s="12" t="s">
        <v>103</v>
      </c>
      <c r="C50" s="17" t="s">
        <v>1264</v>
      </c>
      <c r="D50" s="73" t="str">
        <f t="shared" si="0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162</v>
      </c>
      <c r="AH50" s="11" t="s">
        <v>163</v>
      </c>
      <c r="AI50" s="41">
        <v>8150</v>
      </c>
      <c r="AJ50" s="28" t="s">
        <v>104</v>
      </c>
      <c r="AK50" s="23" t="s">
        <v>1263</v>
      </c>
      <c r="AL50" s="23" t="s">
        <v>1262</v>
      </c>
      <c r="AM50" s="23"/>
      <c r="AN50" s="25"/>
      <c r="AO50" s="17" t="s">
        <v>412</v>
      </c>
      <c r="AP50" s="17" t="s">
        <v>413</v>
      </c>
      <c r="AQ50" s="25"/>
      <c r="AR50" s="23" t="s">
        <v>414</v>
      </c>
      <c r="AS50" s="25" t="s">
        <v>415</v>
      </c>
      <c r="AT50" s="1">
        <f>RANK(BL50,$BL$3:$BL$121)+COUNTIF(BL$3:BL50,BL50)-1</f>
        <v>48</v>
      </c>
      <c r="AU50" s="64" t="str">
        <f t="shared" si="1"/>
        <v>N° 48 Canelia (Lactalis) Rouvroy Poudre</v>
      </c>
      <c r="AV50" s="1">
        <f>RANK(BM50,$BM$3:$BM$121)+COUNTIF(BM$3:BM50,BM50)-1</f>
        <v>48</v>
      </c>
      <c r="AW50" s="64" t="str">
        <f t="shared" si="2"/>
        <v>N° 48 Canelia (Lactalis) Rouvroy Poudre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3"/>
        <v>0</v>
      </c>
      <c r="BM50" s="1">
        <f t="shared" si="4"/>
        <v>0</v>
      </c>
      <c r="BN50" s="1">
        <f t="shared" si="5"/>
        <v>0</v>
      </c>
      <c r="BO50" s="1">
        <f t="shared" si="6"/>
        <v>0</v>
      </c>
      <c r="BP50" s="1">
        <f t="shared" si="7"/>
        <v>0</v>
      </c>
      <c r="BQ50" s="1">
        <f t="shared" si="8"/>
        <v>0</v>
      </c>
      <c r="BR50" s="1">
        <f t="shared" si="9"/>
        <v>0</v>
      </c>
      <c r="BS50" s="1">
        <f t="shared" si="10"/>
        <v>0</v>
      </c>
      <c r="BT50" s="1">
        <f t="shared" si="11"/>
        <v>0</v>
      </c>
      <c r="BU50" s="1">
        <f t="shared" si="12"/>
        <v>0</v>
      </c>
      <c r="BV50" s="1">
        <f t="shared" si="13"/>
        <v>0</v>
      </c>
      <c r="BW50" s="1">
        <f t="shared" si="14"/>
        <v>0</v>
      </c>
      <c r="BX50" s="1">
        <f t="shared" si="15"/>
        <v>0</v>
      </c>
      <c r="BY50" s="1">
        <f t="shared" si="16"/>
        <v>0</v>
      </c>
      <c r="BZ50" s="1">
        <f t="shared" si="17"/>
        <v>0</v>
      </c>
      <c r="CA50" s="1">
        <f t="shared" si="18"/>
        <v>0</v>
      </c>
      <c r="CB50" s="35"/>
    </row>
    <row r="51" spans="1:80" s="7" customFormat="1" ht="38.25" customHeight="1" x14ac:dyDescent="0.2">
      <c r="A51" s="12" t="s">
        <v>0</v>
      </c>
      <c r="B51" s="12" t="s">
        <v>246</v>
      </c>
      <c r="C51" s="17" t="s">
        <v>66</v>
      </c>
      <c r="D51" s="73" t="str">
        <f t="shared" si="0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6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267</v>
      </c>
      <c r="AH51" s="17" t="s">
        <v>268</v>
      </c>
      <c r="AI51" s="41">
        <v>8430</v>
      </c>
      <c r="AJ51" s="28" t="s">
        <v>266</v>
      </c>
      <c r="AK51" s="22" t="s">
        <v>1266</v>
      </c>
      <c r="AL51" s="22" t="s">
        <v>1265</v>
      </c>
      <c r="AM51" s="23" t="s">
        <v>265</v>
      </c>
      <c r="AN51" s="49"/>
      <c r="AO51" s="17" t="s">
        <v>626</v>
      </c>
      <c r="AP51" s="17" t="s">
        <v>625</v>
      </c>
      <c r="AQ51" s="23" t="s">
        <v>616</v>
      </c>
      <c r="AR51" s="42" t="s">
        <v>617</v>
      </c>
      <c r="AS51" s="26"/>
      <c r="AT51" s="1">
        <f>RANK(BL51,$BL$3:$BL$121)+COUNTIF(BL$3:BL51,BL51)-1</f>
        <v>49</v>
      </c>
      <c r="AU51" s="64" t="str">
        <f t="shared" si="1"/>
        <v>N° 49 Laboratoire Départemental d’Analyses des Ardennes</v>
      </c>
      <c r="AV51" s="1">
        <f>RANK(BM51,$BM$3:$BM$121)+COUNTIF(BM$3:BM51,BM51)-1</f>
        <v>49</v>
      </c>
      <c r="AW51" s="64" t="str">
        <f t="shared" si="2"/>
        <v>N° 49 Laboratoire Départemental d’Analyses des Ardennes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3"/>
        <v>0</v>
      </c>
      <c r="BM51" s="1">
        <f t="shared" si="4"/>
        <v>0</v>
      </c>
      <c r="BN51" s="1">
        <f t="shared" si="5"/>
        <v>0</v>
      </c>
      <c r="BO51" s="1">
        <f t="shared" si="6"/>
        <v>0</v>
      </c>
      <c r="BP51" s="1">
        <f t="shared" si="7"/>
        <v>0</v>
      </c>
      <c r="BQ51" s="1">
        <f t="shared" si="8"/>
        <v>0</v>
      </c>
      <c r="BR51" s="1">
        <f t="shared" si="9"/>
        <v>0</v>
      </c>
      <c r="BS51" s="1">
        <f t="shared" si="10"/>
        <v>0</v>
      </c>
      <c r="BT51" s="1">
        <f t="shared" si="11"/>
        <v>0</v>
      </c>
      <c r="BU51" s="1">
        <f t="shared" si="12"/>
        <v>0</v>
      </c>
      <c r="BV51" s="1">
        <f t="shared" si="13"/>
        <v>0</v>
      </c>
      <c r="BW51" s="1">
        <f t="shared" si="14"/>
        <v>0</v>
      </c>
      <c r="BX51" s="1">
        <f t="shared" si="15"/>
        <v>0</v>
      </c>
      <c r="BY51" s="1">
        <f t="shared" si="16"/>
        <v>0</v>
      </c>
      <c r="BZ51" s="1">
        <f t="shared" si="17"/>
        <v>0</v>
      </c>
      <c r="CA51" s="1">
        <f t="shared" si="18"/>
        <v>0</v>
      </c>
      <c r="CB51" s="35"/>
    </row>
    <row r="52" spans="1:80" s="7" customFormat="1" ht="54" customHeight="1" x14ac:dyDescent="0.2">
      <c r="A52" s="12" t="s">
        <v>0</v>
      </c>
      <c r="B52" s="12" t="s">
        <v>522</v>
      </c>
      <c r="C52" s="17" t="s">
        <v>38</v>
      </c>
      <c r="D52" s="73" t="str">
        <f t="shared" si="0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5"/>
      <c r="N52" s="17"/>
      <c r="O52" s="17"/>
      <c r="P52" s="17"/>
      <c r="Q52" s="17"/>
      <c r="R52" s="120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184</v>
      </c>
      <c r="AH52" s="11" t="s">
        <v>185</v>
      </c>
      <c r="AI52" s="41">
        <v>10800</v>
      </c>
      <c r="AJ52" s="28" t="s">
        <v>141</v>
      </c>
      <c r="AK52" s="23" t="s">
        <v>1268</v>
      </c>
      <c r="AL52" s="23" t="s">
        <v>1267</v>
      </c>
      <c r="AO52" s="17"/>
      <c r="AP52" s="17"/>
      <c r="AQ52" s="44"/>
      <c r="AR52" s="11"/>
      <c r="AS52" s="25"/>
      <c r="AT52" s="1">
        <f>RANK(BL52,$BL$3:$BL$121)+COUNTIF(BL$3:BL52,BL52)-1</f>
        <v>50</v>
      </c>
      <c r="AU52" s="64" t="str">
        <f t="shared" si="1"/>
        <v>N° 50 BISTER France</v>
      </c>
      <c r="AV52" s="1">
        <f>RANK(BM52,$BM$3:$BM$121)+COUNTIF(BM$3:BM52,BM52)-1</f>
        <v>50</v>
      </c>
      <c r="AW52" s="64" t="str">
        <f t="shared" si="2"/>
        <v>N° 50 BISTER France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3"/>
        <v>0</v>
      </c>
      <c r="BM52" s="1">
        <f t="shared" si="4"/>
        <v>0</v>
      </c>
      <c r="BN52" s="1">
        <f t="shared" si="5"/>
        <v>0</v>
      </c>
      <c r="BO52" s="1">
        <f t="shared" si="6"/>
        <v>0</v>
      </c>
      <c r="BP52" s="1">
        <f t="shared" si="7"/>
        <v>0</v>
      </c>
      <c r="BQ52" s="1">
        <f t="shared" si="8"/>
        <v>0</v>
      </c>
      <c r="BR52" s="1">
        <f t="shared" si="9"/>
        <v>0</v>
      </c>
      <c r="BS52" s="1">
        <f t="shared" si="10"/>
        <v>0</v>
      </c>
      <c r="BT52" s="1">
        <f t="shared" si="11"/>
        <v>0</v>
      </c>
      <c r="BU52" s="1">
        <f t="shared" si="12"/>
        <v>0</v>
      </c>
      <c r="BV52" s="1">
        <f t="shared" si="13"/>
        <v>0</v>
      </c>
      <c r="BW52" s="1">
        <f t="shared" si="14"/>
        <v>0</v>
      </c>
      <c r="BX52" s="1">
        <f t="shared" si="15"/>
        <v>0</v>
      </c>
      <c r="BY52" s="1">
        <f t="shared" si="16"/>
        <v>0</v>
      </c>
      <c r="BZ52" s="1">
        <f t="shared" si="17"/>
        <v>0</v>
      </c>
      <c r="CA52" s="1">
        <f t="shared" si="18"/>
        <v>0</v>
      </c>
      <c r="CB52" s="35"/>
    </row>
    <row r="53" spans="1:80" s="7" customFormat="1" ht="28.5" customHeight="1" x14ac:dyDescent="0.2">
      <c r="A53" s="12" t="s">
        <v>0</v>
      </c>
      <c r="B53" s="12" t="s">
        <v>116</v>
      </c>
      <c r="C53" s="17" t="s">
        <v>26</v>
      </c>
      <c r="D53" s="73" t="str">
        <f t="shared" si="0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171</v>
      </c>
      <c r="AH53" s="11" t="s">
        <v>170</v>
      </c>
      <c r="AI53" s="41">
        <v>51100</v>
      </c>
      <c r="AJ53" s="28" t="s">
        <v>117</v>
      </c>
      <c r="AK53" s="23" t="s">
        <v>1270</v>
      </c>
      <c r="AL53" s="23" t="s">
        <v>1269</v>
      </c>
      <c r="AO53" s="17"/>
      <c r="AP53" s="17"/>
      <c r="AQ53" s="25"/>
      <c r="AR53" s="11"/>
      <c r="AS53" s="25"/>
      <c r="AT53" s="1">
        <f>RANK(BL53,$BL$3:$BL$121)+COUNTIF(BL$3:BL53,BL53)-1</f>
        <v>51</v>
      </c>
      <c r="AU53" s="64" t="str">
        <f t="shared" si="1"/>
        <v>N° 51 KALIZEA</v>
      </c>
      <c r="AV53" s="1">
        <f>RANK(BM53,$BM$3:$BM$121)+COUNTIF(BM$3:BM53,BM53)-1</f>
        <v>51</v>
      </c>
      <c r="AW53" s="64" t="str">
        <f t="shared" si="2"/>
        <v>N° 51 KALIZEA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3"/>
        <v>0</v>
      </c>
      <c r="BM53" s="1">
        <f t="shared" si="4"/>
        <v>0</v>
      </c>
      <c r="BN53" s="1">
        <f t="shared" si="5"/>
        <v>0</v>
      </c>
      <c r="BO53" s="1">
        <f t="shared" si="6"/>
        <v>0</v>
      </c>
      <c r="BP53" s="1">
        <f t="shared" si="7"/>
        <v>0</v>
      </c>
      <c r="BQ53" s="1">
        <f t="shared" si="8"/>
        <v>0</v>
      </c>
      <c r="BR53" s="1">
        <f t="shared" si="9"/>
        <v>0</v>
      </c>
      <c r="BS53" s="1">
        <f t="shared" si="10"/>
        <v>0</v>
      </c>
      <c r="BT53" s="1">
        <f t="shared" si="11"/>
        <v>0</v>
      </c>
      <c r="BU53" s="1">
        <f t="shared" si="12"/>
        <v>0</v>
      </c>
      <c r="BV53" s="1">
        <f t="shared" si="13"/>
        <v>0</v>
      </c>
      <c r="BW53" s="1">
        <f t="shared" si="14"/>
        <v>0</v>
      </c>
      <c r="BX53" s="1">
        <f t="shared" si="15"/>
        <v>0</v>
      </c>
      <c r="BY53" s="1">
        <f t="shared" si="16"/>
        <v>0</v>
      </c>
      <c r="BZ53" s="1">
        <f t="shared" si="17"/>
        <v>0</v>
      </c>
      <c r="CA53" s="1">
        <f t="shared" si="18"/>
        <v>0</v>
      </c>
      <c r="CB53" s="35"/>
    </row>
    <row r="54" spans="1:80" s="7" customFormat="1" ht="45" x14ac:dyDescent="0.2">
      <c r="A54" s="12" t="s">
        <v>0</v>
      </c>
      <c r="B54" s="12" t="s">
        <v>118</v>
      </c>
      <c r="C54" s="17" t="s">
        <v>27</v>
      </c>
      <c r="D54" s="73" t="str">
        <f t="shared" si="0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172</v>
      </c>
      <c r="AH54" s="11" t="s">
        <v>170</v>
      </c>
      <c r="AI54" s="41">
        <v>51100</v>
      </c>
      <c r="AJ54" s="28" t="s">
        <v>119</v>
      </c>
      <c r="AK54" s="23" t="s">
        <v>1272</v>
      </c>
      <c r="AL54" s="23" t="s">
        <v>1271</v>
      </c>
      <c r="AO54" s="17" t="s">
        <v>28</v>
      </c>
      <c r="AP54" s="17" t="s">
        <v>292</v>
      </c>
      <c r="AQ54" s="25" t="s">
        <v>119</v>
      </c>
      <c r="AR54" s="11"/>
      <c r="AS54" s="25" t="s">
        <v>409</v>
      </c>
      <c r="AT54" s="1">
        <f>RANK(BL54,$BL$3:$BL$121)+COUNTIF(BL$3:BL54,BL54)-1</f>
        <v>52</v>
      </c>
      <c r="AU54" s="64" t="str">
        <f t="shared" si="1"/>
        <v xml:space="preserve">N° 52  FOSSIER </v>
      </c>
      <c r="AV54" s="1">
        <f>RANK(BM54,$BM$3:$BM$121)+COUNTIF(BM$3:BM54,BM54)-1</f>
        <v>52</v>
      </c>
      <c r="AW54" s="64" t="str">
        <f t="shared" si="2"/>
        <v xml:space="preserve">N° 52  FOSSIER 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3"/>
        <v>0</v>
      </c>
      <c r="BM54" s="1">
        <f t="shared" si="4"/>
        <v>0</v>
      </c>
      <c r="BN54" s="1">
        <f t="shared" si="5"/>
        <v>0</v>
      </c>
      <c r="BO54" s="1">
        <f t="shared" si="6"/>
        <v>0</v>
      </c>
      <c r="BP54" s="1">
        <f t="shared" si="7"/>
        <v>0</v>
      </c>
      <c r="BQ54" s="1">
        <f t="shared" si="8"/>
        <v>0</v>
      </c>
      <c r="BR54" s="1">
        <f t="shared" si="9"/>
        <v>0</v>
      </c>
      <c r="BS54" s="1">
        <f t="shared" si="10"/>
        <v>0</v>
      </c>
      <c r="BT54" s="1">
        <f t="shared" si="11"/>
        <v>0</v>
      </c>
      <c r="BU54" s="1">
        <f t="shared" si="12"/>
        <v>0</v>
      </c>
      <c r="BV54" s="1">
        <f t="shared" si="13"/>
        <v>0</v>
      </c>
      <c r="BW54" s="1">
        <f t="shared" si="14"/>
        <v>0</v>
      </c>
      <c r="BX54" s="1">
        <f t="shared" si="15"/>
        <v>0</v>
      </c>
      <c r="BY54" s="1">
        <f t="shared" si="16"/>
        <v>0</v>
      </c>
      <c r="BZ54" s="1">
        <f t="shared" si="17"/>
        <v>0</v>
      </c>
      <c r="CA54" s="1">
        <f t="shared" si="18"/>
        <v>0</v>
      </c>
      <c r="CB54" s="35"/>
    </row>
    <row r="55" spans="1:80" s="7" customFormat="1" ht="42.75" x14ac:dyDescent="0.2">
      <c r="A55" s="12" t="s">
        <v>0</v>
      </c>
      <c r="B55" s="12" t="s">
        <v>17</v>
      </c>
      <c r="C55" s="17" t="s">
        <v>48</v>
      </c>
      <c r="D55" s="73" t="str">
        <f t="shared" si="0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199</v>
      </c>
      <c r="AH55" s="11" t="s">
        <v>170</v>
      </c>
      <c r="AI55" s="41">
        <v>51100</v>
      </c>
      <c r="AJ55" s="28" t="s">
        <v>203</v>
      </c>
      <c r="AK55" s="23" t="s">
        <v>1274</v>
      </c>
      <c r="AL55" s="23" t="s">
        <v>1273</v>
      </c>
      <c r="AO55" s="17" t="s">
        <v>200</v>
      </c>
      <c r="AP55" s="17"/>
      <c r="AQ55" s="44" t="s">
        <v>202</v>
      </c>
      <c r="AR55" s="42" t="s">
        <v>201</v>
      </c>
      <c r="AS55" s="25"/>
      <c r="AT55" s="1">
        <f>RANK(BL55,$BL$3:$BL$121)+COUNTIF(BL$3:BL55,BL55)-1</f>
        <v>53</v>
      </c>
      <c r="AU55" s="64" t="str">
        <f t="shared" si="1"/>
        <v xml:space="preserve">N° 53 CRVC Coopérative Régionale des Vins de Champagne </v>
      </c>
      <c r="AV55" s="1">
        <f>RANK(BM55,$BM$3:$BM$121)+COUNTIF(BM$3:BM55,BM55)-1</f>
        <v>53</v>
      </c>
      <c r="AW55" s="64" t="str">
        <f t="shared" si="2"/>
        <v xml:space="preserve">N° 53 CRVC Coopérative Régionale des Vins de Champagne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3"/>
        <v>0</v>
      </c>
      <c r="BM55" s="1">
        <f t="shared" si="4"/>
        <v>0</v>
      </c>
      <c r="BN55" s="1">
        <f t="shared" si="5"/>
        <v>0</v>
      </c>
      <c r="BO55" s="1">
        <f t="shared" si="6"/>
        <v>0</v>
      </c>
      <c r="BP55" s="1">
        <f t="shared" si="7"/>
        <v>0</v>
      </c>
      <c r="BQ55" s="1">
        <f t="shared" si="8"/>
        <v>0</v>
      </c>
      <c r="BR55" s="1">
        <f t="shared" si="9"/>
        <v>0</v>
      </c>
      <c r="BS55" s="1">
        <f t="shared" si="10"/>
        <v>0</v>
      </c>
      <c r="BT55" s="1">
        <f t="shared" si="11"/>
        <v>0</v>
      </c>
      <c r="BU55" s="1">
        <f t="shared" si="12"/>
        <v>0</v>
      </c>
      <c r="BV55" s="1">
        <f t="shared" si="13"/>
        <v>0</v>
      </c>
      <c r="BW55" s="1">
        <f t="shared" si="14"/>
        <v>0</v>
      </c>
      <c r="BX55" s="1">
        <f t="shared" si="15"/>
        <v>0</v>
      </c>
      <c r="BY55" s="1">
        <f t="shared" si="16"/>
        <v>0</v>
      </c>
      <c r="BZ55" s="1">
        <f t="shared" si="17"/>
        <v>0</v>
      </c>
      <c r="CA55" s="1">
        <f t="shared" si="18"/>
        <v>0</v>
      </c>
      <c r="CB55" s="35"/>
    </row>
    <row r="56" spans="1:80" s="7" customFormat="1" ht="42.75" x14ac:dyDescent="0.2">
      <c r="A56" s="12" t="s">
        <v>0</v>
      </c>
      <c r="B56" s="12" t="s">
        <v>136</v>
      </c>
      <c r="C56" s="17" t="s">
        <v>131</v>
      </c>
      <c r="D56" s="73" t="str">
        <f t="shared" si="0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181</v>
      </c>
      <c r="AH56" s="11" t="s">
        <v>150</v>
      </c>
      <c r="AI56" s="41">
        <v>51110</v>
      </c>
      <c r="AJ56" s="28" t="s">
        <v>33</v>
      </c>
      <c r="AK56" s="23" t="s">
        <v>1276</v>
      </c>
      <c r="AL56" s="23" t="s">
        <v>1275</v>
      </c>
      <c r="AO56" s="17" t="s">
        <v>1143</v>
      </c>
      <c r="AP56" s="17" t="s">
        <v>1144</v>
      </c>
      <c r="AQ56" s="11" t="s">
        <v>1145</v>
      </c>
      <c r="AR56" s="50" t="s">
        <v>1146</v>
      </c>
      <c r="AS56" s="11" t="s">
        <v>1147</v>
      </c>
      <c r="AT56" s="1">
        <f>RANK(BL56,$BL$3:$BL$121)+COUNTIF(BL$3:BL56,BL56)-1</f>
        <v>54</v>
      </c>
      <c r="AU56" s="64" t="str">
        <f t="shared" si="1"/>
        <v>N° 54 Chamtor, ADM</v>
      </c>
      <c r="AV56" s="1">
        <f>RANK(BM56,$BM$3:$BM$121)+COUNTIF(BM$3:BM56,BM56)-1</f>
        <v>54</v>
      </c>
      <c r="AW56" s="64" t="str">
        <f t="shared" si="2"/>
        <v>N° 54 Chamtor, ADM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3"/>
        <v>0</v>
      </c>
      <c r="BM56" s="1">
        <f t="shared" si="4"/>
        <v>0</v>
      </c>
      <c r="BN56" s="1">
        <f t="shared" si="5"/>
        <v>0</v>
      </c>
      <c r="BO56" s="1">
        <f t="shared" si="6"/>
        <v>0</v>
      </c>
      <c r="BP56" s="1">
        <f t="shared" si="7"/>
        <v>0</v>
      </c>
      <c r="BQ56" s="1">
        <f t="shared" si="8"/>
        <v>0</v>
      </c>
      <c r="BR56" s="1">
        <f t="shared" si="9"/>
        <v>0</v>
      </c>
      <c r="BS56" s="1">
        <f t="shared" si="10"/>
        <v>0</v>
      </c>
      <c r="BT56" s="1">
        <f t="shared" si="11"/>
        <v>0</v>
      </c>
      <c r="BU56" s="1">
        <f t="shared" si="12"/>
        <v>0</v>
      </c>
      <c r="BV56" s="1">
        <f t="shared" si="13"/>
        <v>0</v>
      </c>
      <c r="BW56" s="1">
        <f t="shared" si="14"/>
        <v>0</v>
      </c>
      <c r="BX56" s="1">
        <f t="shared" si="15"/>
        <v>0</v>
      </c>
      <c r="BY56" s="1">
        <f t="shared" si="16"/>
        <v>0</v>
      </c>
      <c r="BZ56" s="1">
        <f t="shared" si="17"/>
        <v>0</v>
      </c>
      <c r="CA56" s="1">
        <f t="shared" si="18"/>
        <v>0</v>
      </c>
      <c r="CB56" s="35"/>
    </row>
    <row r="57" spans="1:80" s="7" customFormat="1" ht="45" x14ac:dyDescent="0.2">
      <c r="A57" s="12" t="s">
        <v>0</v>
      </c>
      <c r="B57" s="12" t="s">
        <v>17</v>
      </c>
      <c r="C57" s="17" t="s">
        <v>53</v>
      </c>
      <c r="D57" s="73" t="str">
        <f t="shared" si="0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209</v>
      </c>
      <c r="AH57" s="11" t="s">
        <v>210</v>
      </c>
      <c r="AI57" s="41">
        <v>51130</v>
      </c>
      <c r="AJ57" s="28"/>
      <c r="AK57" s="23" t="s">
        <v>1278</v>
      </c>
      <c r="AL57" s="23" t="s">
        <v>1277</v>
      </c>
      <c r="AO57" s="17" t="s">
        <v>211</v>
      </c>
      <c r="AP57" s="17" t="s">
        <v>525</v>
      </c>
      <c r="AQ57" s="44" t="s">
        <v>54</v>
      </c>
      <c r="AR57" s="11"/>
      <c r="AS57" s="25"/>
      <c r="AT57" s="1">
        <f>RANK(BL57,$BL$3:$BL$121)+COUNTIF(BL$3:BL57,BL57)-1</f>
        <v>55</v>
      </c>
      <c r="AU57" s="64" t="str">
        <f t="shared" si="1"/>
        <v>N° 55 Champagne DUVAL – LEROY</v>
      </c>
      <c r="AV57" s="1">
        <f>RANK(BM57,$BM$3:$BM$121)+COUNTIF(BM$3:BM57,BM57)-1</f>
        <v>55</v>
      </c>
      <c r="AW57" s="64" t="str">
        <f t="shared" si="2"/>
        <v>N° 55 Champagne DUVAL – LEROY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3"/>
        <v>0</v>
      </c>
      <c r="BM57" s="1">
        <f t="shared" si="4"/>
        <v>0</v>
      </c>
      <c r="BN57" s="1">
        <f t="shared" si="5"/>
        <v>0</v>
      </c>
      <c r="BO57" s="1">
        <f t="shared" si="6"/>
        <v>0</v>
      </c>
      <c r="BP57" s="1">
        <f t="shared" si="7"/>
        <v>0</v>
      </c>
      <c r="BQ57" s="1">
        <f t="shared" si="8"/>
        <v>0</v>
      </c>
      <c r="BR57" s="1">
        <f t="shared" si="9"/>
        <v>0</v>
      </c>
      <c r="BS57" s="1">
        <f t="shared" si="10"/>
        <v>0</v>
      </c>
      <c r="BT57" s="1">
        <f t="shared" si="11"/>
        <v>0</v>
      </c>
      <c r="BU57" s="1">
        <f t="shared" si="12"/>
        <v>0</v>
      </c>
      <c r="BV57" s="1">
        <f t="shared" si="13"/>
        <v>0</v>
      </c>
      <c r="BW57" s="1">
        <f t="shared" si="14"/>
        <v>0</v>
      </c>
      <c r="BX57" s="1">
        <f t="shared" si="15"/>
        <v>0</v>
      </c>
      <c r="BY57" s="1">
        <f t="shared" si="16"/>
        <v>0</v>
      </c>
      <c r="BZ57" s="1">
        <f t="shared" si="17"/>
        <v>0</v>
      </c>
      <c r="CA57" s="1">
        <f t="shared" si="18"/>
        <v>0</v>
      </c>
      <c r="CB57" s="35"/>
    </row>
    <row r="58" spans="1:80" s="1" customFormat="1" ht="42" customHeight="1" x14ac:dyDescent="0.2">
      <c r="A58" s="12" t="s">
        <v>0</v>
      </c>
      <c r="B58" s="12" t="s">
        <v>223</v>
      </c>
      <c r="C58" s="17" t="s">
        <v>61</v>
      </c>
      <c r="D58" s="73" t="str">
        <f t="shared" si="0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216</v>
      </c>
      <c r="AH58" s="11" t="s">
        <v>217</v>
      </c>
      <c r="AI58" s="41">
        <v>51160</v>
      </c>
      <c r="AJ58" s="28" t="s">
        <v>218</v>
      </c>
      <c r="AK58" s="23" t="s">
        <v>1280</v>
      </c>
      <c r="AN58" s="23" t="s">
        <v>1279</v>
      </c>
      <c r="AO58" s="17" t="s">
        <v>219</v>
      </c>
      <c r="AP58" s="17" t="s">
        <v>127</v>
      </c>
      <c r="AQ58" s="44"/>
      <c r="AR58" s="23" t="s">
        <v>62</v>
      </c>
      <c r="AS58" s="25"/>
      <c r="AT58" s="1">
        <f>RANK(BL58,$BL$3:$BL$121)+COUNTIF(BL$3:BL58,BL58)-1</f>
        <v>56</v>
      </c>
      <c r="AU58" s="64" t="str">
        <f t="shared" si="1"/>
        <v>N° 56 Distillerie GOYARD</v>
      </c>
      <c r="AV58" s="1">
        <f>RANK(BM58,$BM$3:$BM$121)+COUNTIF(BM$3:BM58,BM58)-1</f>
        <v>56</v>
      </c>
      <c r="AW58" s="64" t="str">
        <f t="shared" si="2"/>
        <v>N° 56 Distillerie GOYARD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3"/>
        <v>0</v>
      </c>
      <c r="BM58" s="1">
        <f t="shared" si="4"/>
        <v>0</v>
      </c>
      <c r="BN58" s="1">
        <f t="shared" si="5"/>
        <v>0</v>
      </c>
      <c r="BO58" s="1">
        <f t="shared" si="6"/>
        <v>0</v>
      </c>
      <c r="BP58" s="1">
        <f t="shared" si="7"/>
        <v>0</v>
      </c>
      <c r="BQ58" s="1">
        <f t="shared" si="8"/>
        <v>0</v>
      </c>
      <c r="BR58" s="1">
        <f t="shared" si="9"/>
        <v>0</v>
      </c>
      <c r="BS58" s="1">
        <f t="shared" si="10"/>
        <v>0</v>
      </c>
      <c r="BT58" s="1">
        <f t="shared" si="11"/>
        <v>0</v>
      </c>
      <c r="BU58" s="1">
        <f t="shared" si="12"/>
        <v>0</v>
      </c>
      <c r="BV58" s="1">
        <f t="shared" si="13"/>
        <v>0</v>
      </c>
      <c r="BW58" s="1">
        <f t="shared" si="14"/>
        <v>0</v>
      </c>
      <c r="BX58" s="1">
        <f t="shared" si="15"/>
        <v>0</v>
      </c>
      <c r="BY58" s="1">
        <f t="shared" si="16"/>
        <v>0</v>
      </c>
      <c r="BZ58" s="1">
        <f t="shared" si="17"/>
        <v>0</v>
      </c>
      <c r="CA58" s="1">
        <f t="shared" si="18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73" t="str">
        <f t="shared" si="0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165</v>
      </c>
      <c r="AH59" s="11" t="s">
        <v>166</v>
      </c>
      <c r="AI59" s="41">
        <v>51190</v>
      </c>
      <c r="AJ59" s="28" t="s">
        <v>107</v>
      </c>
      <c r="AK59" s="23" t="s">
        <v>1282</v>
      </c>
      <c r="AN59" s="23" t="s">
        <v>1281</v>
      </c>
      <c r="AO59" s="25"/>
      <c r="AP59" s="25"/>
      <c r="AQ59" s="25"/>
      <c r="AR59" s="25"/>
      <c r="AS59" s="25"/>
      <c r="AT59" s="1">
        <f>RANK(BL59,$BL$3:$BL$121)+COUNTIF(BL$3:BL59,BL59)-1</f>
        <v>57</v>
      </c>
      <c r="AU59" s="64" t="str">
        <f t="shared" si="1"/>
        <v>N° 57 Union Champagne</v>
      </c>
      <c r="AV59" s="1">
        <f>RANK(BM59,$BM$3:$BM$121)+COUNTIF(BM$3:BM59,BM59)-1</f>
        <v>57</v>
      </c>
      <c r="AW59" s="64" t="str">
        <f t="shared" si="2"/>
        <v>N° 57 Union Champagne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3"/>
        <v>0</v>
      </c>
      <c r="BM59" s="1">
        <f t="shared" si="4"/>
        <v>0</v>
      </c>
      <c r="BN59" s="1">
        <f t="shared" si="5"/>
        <v>0</v>
      </c>
      <c r="BO59" s="1">
        <f t="shared" si="6"/>
        <v>0</v>
      </c>
      <c r="BP59" s="1">
        <f t="shared" si="7"/>
        <v>0</v>
      </c>
      <c r="BQ59" s="1">
        <f t="shared" si="8"/>
        <v>0</v>
      </c>
      <c r="BR59" s="1">
        <f t="shared" si="9"/>
        <v>0</v>
      </c>
      <c r="BS59" s="1">
        <f t="shared" si="10"/>
        <v>0</v>
      </c>
      <c r="BT59" s="1">
        <f t="shared" si="11"/>
        <v>0</v>
      </c>
      <c r="BU59" s="1">
        <f t="shared" si="12"/>
        <v>0</v>
      </c>
      <c r="BV59" s="1">
        <f t="shared" si="13"/>
        <v>0</v>
      </c>
      <c r="BW59" s="1">
        <f t="shared" si="14"/>
        <v>0</v>
      </c>
      <c r="BX59" s="1">
        <f t="shared" si="15"/>
        <v>0</v>
      </c>
      <c r="BY59" s="1">
        <f t="shared" si="16"/>
        <v>0</v>
      </c>
      <c r="BZ59" s="1">
        <f t="shared" si="17"/>
        <v>0</v>
      </c>
      <c r="CA59" s="1">
        <f t="shared" si="18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51</v>
      </c>
      <c r="D60" s="73" t="str">
        <f t="shared" si="0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207</v>
      </c>
      <c r="AH60" s="11" t="s">
        <v>206</v>
      </c>
      <c r="AI60" s="41">
        <v>51200</v>
      </c>
      <c r="AJ60" s="28" t="s">
        <v>52</v>
      </c>
      <c r="AK60" s="23" t="s">
        <v>208</v>
      </c>
      <c r="AN60" s="23"/>
      <c r="AO60" s="17"/>
      <c r="AP60" s="17"/>
      <c r="AQ60" s="44"/>
      <c r="AR60" s="11"/>
      <c r="AS60" s="25"/>
      <c r="AT60" s="1">
        <f>RANK(BL60,$BL$3:$BL$121)+COUNTIF(BL$3:BL60,BL60)-1</f>
        <v>58</v>
      </c>
      <c r="AU60" s="64" t="str">
        <f t="shared" si="1"/>
        <v>N° 58 Oenofrance champagne</v>
      </c>
      <c r="AV60" s="1">
        <f>RANK(BM60,$BM$3:$BM$121)+COUNTIF(BM$3:BM60,BM60)-1</f>
        <v>58</v>
      </c>
      <c r="AW60" s="64" t="str">
        <f t="shared" si="2"/>
        <v>N° 58 Oenofrance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3"/>
        <v>0</v>
      </c>
      <c r="BM60" s="1">
        <f t="shared" si="4"/>
        <v>0</v>
      </c>
      <c r="BN60" s="1">
        <f t="shared" si="5"/>
        <v>0</v>
      </c>
      <c r="BO60" s="1">
        <f t="shared" si="6"/>
        <v>0</v>
      </c>
      <c r="BP60" s="1">
        <f t="shared" si="7"/>
        <v>0</v>
      </c>
      <c r="BQ60" s="1">
        <f t="shared" si="8"/>
        <v>0</v>
      </c>
      <c r="BR60" s="1">
        <f t="shared" si="9"/>
        <v>0</v>
      </c>
      <c r="BS60" s="1">
        <f t="shared" si="10"/>
        <v>0</v>
      </c>
      <c r="BT60" s="1">
        <f t="shared" si="11"/>
        <v>0</v>
      </c>
      <c r="BU60" s="1">
        <f t="shared" si="12"/>
        <v>0</v>
      </c>
      <c r="BV60" s="1">
        <f t="shared" si="13"/>
        <v>0</v>
      </c>
      <c r="BW60" s="1">
        <f t="shared" si="14"/>
        <v>0</v>
      </c>
      <c r="BX60" s="1">
        <f t="shared" si="15"/>
        <v>0</v>
      </c>
      <c r="BY60" s="1">
        <f t="shared" si="16"/>
        <v>0</v>
      </c>
      <c r="BZ60" s="1">
        <f t="shared" si="17"/>
        <v>0</v>
      </c>
      <c r="CA60" s="1">
        <f t="shared" si="18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204</v>
      </c>
      <c r="D61" s="73" t="str">
        <f t="shared" si="0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205</v>
      </c>
      <c r="AI61" s="41">
        <v>51204</v>
      </c>
      <c r="AJ61" s="28" t="s">
        <v>50</v>
      </c>
      <c r="AK61" s="23" t="s">
        <v>198</v>
      </c>
      <c r="AN61" s="23"/>
      <c r="AO61" s="17"/>
      <c r="AP61" s="17"/>
      <c r="AQ61" s="44"/>
      <c r="AR61" s="11"/>
      <c r="AS61" s="25"/>
      <c r="AT61" s="1">
        <f>RANK(BL61,$BL$3:$BL$121)+COUNTIF(BL$3:BL61,BL61)-1</f>
        <v>59</v>
      </c>
      <c r="AU61" s="64" t="str">
        <f t="shared" si="1"/>
        <v>N° 59 CIVC Centre intercommunal des vins de champagne</v>
      </c>
      <c r="AV61" s="1">
        <f>RANK(BM61,$BM$3:$BM$121)+COUNTIF(BM$3:BM61,BM61)-1</f>
        <v>59</v>
      </c>
      <c r="AW61" s="64" t="str">
        <f t="shared" si="2"/>
        <v>N° 59 CIVC Centre intercommunal des vins de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3"/>
        <v>0</v>
      </c>
      <c r="BM61" s="1">
        <f t="shared" si="4"/>
        <v>0</v>
      </c>
      <c r="BN61" s="1">
        <f t="shared" si="5"/>
        <v>0</v>
      </c>
      <c r="BO61" s="1">
        <f t="shared" si="6"/>
        <v>0</v>
      </c>
      <c r="BP61" s="1">
        <f t="shared" si="7"/>
        <v>0</v>
      </c>
      <c r="BQ61" s="1">
        <f t="shared" si="8"/>
        <v>0</v>
      </c>
      <c r="BR61" s="1">
        <f t="shared" si="9"/>
        <v>0</v>
      </c>
      <c r="BS61" s="1">
        <f t="shared" si="10"/>
        <v>0</v>
      </c>
      <c r="BT61" s="1">
        <f t="shared" si="11"/>
        <v>0</v>
      </c>
      <c r="BU61" s="1">
        <f t="shared" si="12"/>
        <v>0</v>
      </c>
      <c r="BV61" s="1">
        <f t="shared" si="13"/>
        <v>0</v>
      </c>
      <c r="BW61" s="1">
        <f t="shared" si="14"/>
        <v>0</v>
      </c>
      <c r="BX61" s="1">
        <f t="shared" si="15"/>
        <v>0</v>
      </c>
      <c r="BY61" s="1">
        <f t="shared" si="16"/>
        <v>0</v>
      </c>
      <c r="BZ61" s="1">
        <f t="shared" si="17"/>
        <v>0</v>
      </c>
      <c r="CA61" s="1">
        <f t="shared" si="18"/>
        <v>0</v>
      </c>
      <c r="CB61" s="35"/>
    </row>
    <row r="62" spans="1:80" s="10" customFormat="1" ht="36" customHeight="1" x14ac:dyDescent="0.25">
      <c r="A62" s="12" t="s">
        <v>0</v>
      </c>
      <c r="B62" s="12" t="s">
        <v>108</v>
      </c>
      <c r="C62" s="17" t="s">
        <v>30</v>
      </c>
      <c r="D62" s="73" t="str">
        <f t="shared" si="0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177</v>
      </c>
      <c r="AH62" s="11" t="s">
        <v>178</v>
      </c>
      <c r="AI62" s="41">
        <v>51300</v>
      </c>
      <c r="AJ62" s="28" t="s">
        <v>125</v>
      </c>
      <c r="AK62" s="23" t="s">
        <v>1284</v>
      </c>
      <c r="AN62" s="23" t="s">
        <v>1283</v>
      </c>
      <c r="AO62" s="17" t="s">
        <v>126</v>
      </c>
      <c r="AP62" s="17" t="s">
        <v>127</v>
      </c>
      <c r="AQ62" s="25" t="s">
        <v>31</v>
      </c>
      <c r="AR62" s="23" t="s">
        <v>32</v>
      </c>
      <c r="AS62" s="25" t="s">
        <v>409</v>
      </c>
      <c r="AT62" s="1">
        <f>RANK(BL62,$BL$3:$BL$121)+COUNTIF(BL$3:BL62,BL62)-1</f>
        <v>60</v>
      </c>
      <c r="AU62" s="64" t="str">
        <f t="shared" si="1"/>
        <v>N° 60 MALTEUROP</v>
      </c>
      <c r="AV62" s="1">
        <f>RANK(BM62,$BM$3:$BM$121)+COUNTIF(BM$3:BM62,BM62)-1</f>
        <v>60</v>
      </c>
      <c r="AW62" s="64" t="str">
        <f t="shared" si="2"/>
        <v>N° 60 MALTEUROP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3"/>
        <v>0</v>
      </c>
      <c r="BM62" s="1">
        <f t="shared" si="4"/>
        <v>0</v>
      </c>
      <c r="BN62" s="1">
        <f t="shared" si="5"/>
        <v>0</v>
      </c>
      <c r="BO62" s="1">
        <f t="shared" si="6"/>
        <v>0</v>
      </c>
      <c r="BP62" s="1">
        <f t="shared" si="7"/>
        <v>0</v>
      </c>
      <c r="BQ62" s="1">
        <f t="shared" si="8"/>
        <v>0</v>
      </c>
      <c r="BR62" s="1">
        <f t="shared" si="9"/>
        <v>0</v>
      </c>
      <c r="BS62" s="1">
        <f t="shared" si="10"/>
        <v>0</v>
      </c>
      <c r="BT62" s="1">
        <f t="shared" si="11"/>
        <v>0</v>
      </c>
      <c r="BU62" s="1">
        <f t="shared" si="12"/>
        <v>0</v>
      </c>
      <c r="BV62" s="1">
        <f t="shared" si="13"/>
        <v>0</v>
      </c>
      <c r="BW62" s="1">
        <f t="shared" si="14"/>
        <v>0</v>
      </c>
      <c r="BX62" s="1">
        <f t="shared" si="15"/>
        <v>0</v>
      </c>
      <c r="BY62" s="1">
        <f t="shared" si="16"/>
        <v>0</v>
      </c>
      <c r="BZ62" s="1">
        <f t="shared" si="17"/>
        <v>0</v>
      </c>
      <c r="CA62" s="1">
        <f t="shared" si="18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214</v>
      </c>
      <c r="D63" s="73" t="str">
        <f t="shared" si="0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58</v>
      </c>
      <c r="AH63" s="11" t="s">
        <v>215</v>
      </c>
      <c r="AI63" s="41">
        <v>51420</v>
      </c>
      <c r="AJ63" s="28" t="s">
        <v>59</v>
      </c>
      <c r="AK63" s="23"/>
      <c r="AN63" s="23" t="s">
        <v>1285</v>
      </c>
      <c r="AO63" s="17"/>
      <c r="AP63" s="17"/>
      <c r="AQ63" s="25" t="s">
        <v>59</v>
      </c>
      <c r="AR63" s="23" t="s">
        <v>60</v>
      </c>
      <c r="AS63" s="25" t="s">
        <v>409</v>
      </c>
      <c r="AT63" s="1">
        <f>RANK(BL63,$BL$3:$BL$121)+COUNTIF(BL$3:BL63,BL63)-1</f>
        <v>61</v>
      </c>
      <c r="AU63" s="64" t="str">
        <f t="shared" si="1"/>
        <v>N° 61 COOPERATIVE VINICOLE</v>
      </c>
      <c r="AV63" s="1">
        <f>RANK(BM63,$BM$3:$BM$121)+COUNTIF(BM$3:BM63,BM63)-1</f>
        <v>61</v>
      </c>
      <c r="AW63" s="64" t="str">
        <f t="shared" si="2"/>
        <v>N° 61 COOPERATIVE VINICOLE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3"/>
        <v>0</v>
      </c>
      <c r="BM63" s="1">
        <f t="shared" si="4"/>
        <v>0</v>
      </c>
      <c r="BN63" s="1">
        <f t="shared" si="5"/>
        <v>0</v>
      </c>
      <c r="BO63" s="1">
        <f t="shared" si="6"/>
        <v>0</v>
      </c>
      <c r="BP63" s="1">
        <f t="shared" si="7"/>
        <v>0</v>
      </c>
      <c r="BQ63" s="1">
        <f t="shared" si="8"/>
        <v>0</v>
      </c>
      <c r="BR63" s="1">
        <f t="shared" si="9"/>
        <v>0</v>
      </c>
      <c r="BS63" s="1">
        <f t="shared" si="10"/>
        <v>0</v>
      </c>
      <c r="BT63" s="1">
        <f t="shared" si="11"/>
        <v>0</v>
      </c>
      <c r="BU63" s="1">
        <f t="shared" si="12"/>
        <v>0</v>
      </c>
      <c r="BV63" s="1">
        <f t="shared" si="13"/>
        <v>0</v>
      </c>
      <c r="BW63" s="1">
        <f t="shared" si="14"/>
        <v>0</v>
      </c>
      <c r="BX63" s="1">
        <f t="shared" si="15"/>
        <v>0</v>
      </c>
      <c r="BY63" s="1">
        <f t="shared" si="16"/>
        <v>0</v>
      </c>
      <c r="BZ63" s="1">
        <f t="shared" si="17"/>
        <v>0</v>
      </c>
      <c r="CA63" s="1">
        <f t="shared" si="18"/>
        <v>0</v>
      </c>
      <c r="CB63" s="37"/>
    </row>
    <row r="64" spans="1:80" s="10" customFormat="1" ht="63.75" customHeight="1" x14ac:dyDescent="0.2">
      <c r="A64" s="12" t="s">
        <v>0</v>
      </c>
      <c r="B64" s="12" t="s">
        <v>81</v>
      </c>
      <c r="C64" s="17" t="s">
        <v>989</v>
      </c>
      <c r="D64" s="73" t="str">
        <f t="shared" si="0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149</v>
      </c>
      <c r="AH64" s="11" t="s">
        <v>148</v>
      </c>
      <c r="AI64" s="41">
        <v>51500</v>
      </c>
      <c r="AJ64" s="28" t="s">
        <v>82</v>
      </c>
      <c r="AK64" s="23" t="s">
        <v>1176</v>
      </c>
      <c r="AN64" s="23" t="s">
        <v>1286</v>
      </c>
      <c r="AO64" s="17" t="s">
        <v>410</v>
      </c>
      <c r="AP64" s="17" t="s">
        <v>83</v>
      </c>
      <c r="AQ64" s="25" t="s">
        <v>3</v>
      </c>
      <c r="AR64" s="23" t="s">
        <v>84</v>
      </c>
      <c r="AS64" s="25" t="s">
        <v>409</v>
      </c>
      <c r="AT64" s="1">
        <f>RANK(BL64,$BL$3:$BL$121)+COUNTIF(BL$3:BL64,BL64)-1</f>
        <v>62</v>
      </c>
      <c r="AU64" s="64" t="str">
        <f t="shared" si="1"/>
        <v>N° 62 CRISTAL-UNION SILLERY</v>
      </c>
      <c r="AV64" s="1">
        <f>RANK(BM64,$BM$3:$BM$121)+COUNTIF(BM$3:BM64,BM64)-1</f>
        <v>62</v>
      </c>
      <c r="AW64" s="64" t="str">
        <f t="shared" si="2"/>
        <v>N° 62 CRISTAL-UNION SILLERY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3"/>
        <v>0</v>
      </c>
      <c r="BM64" s="1">
        <f t="shared" si="4"/>
        <v>0</v>
      </c>
      <c r="BN64" s="1">
        <f t="shared" si="5"/>
        <v>0</v>
      </c>
      <c r="BO64" s="1">
        <f t="shared" si="6"/>
        <v>0</v>
      </c>
      <c r="BP64" s="1">
        <f t="shared" si="7"/>
        <v>0</v>
      </c>
      <c r="BQ64" s="1">
        <f t="shared" si="8"/>
        <v>0</v>
      </c>
      <c r="BR64" s="1">
        <f t="shared" si="9"/>
        <v>0</v>
      </c>
      <c r="BS64" s="1">
        <f t="shared" si="10"/>
        <v>0</v>
      </c>
      <c r="BT64" s="1">
        <f t="shared" si="11"/>
        <v>0</v>
      </c>
      <c r="BU64" s="1">
        <f t="shared" si="12"/>
        <v>0</v>
      </c>
      <c r="BV64" s="1">
        <f t="shared" si="13"/>
        <v>0</v>
      </c>
      <c r="BW64" s="1">
        <f t="shared" si="14"/>
        <v>0</v>
      </c>
      <c r="BX64" s="1">
        <f t="shared" si="15"/>
        <v>0</v>
      </c>
      <c r="BY64" s="1">
        <f t="shared" si="16"/>
        <v>0</v>
      </c>
      <c r="BZ64" s="1">
        <f t="shared" si="17"/>
        <v>0</v>
      </c>
      <c r="CA64" s="1">
        <f t="shared" si="18"/>
        <v>0</v>
      </c>
      <c r="CB64" s="37"/>
    </row>
    <row r="65" spans="1:80" s="10" customFormat="1" ht="63.75" customHeight="1" x14ac:dyDescent="0.2">
      <c r="A65" s="12" t="s">
        <v>0</v>
      </c>
      <c r="B65" s="12" t="s">
        <v>186</v>
      </c>
      <c r="C65" s="17" t="s">
        <v>39</v>
      </c>
      <c r="D65" s="73" t="str">
        <f t="shared" si="0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188</v>
      </c>
      <c r="AI65" s="41">
        <v>51510</v>
      </c>
      <c r="AJ65" s="28" t="s">
        <v>187</v>
      </c>
      <c r="AK65" s="23" t="s">
        <v>1288</v>
      </c>
      <c r="AN65" s="23" t="s">
        <v>1287</v>
      </c>
      <c r="AO65" s="17"/>
      <c r="AP65" s="17"/>
      <c r="AQ65" s="44" t="s">
        <v>41</v>
      </c>
      <c r="AR65" s="11"/>
      <c r="AS65" s="25"/>
      <c r="AT65" s="1">
        <f>RANK(BL65,$BL$3:$BL$121)+COUNTIF(BL$3:BL65,BL65)-1</f>
        <v>63</v>
      </c>
      <c r="AU65" s="64" t="str">
        <f t="shared" si="1"/>
        <v xml:space="preserve">N° 63 Mc Cain  </v>
      </c>
      <c r="AV65" s="1">
        <f>RANK(BM65,$BM$3:$BM$121)+COUNTIF(BM$3:BM65,BM65)-1</f>
        <v>63</v>
      </c>
      <c r="AW65" s="64" t="str">
        <f t="shared" si="2"/>
        <v xml:space="preserve">N° 63 Mc Cain  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3"/>
        <v>0</v>
      </c>
      <c r="BM65" s="1">
        <f t="shared" si="4"/>
        <v>0</v>
      </c>
      <c r="BN65" s="1">
        <f t="shared" si="5"/>
        <v>0</v>
      </c>
      <c r="BO65" s="1">
        <f t="shared" si="6"/>
        <v>0</v>
      </c>
      <c r="BP65" s="1">
        <f t="shared" si="7"/>
        <v>0</v>
      </c>
      <c r="BQ65" s="1">
        <f t="shared" si="8"/>
        <v>0</v>
      </c>
      <c r="BR65" s="1">
        <f t="shared" si="9"/>
        <v>0</v>
      </c>
      <c r="BS65" s="1">
        <f t="shared" si="10"/>
        <v>0</v>
      </c>
      <c r="BT65" s="1">
        <f t="shared" si="11"/>
        <v>0</v>
      </c>
      <c r="BU65" s="1">
        <f t="shared" si="12"/>
        <v>0</v>
      </c>
      <c r="BV65" s="1">
        <f t="shared" si="13"/>
        <v>0</v>
      </c>
      <c r="BW65" s="1">
        <f t="shared" si="14"/>
        <v>0</v>
      </c>
      <c r="BX65" s="1">
        <f t="shared" si="15"/>
        <v>0</v>
      </c>
      <c r="BY65" s="1">
        <f t="shared" si="16"/>
        <v>0</v>
      </c>
      <c r="BZ65" s="1">
        <f t="shared" si="17"/>
        <v>0</v>
      </c>
      <c r="CA65" s="1">
        <f t="shared" si="18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192</v>
      </c>
      <c r="D66" s="73" t="str">
        <f t="shared" ref="D66:D97" si="19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290</v>
      </c>
      <c r="AH66" s="11" t="s">
        <v>193</v>
      </c>
      <c r="AI66" s="41">
        <v>51689</v>
      </c>
      <c r="AJ66" s="28"/>
      <c r="AK66" s="23" t="s">
        <v>1290</v>
      </c>
      <c r="AN66" s="23" t="s">
        <v>1289</v>
      </c>
      <c r="AO66" s="17" t="s">
        <v>523</v>
      </c>
      <c r="AP66" s="17" t="s">
        <v>524</v>
      </c>
      <c r="AQ66" s="44" t="s">
        <v>196</v>
      </c>
      <c r="AR66" s="11"/>
      <c r="AS66" s="25" t="s">
        <v>409</v>
      </c>
      <c r="AT66" s="1">
        <f>RANK(BL66,$BL$3:$BL$121)+COUNTIF(BL$3:BL66,BL66)-1</f>
        <v>64</v>
      </c>
      <c r="AU66" s="64" t="str">
        <f t="shared" ref="AU66:AU97" si="20">"N° "&amp;AT66&amp;" "&amp;C66</f>
        <v>N° 64 VRANKEN-POMMERY</v>
      </c>
      <c r="AV66" s="1">
        <f>RANK(BM66,$BM$3:$BM$121)+COUNTIF(BM$3:BM66,BM66)-1</f>
        <v>64</v>
      </c>
      <c r="AW66" s="64" t="str">
        <f t="shared" ref="AW66:AW97" si="21">"N° "&amp;AV66&amp;" "&amp;C66</f>
        <v>N° 64 VRANKEN-POMMERY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ref="BL66:BL97" si="22">((AX66+AY66)*7)+((AZ66+BA66)*6)+((BB66+BC66)*5)+((BD66+BE66)*4)+((BF66+BG66)*3)+((BH66+BI66)*2)+((BJ66+BK66)*1)</f>
        <v>0</v>
      </c>
      <c r="BM66" s="1">
        <f t="shared" ref="BM66:BM97" si="23">((AY66)*7)+((BA66)*6)+((BC66)*5)+((BE66)*4)+((BG66)*3)+((BI66)*2)+((BK66)*1)</f>
        <v>0</v>
      </c>
      <c r="BN66" s="1">
        <f t="shared" ref="BN66:BN97" si="24">AX66</f>
        <v>0</v>
      </c>
      <c r="BO66" s="1">
        <f t="shared" ref="BO66:BO97" si="25">AZ66</f>
        <v>0</v>
      </c>
      <c r="BP66" s="1">
        <f t="shared" ref="BP66:BP97" si="26">BB66</f>
        <v>0</v>
      </c>
      <c r="BQ66" s="1">
        <f t="shared" ref="BQ66:BQ97" si="27">BD66</f>
        <v>0</v>
      </c>
      <c r="BR66" s="1">
        <f t="shared" ref="BR66:BR97" si="28">BF66</f>
        <v>0</v>
      </c>
      <c r="BS66" s="1">
        <f t="shared" ref="BS66:BS97" si="29">BH66</f>
        <v>0</v>
      </c>
      <c r="BT66" s="1">
        <f t="shared" ref="BT66:BT97" si="30">BJ66</f>
        <v>0</v>
      </c>
      <c r="BU66" s="1">
        <f t="shared" ref="BU66:BU97" si="31">AY66</f>
        <v>0</v>
      </c>
      <c r="BV66" s="1">
        <f t="shared" ref="BV66:BV97" si="32">BA66</f>
        <v>0</v>
      </c>
      <c r="BW66" s="1">
        <f t="shared" ref="BW66:BW97" si="33">BC66</f>
        <v>0</v>
      </c>
      <c r="BX66" s="1">
        <f t="shared" ref="BX66:BX97" si="34">BE66</f>
        <v>0</v>
      </c>
      <c r="BY66" s="1">
        <f t="shared" ref="BY66:BY97" si="35">BG66</f>
        <v>0</v>
      </c>
      <c r="BZ66" s="1">
        <f t="shared" ref="BZ66:BZ97" si="36">BI66</f>
        <v>0</v>
      </c>
      <c r="CA66" s="1">
        <f t="shared" ref="CA66:CA97" si="37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556</v>
      </c>
      <c r="C67" s="17" t="s">
        <v>64</v>
      </c>
      <c r="D67" s="73" t="str">
        <f t="shared" si="19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226</v>
      </c>
      <c r="AH67" s="11" t="s">
        <v>225</v>
      </c>
      <c r="AI67" s="41">
        <v>55190</v>
      </c>
      <c r="AJ67" s="28" t="s">
        <v>227</v>
      </c>
      <c r="AK67" s="23" t="s">
        <v>1292</v>
      </c>
      <c r="AN67" s="23" t="s">
        <v>1291</v>
      </c>
      <c r="AO67" s="17"/>
      <c r="AP67" s="17"/>
      <c r="AQ67" s="44"/>
      <c r="AR67" s="11"/>
      <c r="AS67" s="25"/>
      <c r="AT67" s="1">
        <f>RANK(BL67,$BL$3:$BL$121)+COUNTIF(BL$3:BL67,BL67)-1</f>
        <v>65</v>
      </c>
      <c r="AU67" s="64" t="str">
        <f t="shared" si="20"/>
        <v xml:space="preserve">N° 65 CLAIR DE LORRAINE </v>
      </c>
      <c r="AV67" s="1">
        <f>RANK(BM67,$BM$3:$BM$121)+COUNTIF(BM$3:BM67,BM67)-1</f>
        <v>65</v>
      </c>
      <c r="AW67" s="64" t="str">
        <f t="shared" si="21"/>
        <v xml:space="preserve">N° 65 CLAIR DE LORRAINE 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si="22"/>
        <v>0</v>
      </c>
      <c r="BM67" s="1">
        <f t="shared" si="23"/>
        <v>0</v>
      </c>
      <c r="BN67" s="1">
        <f t="shared" si="24"/>
        <v>0</v>
      </c>
      <c r="BO67" s="1">
        <f t="shared" si="25"/>
        <v>0</v>
      </c>
      <c r="BP67" s="1">
        <f t="shared" si="26"/>
        <v>0</v>
      </c>
      <c r="BQ67" s="1">
        <f t="shared" si="27"/>
        <v>0</v>
      </c>
      <c r="BR67" s="1">
        <f t="shared" si="28"/>
        <v>0</v>
      </c>
      <c r="BS67" s="1">
        <f t="shared" si="29"/>
        <v>0</v>
      </c>
      <c r="BT67" s="1">
        <f t="shared" si="30"/>
        <v>0</v>
      </c>
      <c r="BU67" s="1">
        <f t="shared" si="31"/>
        <v>0</v>
      </c>
      <c r="BV67" s="1">
        <f t="shared" si="32"/>
        <v>0</v>
      </c>
      <c r="BW67" s="1">
        <f t="shared" si="33"/>
        <v>0</v>
      </c>
      <c r="BX67" s="1">
        <f t="shared" si="34"/>
        <v>0</v>
      </c>
      <c r="BY67" s="1">
        <f t="shared" si="35"/>
        <v>0</v>
      </c>
      <c r="BZ67" s="1">
        <f t="shared" si="36"/>
        <v>0</v>
      </c>
      <c r="CA67" s="1">
        <f t="shared" si="37"/>
        <v>0</v>
      </c>
      <c r="CB67" s="37"/>
    </row>
    <row r="68" spans="1:80" s="10" customFormat="1" ht="63.75" customHeight="1" x14ac:dyDescent="0.2">
      <c r="A68" s="12" t="s">
        <v>0</v>
      </c>
      <c r="B68" s="12" t="s">
        <v>93</v>
      </c>
      <c r="C68" s="17" t="s">
        <v>10</v>
      </c>
      <c r="D68" s="73" t="str">
        <f t="shared" si="19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159</v>
      </c>
      <c r="AH68" s="11" t="s">
        <v>158</v>
      </c>
      <c r="AI68" s="41">
        <v>55290</v>
      </c>
      <c r="AJ68" s="28" t="s">
        <v>97</v>
      </c>
      <c r="AK68" s="23" t="s">
        <v>1294</v>
      </c>
      <c r="AN68" s="23" t="s">
        <v>1293</v>
      </c>
      <c r="AO68" s="17" t="s">
        <v>98</v>
      </c>
      <c r="AP68" s="17" t="s">
        <v>99</v>
      </c>
      <c r="AQ68" s="25" t="s">
        <v>11</v>
      </c>
      <c r="AR68" s="23" t="s">
        <v>12</v>
      </c>
      <c r="AS68" s="25"/>
      <c r="AT68" s="1">
        <f>RANK(BL68,$BL$3:$BL$121)+COUNTIF(BL$3:BL68,BL68)-1</f>
        <v>66</v>
      </c>
      <c r="AU68" s="64" t="str">
        <f t="shared" si="20"/>
        <v>N° 66 Fromagerie RENARD-GILLARD</v>
      </c>
      <c r="AV68" s="1">
        <f>RANK(BM68,$BM$3:$BM$121)+COUNTIF(BM$3:BM68,BM68)-1</f>
        <v>66</v>
      </c>
      <c r="AW68" s="64" t="str">
        <f t="shared" si="21"/>
        <v>N° 66 Fromagerie RENARD-GILLARD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22"/>
        <v>0</v>
      </c>
      <c r="BM68" s="1">
        <f t="shared" si="23"/>
        <v>0</v>
      </c>
      <c r="BN68" s="1">
        <f t="shared" si="24"/>
        <v>0</v>
      </c>
      <c r="BO68" s="1">
        <f t="shared" si="25"/>
        <v>0</v>
      </c>
      <c r="BP68" s="1">
        <f t="shared" si="26"/>
        <v>0</v>
      </c>
      <c r="BQ68" s="1">
        <f t="shared" si="27"/>
        <v>0</v>
      </c>
      <c r="BR68" s="1">
        <f t="shared" si="28"/>
        <v>0</v>
      </c>
      <c r="BS68" s="1">
        <f t="shared" si="29"/>
        <v>0</v>
      </c>
      <c r="BT68" s="1">
        <f t="shared" si="30"/>
        <v>0</v>
      </c>
      <c r="BU68" s="1">
        <f t="shared" si="31"/>
        <v>0</v>
      </c>
      <c r="BV68" s="1">
        <f t="shared" si="32"/>
        <v>0</v>
      </c>
      <c r="BW68" s="1">
        <f t="shared" si="33"/>
        <v>0</v>
      </c>
      <c r="BX68" s="1">
        <f t="shared" si="34"/>
        <v>0</v>
      </c>
      <c r="BY68" s="1">
        <f t="shared" si="35"/>
        <v>0</v>
      </c>
      <c r="BZ68" s="1">
        <f t="shared" si="36"/>
        <v>0</v>
      </c>
      <c r="CA68" s="1">
        <f t="shared" si="37"/>
        <v>0</v>
      </c>
      <c r="CB68" s="37"/>
    </row>
    <row r="69" spans="1:80" s="10" customFormat="1" ht="63.75" customHeight="1" x14ac:dyDescent="0.2">
      <c r="A69" s="12" t="s">
        <v>0</v>
      </c>
      <c r="B69" s="12" t="s">
        <v>189</v>
      </c>
      <c r="C69" s="17" t="s">
        <v>42</v>
      </c>
      <c r="D69" s="73" t="str">
        <f t="shared" si="19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190</v>
      </c>
      <c r="AI69" s="41">
        <v>59700</v>
      </c>
      <c r="AJ69" s="46">
        <v>320816100</v>
      </c>
      <c r="AK69" s="23" t="s">
        <v>1296</v>
      </c>
      <c r="AN69" s="23" t="s">
        <v>1295</v>
      </c>
      <c r="AO69" s="17"/>
      <c r="AP69" s="17"/>
      <c r="AQ69" s="44"/>
      <c r="AR69" s="11"/>
      <c r="AS69" s="25"/>
      <c r="AT69" s="1">
        <f>RANK(BL69,$BL$3:$BL$121)+COUNTIF(BL$3:BL69,BL69)-1</f>
        <v>67</v>
      </c>
      <c r="AU69" s="64" t="str">
        <f t="shared" si="20"/>
        <v xml:space="preserve">N° 67 LESAFFRE INTERNATIONAL </v>
      </c>
      <c r="AV69" s="1">
        <f>RANK(BM69,$BM$3:$BM$121)+COUNTIF(BM$3:BM69,BM69)-1</f>
        <v>67</v>
      </c>
      <c r="AW69" s="64" t="str">
        <f t="shared" si="21"/>
        <v xml:space="preserve">N° 67 LESAFFRE INTERNATIONAL 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22"/>
        <v>0</v>
      </c>
      <c r="BM69" s="1">
        <f t="shared" si="23"/>
        <v>0</v>
      </c>
      <c r="BN69" s="1">
        <f t="shared" si="24"/>
        <v>0</v>
      </c>
      <c r="BO69" s="1">
        <f t="shared" si="25"/>
        <v>0</v>
      </c>
      <c r="BP69" s="1">
        <f t="shared" si="26"/>
        <v>0</v>
      </c>
      <c r="BQ69" s="1">
        <f t="shared" si="27"/>
        <v>0</v>
      </c>
      <c r="BR69" s="1">
        <f t="shared" si="28"/>
        <v>0</v>
      </c>
      <c r="BS69" s="1">
        <f t="shared" si="29"/>
        <v>0</v>
      </c>
      <c r="BT69" s="1">
        <f t="shared" si="30"/>
        <v>0</v>
      </c>
      <c r="BU69" s="1">
        <f t="shared" si="31"/>
        <v>0</v>
      </c>
      <c r="BV69" s="1">
        <f t="shared" si="32"/>
        <v>0</v>
      </c>
      <c r="BW69" s="1">
        <f t="shared" si="33"/>
        <v>0</v>
      </c>
      <c r="BX69" s="1">
        <f t="shared" si="34"/>
        <v>0</v>
      </c>
      <c r="BY69" s="1">
        <f t="shared" si="35"/>
        <v>0</v>
      </c>
      <c r="BZ69" s="1">
        <f t="shared" si="36"/>
        <v>0</v>
      </c>
      <c r="CA69" s="1">
        <f t="shared" si="37"/>
        <v>0</v>
      </c>
      <c r="CB69" s="37"/>
    </row>
    <row r="70" spans="1:80" s="10" customFormat="1" ht="63.75" customHeight="1" x14ac:dyDescent="0.2">
      <c r="A70" s="12" t="s">
        <v>0</v>
      </c>
      <c r="B70" s="12" t="s">
        <v>269</v>
      </c>
      <c r="C70" s="17" t="s">
        <v>65</v>
      </c>
      <c r="D70" s="73" t="str">
        <f t="shared" si="19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6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264</v>
      </c>
      <c r="AH70" s="17" t="s">
        <v>263</v>
      </c>
      <c r="AI70" s="41">
        <v>60890</v>
      </c>
      <c r="AJ70" s="28" t="s">
        <v>262</v>
      </c>
      <c r="AK70" s="22" t="s">
        <v>1298</v>
      </c>
      <c r="AN70" s="22" t="s">
        <v>1297</v>
      </c>
      <c r="AO70" s="17" t="s">
        <v>599</v>
      </c>
      <c r="AP70" s="24"/>
      <c r="AQ70" s="17" t="s">
        <v>600</v>
      </c>
      <c r="AR70" s="26"/>
      <c r="AS70" s="26"/>
      <c r="AT70" s="1">
        <f>RANK(BL70,$BL$3:$BL$121)+COUNTIF(BL$3:BL70,BL70)-1</f>
        <v>68</v>
      </c>
      <c r="AU70" s="64" t="str">
        <f t="shared" si="20"/>
        <v>N° 68 EUREAU SOURCES</v>
      </c>
      <c r="AV70" s="1">
        <f>RANK(BM70,$BM$3:$BM$121)+COUNTIF(BM$3:BM70,BM70)-1</f>
        <v>68</v>
      </c>
      <c r="AW70" s="64" t="str">
        <f t="shared" si="21"/>
        <v>N° 68 EUREAU SOURCES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22"/>
        <v>0</v>
      </c>
      <c r="BM70" s="1">
        <f t="shared" si="23"/>
        <v>0</v>
      </c>
      <c r="BN70" s="1">
        <f t="shared" si="24"/>
        <v>0</v>
      </c>
      <c r="BO70" s="1">
        <f t="shared" si="25"/>
        <v>0</v>
      </c>
      <c r="BP70" s="1">
        <f t="shared" si="26"/>
        <v>0</v>
      </c>
      <c r="BQ70" s="1">
        <f t="shared" si="27"/>
        <v>0</v>
      </c>
      <c r="BR70" s="1">
        <f t="shared" si="28"/>
        <v>0</v>
      </c>
      <c r="BS70" s="1">
        <f t="shared" si="29"/>
        <v>0</v>
      </c>
      <c r="BT70" s="1">
        <f t="shared" si="30"/>
        <v>0</v>
      </c>
      <c r="BU70" s="1">
        <f t="shared" si="31"/>
        <v>0</v>
      </c>
      <c r="BV70" s="1">
        <f t="shared" si="32"/>
        <v>0</v>
      </c>
      <c r="BW70" s="1">
        <f t="shared" si="33"/>
        <v>0</v>
      </c>
      <c r="BX70" s="1">
        <f t="shared" si="34"/>
        <v>0</v>
      </c>
      <c r="BY70" s="1">
        <f t="shared" si="35"/>
        <v>0</v>
      </c>
      <c r="BZ70" s="1">
        <f t="shared" si="36"/>
        <v>0</v>
      </c>
      <c r="CA70" s="1">
        <f t="shared" si="37"/>
        <v>0</v>
      </c>
      <c r="CB70" s="37"/>
    </row>
    <row r="71" spans="1:80" s="10" customFormat="1" ht="63.75" customHeight="1" x14ac:dyDescent="0.2">
      <c r="A71" s="12" t="s">
        <v>0</v>
      </c>
      <c r="B71" s="12" t="s">
        <v>130</v>
      </c>
      <c r="C71" s="17" t="s">
        <v>128</v>
      </c>
      <c r="D71" s="73" t="str">
        <f t="shared" si="19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5"/>
      <c r="N71" s="17"/>
      <c r="O71" s="17"/>
      <c r="P71" s="17"/>
      <c r="Q71" s="17"/>
      <c r="R71" s="120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179</v>
      </c>
      <c r="AH71" s="11" t="s">
        <v>180</v>
      </c>
      <c r="AI71" s="41">
        <v>67520</v>
      </c>
      <c r="AJ71" s="28" t="s">
        <v>129</v>
      </c>
      <c r="AK71" s="23" t="s">
        <v>1300</v>
      </c>
      <c r="AN71" s="23" t="s">
        <v>1299</v>
      </c>
      <c r="AO71" s="17"/>
      <c r="AP71" s="17"/>
      <c r="AQ71" s="25"/>
      <c r="AR71" s="11"/>
      <c r="AS71" s="25"/>
      <c r="AT71" s="1">
        <f>RANK(BL71,$BL$3:$BL$121)+COUNTIF(BL$3:BL71,BL71)-1</f>
        <v>69</v>
      </c>
      <c r="AU71" s="64" t="str">
        <f t="shared" si="20"/>
        <v>N° 69 Pâtes Grand'Mère</v>
      </c>
      <c r="AV71" s="1">
        <f>RANK(BM71,$BM$3:$BM$121)+COUNTIF(BM$3:BM71,BM71)-1</f>
        <v>69</v>
      </c>
      <c r="AW71" s="64" t="str">
        <f t="shared" si="21"/>
        <v>N° 69 Pâtes Grand'Mère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22"/>
        <v>0</v>
      </c>
      <c r="BM71" s="1">
        <f t="shared" si="23"/>
        <v>0</v>
      </c>
      <c r="BN71" s="1">
        <f t="shared" si="24"/>
        <v>0</v>
      </c>
      <c r="BO71" s="1">
        <f t="shared" si="25"/>
        <v>0</v>
      </c>
      <c r="BP71" s="1">
        <f t="shared" si="26"/>
        <v>0</v>
      </c>
      <c r="BQ71" s="1">
        <f t="shared" si="27"/>
        <v>0</v>
      </c>
      <c r="BR71" s="1">
        <f t="shared" si="28"/>
        <v>0</v>
      </c>
      <c r="BS71" s="1">
        <f t="shared" si="29"/>
        <v>0</v>
      </c>
      <c r="BT71" s="1">
        <f t="shared" si="30"/>
        <v>0</v>
      </c>
      <c r="BU71" s="1">
        <f t="shared" si="31"/>
        <v>0</v>
      </c>
      <c r="BV71" s="1">
        <f t="shared" si="32"/>
        <v>0</v>
      </c>
      <c r="BW71" s="1">
        <f t="shared" si="33"/>
        <v>0</v>
      </c>
      <c r="BX71" s="1">
        <f t="shared" si="34"/>
        <v>0</v>
      </c>
      <c r="BY71" s="1">
        <f t="shared" si="35"/>
        <v>0</v>
      </c>
      <c r="BZ71" s="1">
        <f t="shared" si="36"/>
        <v>0</v>
      </c>
      <c r="CA71" s="1">
        <f t="shared" si="37"/>
        <v>0</v>
      </c>
      <c r="CB71" s="35"/>
    </row>
    <row r="72" spans="1:80" s="10" customFormat="1" ht="63.75" customHeight="1" x14ac:dyDescent="0.2">
      <c r="A72" s="12" t="s">
        <v>0</v>
      </c>
      <c r="B72" s="12" t="s">
        <v>484</v>
      </c>
      <c r="C72" s="17" t="s">
        <v>483</v>
      </c>
      <c r="D72" s="73" t="str">
        <f t="shared" si="19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8"/>
      <c r="AG72" s="54" t="s">
        <v>487</v>
      </c>
      <c r="AH72" s="17" t="s">
        <v>486</v>
      </c>
      <c r="AI72" s="21">
        <v>77510</v>
      </c>
      <c r="AJ72" s="46" t="s">
        <v>488</v>
      </c>
      <c r="AK72" s="23" t="s">
        <v>1302</v>
      </c>
      <c r="AN72" s="23" t="s">
        <v>1301</v>
      </c>
      <c r="AO72" s="48" t="s">
        <v>515</v>
      </c>
      <c r="AP72" s="17" t="s">
        <v>516</v>
      </c>
      <c r="AQ72" s="17" t="s">
        <v>517</v>
      </c>
      <c r="AR72" s="48"/>
      <c r="AS72" s="48"/>
      <c r="AT72" s="1">
        <f>RANK(BL72,$BL$3:$BL$121)+COUNTIF(BL$3:BL72,BL72)-1</f>
        <v>70</v>
      </c>
      <c r="AU72" s="64" t="str">
        <f t="shared" si="20"/>
        <v>N° 70 Moulins Bourgeois</v>
      </c>
      <c r="AV72" s="1">
        <f>RANK(BM72,$BM$3:$BM$121)+COUNTIF(BM$3:BM72,BM72)-1</f>
        <v>70</v>
      </c>
      <c r="AW72" s="64" t="str">
        <f t="shared" si="21"/>
        <v>N° 70 Moulins Bourgeois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22"/>
        <v>0</v>
      </c>
      <c r="BM72" s="1">
        <f t="shared" si="23"/>
        <v>0</v>
      </c>
      <c r="BN72" s="1">
        <f t="shared" si="24"/>
        <v>0</v>
      </c>
      <c r="BO72" s="1">
        <f t="shared" si="25"/>
        <v>0</v>
      </c>
      <c r="BP72" s="1">
        <f t="shared" si="26"/>
        <v>0</v>
      </c>
      <c r="BQ72" s="1">
        <f t="shared" si="27"/>
        <v>0</v>
      </c>
      <c r="BR72" s="1">
        <f t="shared" si="28"/>
        <v>0</v>
      </c>
      <c r="BS72" s="1">
        <f t="shared" si="29"/>
        <v>0</v>
      </c>
      <c r="BT72" s="1">
        <f t="shared" si="30"/>
        <v>0</v>
      </c>
      <c r="BU72" s="1">
        <f t="shared" si="31"/>
        <v>0</v>
      </c>
      <c r="BV72" s="1">
        <f t="shared" si="32"/>
        <v>0</v>
      </c>
      <c r="BW72" s="1">
        <f t="shared" si="33"/>
        <v>0</v>
      </c>
      <c r="BX72" s="1">
        <f t="shared" si="34"/>
        <v>0</v>
      </c>
      <c r="BY72" s="1">
        <f t="shared" si="35"/>
        <v>0</v>
      </c>
      <c r="BZ72" s="1">
        <f t="shared" si="36"/>
        <v>0</v>
      </c>
      <c r="CA72" s="1">
        <f t="shared" si="37"/>
        <v>0</v>
      </c>
      <c r="CB72" s="37"/>
    </row>
    <row r="73" spans="1:80" s="10" customFormat="1" ht="63.75" customHeight="1" x14ac:dyDescent="0.2">
      <c r="A73" s="12" t="s">
        <v>0</v>
      </c>
      <c r="B73" s="12" t="s">
        <v>137</v>
      </c>
      <c r="C73" s="17" t="s">
        <v>37</v>
      </c>
      <c r="D73" s="73" t="str">
        <f t="shared" si="19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182</v>
      </c>
      <c r="AH73" s="11" t="s">
        <v>183</v>
      </c>
      <c r="AI73" s="41">
        <v>80600</v>
      </c>
      <c r="AJ73" s="28" t="s">
        <v>138</v>
      </c>
      <c r="AK73" s="23" t="s">
        <v>1304</v>
      </c>
      <c r="AN73" s="23" t="s">
        <v>1303</v>
      </c>
      <c r="AO73" s="17" t="s">
        <v>139</v>
      </c>
      <c r="AP73" s="17" t="s">
        <v>140</v>
      </c>
      <c r="AQ73" s="44" t="s">
        <v>521</v>
      </c>
      <c r="AR73" s="11"/>
      <c r="AS73" s="25"/>
      <c r="AT73" s="1">
        <f>RANK(BL73,$BL$3:$BL$121)+COUNTIF(BL$3:BL73,BL73)-1</f>
        <v>71</v>
      </c>
      <c r="AU73" s="64" t="str">
        <f t="shared" si="20"/>
        <v>N° 71 NUTRIBIO</v>
      </c>
      <c r="AV73" s="1">
        <f>RANK(BM73,$BM$3:$BM$121)+COUNTIF(BM$3:BM73,BM73)-1</f>
        <v>71</v>
      </c>
      <c r="AW73" s="64" t="str">
        <f t="shared" si="21"/>
        <v>N° 71 NUTRIBIO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22"/>
        <v>0</v>
      </c>
      <c r="BM73" s="1">
        <f t="shared" si="23"/>
        <v>0</v>
      </c>
      <c r="BN73" s="1">
        <f t="shared" si="24"/>
        <v>0</v>
      </c>
      <c r="BO73" s="1">
        <f t="shared" si="25"/>
        <v>0</v>
      </c>
      <c r="BP73" s="1">
        <f t="shared" si="26"/>
        <v>0</v>
      </c>
      <c r="BQ73" s="1">
        <f t="shared" si="27"/>
        <v>0</v>
      </c>
      <c r="BR73" s="1">
        <f t="shared" si="28"/>
        <v>0</v>
      </c>
      <c r="BS73" s="1">
        <f t="shared" si="29"/>
        <v>0</v>
      </c>
      <c r="BT73" s="1">
        <f t="shared" si="30"/>
        <v>0</v>
      </c>
      <c r="BU73" s="1">
        <f t="shared" si="31"/>
        <v>0</v>
      </c>
      <c r="BV73" s="1">
        <f t="shared" si="32"/>
        <v>0</v>
      </c>
      <c r="BW73" s="1">
        <f t="shared" si="33"/>
        <v>0</v>
      </c>
      <c r="BX73" s="1">
        <f t="shared" si="34"/>
        <v>0</v>
      </c>
      <c r="BY73" s="1">
        <f t="shared" si="35"/>
        <v>0</v>
      </c>
      <c r="BZ73" s="1">
        <f t="shared" si="36"/>
        <v>0</v>
      </c>
      <c r="CA73" s="1">
        <f t="shared" si="37"/>
        <v>0</v>
      </c>
      <c r="CB73" s="37"/>
    </row>
    <row r="74" spans="1:80" s="10" customFormat="1" ht="63.75" customHeight="1" x14ac:dyDescent="0.2">
      <c r="A74" s="12" t="s">
        <v>0</v>
      </c>
      <c r="B74" s="12" t="s">
        <v>93</v>
      </c>
      <c r="C74" s="17" t="s">
        <v>7</v>
      </c>
      <c r="D74" s="73" t="str">
        <f t="shared" si="19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157</v>
      </c>
      <c r="AH74" s="11" t="s">
        <v>156</v>
      </c>
      <c r="AI74" s="41">
        <v>89470</v>
      </c>
      <c r="AJ74" s="28" t="s">
        <v>8</v>
      </c>
      <c r="AK74" s="23" t="s">
        <v>1306</v>
      </c>
      <c r="AN74" s="23" t="s">
        <v>1305</v>
      </c>
      <c r="AO74" s="17" t="s">
        <v>611</v>
      </c>
      <c r="AP74" s="17" t="s">
        <v>96</v>
      </c>
      <c r="AQ74" s="25" t="s">
        <v>8</v>
      </c>
      <c r="AR74" s="23" t="s">
        <v>9</v>
      </c>
      <c r="AS74" s="25"/>
      <c r="AT74" s="1">
        <f>RANK(BL74,$BL$3:$BL$121)+COUNTIF(BL$3:BL74,BL74)-1</f>
        <v>72</v>
      </c>
      <c r="AU74" s="64" t="str">
        <f t="shared" si="20"/>
        <v>N° 72 YOPLAIT France</v>
      </c>
      <c r="AV74" s="1">
        <f>RANK(BM74,$BM$3:$BM$121)+COUNTIF(BM$3:BM74,BM74)-1</f>
        <v>72</v>
      </c>
      <c r="AW74" s="64" t="str">
        <f t="shared" si="21"/>
        <v>N° 72 YOPLAIT France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22"/>
        <v>0</v>
      </c>
      <c r="BM74" s="1">
        <f t="shared" si="23"/>
        <v>0</v>
      </c>
      <c r="BN74" s="1">
        <f t="shared" si="24"/>
        <v>0</v>
      </c>
      <c r="BO74" s="1">
        <f t="shared" si="25"/>
        <v>0</v>
      </c>
      <c r="BP74" s="1">
        <f t="shared" si="26"/>
        <v>0</v>
      </c>
      <c r="BQ74" s="1">
        <f t="shared" si="27"/>
        <v>0</v>
      </c>
      <c r="BR74" s="1">
        <f t="shared" si="28"/>
        <v>0</v>
      </c>
      <c r="BS74" s="1">
        <f t="shared" si="29"/>
        <v>0</v>
      </c>
      <c r="BT74" s="1">
        <f t="shared" si="30"/>
        <v>0</v>
      </c>
      <c r="BU74" s="1">
        <f t="shared" si="31"/>
        <v>0</v>
      </c>
      <c r="BV74" s="1">
        <f t="shared" si="32"/>
        <v>0</v>
      </c>
      <c r="BW74" s="1">
        <f t="shared" si="33"/>
        <v>0</v>
      </c>
      <c r="BX74" s="1">
        <f t="shared" si="34"/>
        <v>0</v>
      </c>
      <c r="BY74" s="1">
        <f t="shared" si="35"/>
        <v>0</v>
      </c>
      <c r="BZ74" s="1">
        <f t="shared" si="36"/>
        <v>0</v>
      </c>
      <c r="CA74" s="1">
        <f t="shared" si="37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533</v>
      </c>
      <c r="D75" s="73" t="str">
        <f t="shared" si="19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76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534</v>
      </c>
      <c r="AH75" s="17" t="s">
        <v>170</v>
      </c>
      <c r="AI75" s="21">
        <v>51100</v>
      </c>
      <c r="AJ75" s="28" t="s">
        <v>535</v>
      </c>
      <c r="AK75" s="22" t="s">
        <v>1308</v>
      </c>
      <c r="AN75" s="22" t="s">
        <v>1307</v>
      </c>
      <c r="AO75" s="17" t="s">
        <v>536</v>
      </c>
      <c r="AP75" s="17" t="s">
        <v>516</v>
      </c>
      <c r="AQ75" s="26"/>
      <c r="AR75" s="26"/>
      <c r="AS75" s="26"/>
      <c r="AT75" s="1">
        <f>RANK(BL75,$BL$3:$BL$121)+COUNTIF(BL$3:BL75,BL75)-1</f>
        <v>73</v>
      </c>
      <c r="AU75" s="64" t="str">
        <f t="shared" si="20"/>
        <v>N° 73 Champagne Taittinger</v>
      </c>
      <c r="AV75" s="1">
        <f>RANK(BM75,$BM$3:$BM$121)+COUNTIF(BM$3:BM75,BM75)-1</f>
        <v>73</v>
      </c>
      <c r="AW75" s="64" t="str">
        <f t="shared" si="21"/>
        <v>N° 73 Champagne Taittinger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22"/>
        <v>0</v>
      </c>
      <c r="BM75" s="1">
        <f t="shared" si="23"/>
        <v>0</v>
      </c>
      <c r="BN75" s="1">
        <f t="shared" si="24"/>
        <v>0</v>
      </c>
      <c r="BO75" s="1">
        <f t="shared" si="25"/>
        <v>0</v>
      </c>
      <c r="BP75" s="1">
        <f t="shared" si="26"/>
        <v>0</v>
      </c>
      <c r="BQ75" s="1">
        <f t="shared" si="27"/>
        <v>0</v>
      </c>
      <c r="BR75" s="1">
        <f t="shared" si="28"/>
        <v>0</v>
      </c>
      <c r="BS75" s="1">
        <f t="shared" si="29"/>
        <v>0</v>
      </c>
      <c r="BT75" s="1">
        <f t="shared" si="30"/>
        <v>0</v>
      </c>
      <c r="BU75" s="1">
        <f t="shared" si="31"/>
        <v>0</v>
      </c>
      <c r="BV75" s="1">
        <f t="shared" si="32"/>
        <v>0</v>
      </c>
      <c r="BW75" s="1">
        <f t="shared" si="33"/>
        <v>0</v>
      </c>
      <c r="BX75" s="1">
        <f t="shared" si="34"/>
        <v>0</v>
      </c>
      <c r="BY75" s="1">
        <f t="shared" si="35"/>
        <v>0</v>
      </c>
      <c r="BZ75" s="1">
        <f t="shared" si="36"/>
        <v>0</v>
      </c>
      <c r="CA75" s="1">
        <f t="shared" si="37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537</v>
      </c>
      <c r="D76" s="73" t="str">
        <f t="shared" si="19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538</v>
      </c>
      <c r="AH76" s="17" t="s">
        <v>437</v>
      </c>
      <c r="AI76" s="21">
        <v>51200</v>
      </c>
      <c r="AJ76" s="28" t="s">
        <v>539</v>
      </c>
      <c r="AK76" s="56" t="s">
        <v>1310</v>
      </c>
      <c r="AN76" s="56" t="s">
        <v>1309</v>
      </c>
      <c r="AO76" s="17" t="s">
        <v>610</v>
      </c>
      <c r="AP76" s="48"/>
      <c r="AQ76" s="25" t="s">
        <v>540</v>
      </c>
      <c r="AR76" s="23" t="s">
        <v>541</v>
      </c>
      <c r="AS76" s="25" t="s">
        <v>409</v>
      </c>
      <c r="AT76" s="1">
        <f>RANK(BL76,$BL$3:$BL$121)+COUNTIF(BL$3:BL76,BL76)-1</f>
        <v>74</v>
      </c>
      <c r="AU76" s="64" t="str">
        <f t="shared" si="20"/>
        <v>N° 74 Coopérative du Syndicat Général des Vignerons (C.S.G.V.)</v>
      </c>
      <c r="AV76" s="1">
        <f>RANK(BM76,$BM$3:$BM$121)+COUNTIF(BM$3:BM76,BM76)-1</f>
        <v>74</v>
      </c>
      <c r="AW76" s="64" t="str">
        <f t="shared" si="21"/>
        <v>N° 74 Coopérative du Syndicat Général des Vignerons (C.S.G.V.)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22"/>
        <v>0</v>
      </c>
      <c r="BM76" s="1">
        <f t="shared" si="23"/>
        <v>0</v>
      </c>
      <c r="BN76" s="1">
        <f t="shared" si="24"/>
        <v>0</v>
      </c>
      <c r="BO76" s="1">
        <f t="shared" si="25"/>
        <v>0</v>
      </c>
      <c r="BP76" s="1">
        <f t="shared" si="26"/>
        <v>0</v>
      </c>
      <c r="BQ76" s="1">
        <f t="shared" si="27"/>
        <v>0</v>
      </c>
      <c r="BR76" s="1">
        <f t="shared" si="28"/>
        <v>0</v>
      </c>
      <c r="BS76" s="1">
        <f t="shared" si="29"/>
        <v>0</v>
      </c>
      <c r="BT76" s="1">
        <f t="shared" si="30"/>
        <v>0</v>
      </c>
      <c r="BU76" s="1">
        <f t="shared" si="31"/>
        <v>0</v>
      </c>
      <c r="BV76" s="1">
        <f t="shared" si="32"/>
        <v>0</v>
      </c>
      <c r="BW76" s="1">
        <f t="shared" si="33"/>
        <v>0</v>
      </c>
      <c r="BX76" s="1">
        <f t="shared" si="34"/>
        <v>0</v>
      </c>
      <c r="BY76" s="1">
        <f t="shared" si="35"/>
        <v>0</v>
      </c>
      <c r="BZ76" s="1">
        <f t="shared" si="36"/>
        <v>0</v>
      </c>
      <c r="CA76" s="1">
        <f t="shared" si="37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436</v>
      </c>
      <c r="D77" s="73" t="str">
        <f t="shared" si="19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544</v>
      </c>
      <c r="AH77" s="17" t="s">
        <v>287</v>
      </c>
      <c r="AI77" s="21">
        <v>10110</v>
      </c>
      <c r="AJ77" s="28" t="s">
        <v>545</v>
      </c>
      <c r="AK77" s="56" t="s">
        <v>1193</v>
      </c>
      <c r="AN77" s="56" t="s">
        <v>1311</v>
      </c>
      <c r="AO77" s="17" t="s">
        <v>610</v>
      </c>
      <c r="AP77" s="48"/>
      <c r="AQ77" s="25" t="s">
        <v>540</v>
      </c>
      <c r="AR77" s="23" t="s">
        <v>541</v>
      </c>
      <c r="AS77" s="25"/>
      <c r="AT77" s="1">
        <f>RANK(BL77,$BL$3:$BL$121)+COUNTIF(BL$3:BL77,BL77)-1</f>
        <v>75</v>
      </c>
      <c r="AU77" s="64" t="str">
        <f t="shared" si="20"/>
        <v>N° 75 Oenologie Conseil Champagne (O2C)</v>
      </c>
      <c r="AV77" s="1">
        <f>RANK(BM77,$BM$3:$BM$121)+COUNTIF(BM$3:BM77,BM77)-1</f>
        <v>75</v>
      </c>
      <c r="AW77" s="64" t="str">
        <f t="shared" si="21"/>
        <v>N° 75 Oenologie Conseil Champagne (O2C)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22"/>
        <v>0</v>
      </c>
      <c r="BM77" s="1">
        <f t="shared" si="23"/>
        <v>0</v>
      </c>
      <c r="BN77" s="1">
        <f t="shared" si="24"/>
        <v>0</v>
      </c>
      <c r="BO77" s="1">
        <f t="shared" si="25"/>
        <v>0</v>
      </c>
      <c r="BP77" s="1">
        <f t="shared" si="26"/>
        <v>0</v>
      </c>
      <c r="BQ77" s="1">
        <f t="shared" si="27"/>
        <v>0</v>
      </c>
      <c r="BR77" s="1">
        <f t="shared" si="28"/>
        <v>0</v>
      </c>
      <c r="BS77" s="1">
        <f t="shared" si="29"/>
        <v>0</v>
      </c>
      <c r="BT77" s="1">
        <f t="shared" si="30"/>
        <v>0</v>
      </c>
      <c r="BU77" s="1">
        <f t="shared" si="31"/>
        <v>0</v>
      </c>
      <c r="BV77" s="1">
        <f t="shared" si="32"/>
        <v>0</v>
      </c>
      <c r="BW77" s="1">
        <f t="shared" si="33"/>
        <v>0</v>
      </c>
      <c r="BX77" s="1">
        <f t="shared" si="34"/>
        <v>0</v>
      </c>
      <c r="BY77" s="1">
        <f t="shared" si="35"/>
        <v>0</v>
      </c>
      <c r="BZ77" s="1">
        <f t="shared" si="36"/>
        <v>0</v>
      </c>
      <c r="CA77" s="1">
        <f t="shared" si="37"/>
        <v>0</v>
      </c>
      <c r="CB77" s="16"/>
    </row>
    <row r="78" spans="1:80" s="7" customFormat="1" ht="45" x14ac:dyDescent="0.2">
      <c r="A78" s="12" t="s">
        <v>0</v>
      </c>
      <c r="B78" s="12" t="s">
        <v>17</v>
      </c>
      <c r="C78" s="17" t="s">
        <v>550</v>
      </c>
      <c r="D78" s="73" t="str">
        <f t="shared" si="19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552</v>
      </c>
      <c r="AH78" s="17" t="s">
        <v>551</v>
      </c>
      <c r="AI78" s="21">
        <v>51530</v>
      </c>
      <c r="AJ78" s="28" t="s">
        <v>553</v>
      </c>
      <c r="AK78" s="56" t="s">
        <v>1313</v>
      </c>
      <c r="AN78" s="56" t="s">
        <v>1312</v>
      </c>
      <c r="AO78" s="17" t="s">
        <v>609</v>
      </c>
      <c r="AP78" s="17" t="s">
        <v>554</v>
      </c>
      <c r="AQ78" s="25" t="s">
        <v>553</v>
      </c>
      <c r="AR78" s="23" t="s">
        <v>555</v>
      </c>
      <c r="AS78" s="25"/>
      <c r="AT78" s="1">
        <f>RANK(BL78,$BL$3:$BL$121)+COUNTIF(BL$3:BL78,BL78)-1</f>
        <v>76</v>
      </c>
      <c r="AU78" s="64" t="str">
        <f t="shared" si="20"/>
        <v>N° 76 Centre Vinicole Champagne Nicolas Feuillatte</v>
      </c>
      <c r="AV78" s="1">
        <f>RANK(BM78,$BM$3:$BM$121)+COUNTIF(BM$3:BM78,BM78)-1</f>
        <v>76</v>
      </c>
      <c r="AW78" s="64" t="str">
        <f t="shared" si="21"/>
        <v>N° 76 Centre Vinicole Champagne Nicolas Feuillatte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22"/>
        <v>0</v>
      </c>
      <c r="BM78" s="1">
        <f t="shared" si="23"/>
        <v>0</v>
      </c>
      <c r="BN78" s="1">
        <f t="shared" si="24"/>
        <v>0</v>
      </c>
      <c r="BO78" s="1">
        <f t="shared" si="25"/>
        <v>0</v>
      </c>
      <c r="BP78" s="1">
        <f t="shared" si="26"/>
        <v>0</v>
      </c>
      <c r="BQ78" s="1">
        <f t="shared" si="27"/>
        <v>0</v>
      </c>
      <c r="BR78" s="1">
        <f t="shared" si="28"/>
        <v>0</v>
      </c>
      <c r="BS78" s="1">
        <f t="shared" si="29"/>
        <v>0</v>
      </c>
      <c r="BT78" s="1">
        <f t="shared" si="30"/>
        <v>0</v>
      </c>
      <c r="BU78" s="1">
        <f t="shared" si="31"/>
        <v>0</v>
      </c>
      <c r="BV78" s="1">
        <f t="shared" si="32"/>
        <v>0</v>
      </c>
      <c r="BW78" s="1">
        <f t="shared" si="33"/>
        <v>0</v>
      </c>
      <c r="BX78" s="1">
        <f t="shared" si="34"/>
        <v>0</v>
      </c>
      <c r="BY78" s="1">
        <f t="shared" si="35"/>
        <v>0</v>
      </c>
      <c r="BZ78" s="1">
        <f t="shared" si="36"/>
        <v>0</v>
      </c>
      <c r="CA78" s="1">
        <f t="shared" si="37"/>
        <v>0</v>
      </c>
      <c r="CB78" s="16"/>
    </row>
    <row r="79" spans="1:80" s="7" customFormat="1" ht="30" x14ac:dyDescent="0.2">
      <c r="A79" s="12" t="s">
        <v>312</v>
      </c>
      <c r="B79" s="12" t="s">
        <v>558</v>
      </c>
      <c r="C79" s="17" t="s">
        <v>557</v>
      </c>
      <c r="D79" s="73" t="str">
        <f t="shared" si="19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560</v>
      </c>
      <c r="AH79" s="17" t="s">
        <v>559</v>
      </c>
      <c r="AI79" s="21">
        <v>10800</v>
      </c>
      <c r="AJ79" s="28" t="s">
        <v>561</v>
      </c>
      <c r="AK79" s="56" t="s">
        <v>1315</v>
      </c>
      <c r="AN79" s="56" t="s">
        <v>1314</v>
      </c>
      <c r="AO79" s="17"/>
      <c r="AP79" s="17"/>
      <c r="AQ79" s="25"/>
      <c r="AR79" s="23" t="s">
        <v>562</v>
      </c>
      <c r="AS79" s="25"/>
      <c r="AT79" s="1">
        <f>RANK(BL79,$BL$3:$BL$121)+COUNTIF(BL$3:BL79,BL79)-1</f>
        <v>77</v>
      </c>
      <c r="AU79" s="64" t="str">
        <f t="shared" si="20"/>
        <v>N° 77 Dislaub, Service de gestion des déchets</v>
      </c>
      <c r="AV79" s="1">
        <f>RANK(BM79,$BM$3:$BM$121)+COUNTIF(BM$3:BM79,BM79)-1</f>
        <v>77</v>
      </c>
      <c r="AW79" s="64" t="str">
        <f t="shared" si="21"/>
        <v>N° 77 Dislaub, Service de gestion des déchets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22"/>
        <v>0</v>
      </c>
      <c r="BM79" s="1">
        <f t="shared" si="23"/>
        <v>0</v>
      </c>
      <c r="BN79" s="1">
        <f t="shared" si="24"/>
        <v>0</v>
      </c>
      <c r="BO79" s="1">
        <f t="shared" si="25"/>
        <v>0</v>
      </c>
      <c r="BP79" s="1">
        <f t="shared" si="26"/>
        <v>0</v>
      </c>
      <c r="BQ79" s="1">
        <f t="shared" si="27"/>
        <v>0</v>
      </c>
      <c r="BR79" s="1">
        <f t="shared" si="28"/>
        <v>0</v>
      </c>
      <c r="BS79" s="1">
        <f t="shared" si="29"/>
        <v>0</v>
      </c>
      <c r="BT79" s="1">
        <f t="shared" si="30"/>
        <v>0</v>
      </c>
      <c r="BU79" s="1">
        <f t="shared" si="31"/>
        <v>0</v>
      </c>
      <c r="BV79" s="1">
        <f t="shared" si="32"/>
        <v>0</v>
      </c>
      <c r="BW79" s="1">
        <f t="shared" si="33"/>
        <v>0</v>
      </c>
      <c r="BX79" s="1">
        <f t="shared" si="34"/>
        <v>0</v>
      </c>
      <c r="BY79" s="1">
        <f t="shared" si="35"/>
        <v>0</v>
      </c>
      <c r="BZ79" s="1">
        <f t="shared" si="36"/>
        <v>0</v>
      </c>
      <c r="CA79" s="1">
        <f t="shared" si="37"/>
        <v>0</v>
      </c>
      <c r="CB79" s="16"/>
    </row>
    <row r="80" spans="1:80" s="7" customFormat="1" ht="45" x14ac:dyDescent="0.2">
      <c r="A80" s="12" t="s">
        <v>312</v>
      </c>
      <c r="B80" s="12" t="s">
        <v>571</v>
      </c>
      <c r="C80" s="17" t="s">
        <v>570</v>
      </c>
      <c r="D80" s="73" t="str">
        <f t="shared" si="19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573</v>
      </c>
      <c r="AH80" s="17" t="s">
        <v>572</v>
      </c>
      <c r="AI80" s="21">
        <v>94200</v>
      </c>
      <c r="AJ80" s="28"/>
      <c r="AK80" s="56" t="s">
        <v>1317</v>
      </c>
      <c r="AN80" s="56" t="s">
        <v>1316</v>
      </c>
      <c r="AO80" s="17" t="s">
        <v>608</v>
      </c>
      <c r="AP80" s="17" t="s">
        <v>575</v>
      </c>
      <c r="AQ80" s="11" t="s">
        <v>576</v>
      </c>
      <c r="AR80" s="23"/>
      <c r="AS80" s="25"/>
      <c r="AT80" s="1">
        <f>RANK(BL80,$BL$3:$BL$121)+COUNTIF(BL$3:BL80,BL80)-1</f>
        <v>78</v>
      </c>
      <c r="AU80" s="64" t="str">
        <f t="shared" si="20"/>
        <v>N° 78 Eau De Paris</v>
      </c>
      <c r="AV80" s="1">
        <f>RANK(BM80,$BM$3:$BM$121)+COUNTIF(BM$3:BM80,BM80)-1</f>
        <v>78</v>
      </c>
      <c r="AW80" s="64" t="str">
        <f t="shared" si="21"/>
        <v>N° 78 Eau De Paris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22"/>
        <v>0</v>
      </c>
      <c r="BM80" s="1">
        <f t="shared" si="23"/>
        <v>0</v>
      </c>
      <c r="BN80" s="1">
        <f t="shared" si="24"/>
        <v>0</v>
      </c>
      <c r="BO80" s="1">
        <f t="shared" si="25"/>
        <v>0</v>
      </c>
      <c r="BP80" s="1">
        <f t="shared" si="26"/>
        <v>0</v>
      </c>
      <c r="BQ80" s="1">
        <f t="shared" si="27"/>
        <v>0</v>
      </c>
      <c r="BR80" s="1">
        <f t="shared" si="28"/>
        <v>0</v>
      </c>
      <c r="BS80" s="1">
        <f t="shared" si="29"/>
        <v>0</v>
      </c>
      <c r="BT80" s="1">
        <f t="shared" si="30"/>
        <v>0</v>
      </c>
      <c r="BU80" s="1">
        <f t="shared" si="31"/>
        <v>0</v>
      </c>
      <c r="BV80" s="1">
        <f t="shared" si="32"/>
        <v>0</v>
      </c>
      <c r="BW80" s="1">
        <f t="shared" si="33"/>
        <v>0</v>
      </c>
      <c r="BX80" s="1">
        <f t="shared" si="34"/>
        <v>0</v>
      </c>
      <c r="BY80" s="1">
        <f t="shared" si="35"/>
        <v>0</v>
      </c>
      <c r="BZ80" s="1">
        <f t="shared" si="36"/>
        <v>0</v>
      </c>
      <c r="CA80" s="1">
        <f t="shared" si="37"/>
        <v>0</v>
      </c>
      <c r="CB80" s="16"/>
    </row>
    <row r="81" spans="1:80" s="7" customFormat="1" x14ac:dyDescent="0.2">
      <c r="A81" s="12" t="s">
        <v>312</v>
      </c>
      <c r="B81" s="12" t="s">
        <v>577</v>
      </c>
      <c r="C81" s="17" t="s">
        <v>578</v>
      </c>
      <c r="D81" s="73" t="str">
        <f t="shared" si="19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580</v>
      </c>
      <c r="AH81" s="17" t="s">
        <v>579</v>
      </c>
      <c r="AI81" s="21">
        <v>2220</v>
      </c>
      <c r="AJ81" s="28" t="s">
        <v>581</v>
      </c>
      <c r="AK81" s="56"/>
      <c r="AN81" s="56" t="s">
        <v>1318</v>
      </c>
      <c r="AO81" s="17"/>
      <c r="AP81" s="17"/>
      <c r="AQ81" s="11"/>
      <c r="AR81" s="23"/>
      <c r="AS81" s="25" t="s">
        <v>409</v>
      </c>
      <c r="AT81" s="1">
        <f>RANK(BL81,$BL$3:$BL$121)+COUNTIF(BL$3:BL81,BL81)-1</f>
        <v>79</v>
      </c>
      <c r="AU81" s="64" t="str">
        <f t="shared" si="20"/>
        <v>N° 79 FERTEMIS</v>
      </c>
      <c r="AV81" s="1">
        <f>RANK(BM81,$BM$3:$BM$121)+COUNTIF(BM$3:BM81,BM81)-1</f>
        <v>79</v>
      </c>
      <c r="AW81" s="64" t="str">
        <f t="shared" si="21"/>
        <v>N° 79 FERTEMIS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22"/>
        <v>0</v>
      </c>
      <c r="BM81" s="1">
        <f t="shared" si="23"/>
        <v>0</v>
      </c>
      <c r="BN81" s="1">
        <f t="shared" si="24"/>
        <v>0</v>
      </c>
      <c r="BO81" s="1">
        <f t="shared" si="25"/>
        <v>0</v>
      </c>
      <c r="BP81" s="1">
        <f t="shared" si="26"/>
        <v>0</v>
      </c>
      <c r="BQ81" s="1">
        <f t="shared" si="27"/>
        <v>0</v>
      </c>
      <c r="BR81" s="1">
        <f t="shared" si="28"/>
        <v>0</v>
      </c>
      <c r="BS81" s="1">
        <f t="shared" si="29"/>
        <v>0</v>
      </c>
      <c r="BT81" s="1">
        <f t="shared" si="30"/>
        <v>0</v>
      </c>
      <c r="BU81" s="1">
        <f t="shared" si="31"/>
        <v>0</v>
      </c>
      <c r="BV81" s="1">
        <f t="shared" si="32"/>
        <v>0</v>
      </c>
      <c r="BW81" s="1">
        <f t="shared" si="33"/>
        <v>0</v>
      </c>
      <c r="BX81" s="1">
        <f t="shared" si="34"/>
        <v>0</v>
      </c>
      <c r="BY81" s="1">
        <f t="shared" si="35"/>
        <v>0</v>
      </c>
      <c r="BZ81" s="1">
        <f t="shared" si="36"/>
        <v>0</v>
      </c>
      <c r="CA81" s="1">
        <f t="shared" si="37"/>
        <v>0</v>
      </c>
      <c r="CB81" s="16"/>
    </row>
    <row r="82" spans="1:80" s="7" customFormat="1" ht="63.75" x14ac:dyDescent="0.2">
      <c r="A82" s="12" t="s">
        <v>0</v>
      </c>
      <c r="B82" s="12" t="s">
        <v>4</v>
      </c>
      <c r="C82" s="17" t="s">
        <v>582</v>
      </c>
      <c r="D82" s="73" t="str">
        <f t="shared" si="19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584</v>
      </c>
      <c r="AH82" s="17" t="s">
        <v>583</v>
      </c>
      <c r="AI82" s="21">
        <v>51320</v>
      </c>
      <c r="AJ82" s="28" t="s">
        <v>585</v>
      </c>
      <c r="AK82" s="56" t="s">
        <v>1249</v>
      </c>
      <c r="AN82" s="56" t="s">
        <v>1319</v>
      </c>
      <c r="AO82" s="17" t="s">
        <v>1148</v>
      </c>
      <c r="AP82" s="17" t="s">
        <v>1149</v>
      </c>
      <c r="AQ82" s="17" t="s">
        <v>1150</v>
      </c>
      <c r="AR82" s="23" t="s">
        <v>1151</v>
      </c>
      <c r="AS82" s="25"/>
      <c r="AT82" s="1">
        <f>RANK(BL82,$BL$3:$BL$121)+COUNTIF(BL$3:BL82,BL82)-1</f>
        <v>80</v>
      </c>
      <c r="AU82" s="64" t="str">
        <f t="shared" si="20"/>
        <v>N° 80 Tereos Starch &amp; Sweeteners Europe</v>
      </c>
      <c r="AV82" s="1">
        <f>RANK(BM82,$BM$3:$BM$121)+COUNTIF(BM$3:BM82,BM82)-1</f>
        <v>80</v>
      </c>
      <c r="AW82" s="64" t="str">
        <f t="shared" si="21"/>
        <v>N° 80 Tereos Starch &amp; Sweeteners Europe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22"/>
        <v>0</v>
      </c>
      <c r="BM82" s="1">
        <f t="shared" si="23"/>
        <v>0</v>
      </c>
      <c r="BN82" s="1">
        <f t="shared" si="24"/>
        <v>0</v>
      </c>
      <c r="BO82" s="1">
        <f t="shared" si="25"/>
        <v>0</v>
      </c>
      <c r="BP82" s="1">
        <f t="shared" si="26"/>
        <v>0</v>
      </c>
      <c r="BQ82" s="1">
        <f t="shared" si="27"/>
        <v>0</v>
      </c>
      <c r="BR82" s="1">
        <f t="shared" si="28"/>
        <v>0</v>
      </c>
      <c r="BS82" s="1">
        <f t="shared" si="29"/>
        <v>0</v>
      </c>
      <c r="BT82" s="1">
        <f t="shared" si="30"/>
        <v>0</v>
      </c>
      <c r="BU82" s="1">
        <f t="shared" si="31"/>
        <v>0</v>
      </c>
      <c r="BV82" s="1">
        <f t="shared" si="32"/>
        <v>0</v>
      </c>
      <c r="BW82" s="1">
        <f t="shared" si="33"/>
        <v>0</v>
      </c>
      <c r="BX82" s="1">
        <f t="shared" si="34"/>
        <v>0</v>
      </c>
      <c r="BY82" s="1">
        <f t="shared" si="35"/>
        <v>0</v>
      </c>
      <c r="BZ82" s="1">
        <f t="shared" si="36"/>
        <v>0</v>
      </c>
      <c r="CA82" s="1">
        <f t="shared" si="37"/>
        <v>0</v>
      </c>
      <c r="CB82" s="16"/>
    </row>
    <row r="83" spans="1:80" s="7" customFormat="1" ht="45" x14ac:dyDescent="0.2">
      <c r="A83" s="12" t="s">
        <v>0</v>
      </c>
      <c r="B83" s="12" t="s">
        <v>586</v>
      </c>
      <c r="C83" s="17" t="s">
        <v>587</v>
      </c>
      <c r="D83" s="73" t="str">
        <f t="shared" si="19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589</v>
      </c>
      <c r="AH83" s="17" t="s">
        <v>588</v>
      </c>
      <c r="AI83" s="21">
        <v>2450</v>
      </c>
      <c r="AJ83" s="28" t="s">
        <v>590</v>
      </c>
      <c r="AK83" s="56" t="s">
        <v>1321</v>
      </c>
      <c r="AN83" s="56" t="s">
        <v>1320</v>
      </c>
      <c r="AO83" s="17" t="s">
        <v>605</v>
      </c>
      <c r="AP83" s="17" t="s">
        <v>591</v>
      </c>
      <c r="AQ83" s="17" t="s">
        <v>593</v>
      </c>
      <c r="AR83" s="23" t="s">
        <v>592</v>
      </c>
      <c r="AS83" s="25"/>
      <c r="AT83" s="1">
        <f>RANK(BL83,$BL$3:$BL$121)+COUNTIF(BL$3:BL83,BL83)-1</f>
        <v>81</v>
      </c>
      <c r="AU83" s="64" t="str">
        <f t="shared" si="20"/>
        <v>N° 81 Nestlé France</v>
      </c>
      <c r="AV83" s="1">
        <f>RANK(BM83,$BM$3:$BM$121)+COUNTIF(BM$3:BM83,BM83)-1</f>
        <v>81</v>
      </c>
      <c r="AW83" s="64" t="str">
        <f t="shared" si="21"/>
        <v>N° 81 Nestlé France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22"/>
        <v>0</v>
      </c>
      <c r="BM83" s="1">
        <f t="shared" si="23"/>
        <v>0</v>
      </c>
      <c r="BN83" s="1">
        <f t="shared" si="24"/>
        <v>0</v>
      </c>
      <c r="BO83" s="1">
        <f t="shared" si="25"/>
        <v>0</v>
      </c>
      <c r="BP83" s="1">
        <f t="shared" si="26"/>
        <v>0</v>
      </c>
      <c r="BQ83" s="1">
        <f t="shared" si="27"/>
        <v>0</v>
      </c>
      <c r="BR83" s="1">
        <f t="shared" si="28"/>
        <v>0</v>
      </c>
      <c r="BS83" s="1">
        <f t="shared" si="29"/>
        <v>0</v>
      </c>
      <c r="BT83" s="1">
        <f t="shared" si="30"/>
        <v>0</v>
      </c>
      <c r="BU83" s="1">
        <f t="shared" si="31"/>
        <v>0</v>
      </c>
      <c r="BV83" s="1">
        <f t="shared" si="32"/>
        <v>0</v>
      </c>
      <c r="BW83" s="1">
        <f t="shared" si="33"/>
        <v>0</v>
      </c>
      <c r="BX83" s="1">
        <f t="shared" si="34"/>
        <v>0</v>
      </c>
      <c r="BY83" s="1">
        <f t="shared" si="35"/>
        <v>0</v>
      </c>
      <c r="BZ83" s="1">
        <f t="shared" si="36"/>
        <v>0</v>
      </c>
      <c r="CA83" s="1">
        <f t="shared" si="37"/>
        <v>0</v>
      </c>
      <c r="CB83" s="16"/>
    </row>
    <row r="84" spans="1:80" s="7" customFormat="1" ht="25.5" customHeight="1" x14ac:dyDescent="0.2">
      <c r="A84" s="12" t="s">
        <v>0</v>
      </c>
      <c r="B84" s="12" t="s">
        <v>598</v>
      </c>
      <c r="C84" s="17" t="s">
        <v>594</v>
      </c>
      <c r="D84" s="73" t="str">
        <f t="shared" si="19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596</v>
      </c>
      <c r="AH84" s="17" t="s">
        <v>595</v>
      </c>
      <c r="AI84" s="21">
        <v>25300</v>
      </c>
      <c r="AJ84" s="28" t="s">
        <v>597</v>
      </c>
      <c r="AK84" s="56" t="s">
        <v>1323</v>
      </c>
      <c r="AN84" s="56" t="s">
        <v>1322</v>
      </c>
      <c r="AO84" s="17"/>
      <c r="AP84" s="17"/>
      <c r="AQ84" s="17"/>
      <c r="AR84" s="23"/>
      <c r="AS84" s="25"/>
      <c r="AT84" s="1">
        <f>RANK(BL84,$BL$3:$BL$121)+COUNTIF(BL$3:BL84,BL84)-1</f>
        <v>82</v>
      </c>
      <c r="AU84" s="64" t="str">
        <f t="shared" si="20"/>
        <v>N° 82 Fromagerie Badoz</v>
      </c>
      <c r="AV84" s="1">
        <f>RANK(BM84,$BM$3:$BM$121)+COUNTIF(BM$3:BM84,BM84)-1</f>
        <v>82</v>
      </c>
      <c r="AW84" s="64" t="str">
        <f t="shared" si="21"/>
        <v>N° 82 Fromagerie Badoz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22"/>
        <v>0</v>
      </c>
      <c r="BM84" s="1">
        <f t="shared" si="23"/>
        <v>0</v>
      </c>
      <c r="BN84" s="1">
        <f t="shared" si="24"/>
        <v>0</v>
      </c>
      <c r="BO84" s="1">
        <f t="shared" si="25"/>
        <v>0</v>
      </c>
      <c r="BP84" s="1">
        <f t="shared" si="26"/>
        <v>0</v>
      </c>
      <c r="BQ84" s="1">
        <f t="shared" si="27"/>
        <v>0</v>
      </c>
      <c r="BR84" s="1">
        <f t="shared" si="28"/>
        <v>0</v>
      </c>
      <c r="BS84" s="1">
        <f t="shared" si="29"/>
        <v>0</v>
      </c>
      <c r="BT84" s="1">
        <f t="shared" si="30"/>
        <v>0</v>
      </c>
      <c r="BU84" s="1">
        <f t="shared" si="31"/>
        <v>0</v>
      </c>
      <c r="BV84" s="1">
        <f t="shared" si="32"/>
        <v>0</v>
      </c>
      <c r="BW84" s="1">
        <f t="shared" si="33"/>
        <v>0</v>
      </c>
      <c r="BX84" s="1">
        <f t="shared" si="34"/>
        <v>0</v>
      </c>
      <c r="BY84" s="1">
        <f t="shared" si="35"/>
        <v>0</v>
      </c>
      <c r="BZ84" s="1">
        <f t="shared" si="36"/>
        <v>0</v>
      </c>
      <c r="CA84" s="1">
        <f t="shared" si="37"/>
        <v>0</v>
      </c>
      <c r="CB84" s="16"/>
    </row>
    <row r="85" spans="1:80" s="7" customFormat="1" ht="45.75" customHeight="1" x14ac:dyDescent="0.2">
      <c r="A85" s="12" t="s">
        <v>0</v>
      </c>
      <c r="B85" s="12" t="s">
        <v>636</v>
      </c>
      <c r="C85" s="17" t="s">
        <v>654</v>
      </c>
      <c r="D85" s="73" t="str">
        <f t="shared" si="19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637</v>
      </c>
      <c r="AH85" s="17" t="s">
        <v>638</v>
      </c>
      <c r="AI85" s="21">
        <v>10230</v>
      </c>
      <c r="AJ85" s="28" t="s">
        <v>639</v>
      </c>
      <c r="AK85" s="56" t="s">
        <v>1325</v>
      </c>
      <c r="AN85" s="56" t="s">
        <v>1324</v>
      </c>
      <c r="AO85" s="26"/>
      <c r="AP85" s="24"/>
      <c r="AQ85" s="26"/>
      <c r="AR85" s="57" t="s">
        <v>297</v>
      </c>
      <c r="AS85" s="26"/>
      <c r="AT85" s="1">
        <f>RANK(BL85,$BL$3:$BL$121)+COUNTIF(BL$3:BL85,BL85)-1</f>
        <v>83</v>
      </c>
      <c r="AU85" s="64" t="str">
        <f t="shared" si="20"/>
        <v>N° 83 HUGUIER Frères</v>
      </c>
      <c r="AV85" s="1">
        <f>RANK(BM85,$BM$3:$BM$121)+COUNTIF(BM$3:BM85,BM85)-1</f>
        <v>83</v>
      </c>
      <c r="AW85" s="64" t="str">
        <f t="shared" si="21"/>
        <v>N° 83 HUGUIER Frères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22"/>
        <v>0</v>
      </c>
      <c r="BM85" s="1">
        <f t="shared" si="23"/>
        <v>0</v>
      </c>
      <c r="BN85" s="1">
        <f t="shared" si="24"/>
        <v>0</v>
      </c>
      <c r="BO85" s="1">
        <f t="shared" si="25"/>
        <v>0</v>
      </c>
      <c r="BP85" s="1">
        <f t="shared" si="26"/>
        <v>0</v>
      </c>
      <c r="BQ85" s="1">
        <f t="shared" si="27"/>
        <v>0</v>
      </c>
      <c r="BR85" s="1">
        <f t="shared" si="28"/>
        <v>0</v>
      </c>
      <c r="BS85" s="1">
        <f t="shared" si="29"/>
        <v>0</v>
      </c>
      <c r="BT85" s="1">
        <f t="shared" si="30"/>
        <v>0</v>
      </c>
      <c r="BU85" s="1">
        <f t="shared" si="31"/>
        <v>0</v>
      </c>
      <c r="BV85" s="1">
        <f t="shared" si="32"/>
        <v>0</v>
      </c>
      <c r="BW85" s="1">
        <f t="shared" si="33"/>
        <v>0</v>
      </c>
      <c r="BX85" s="1">
        <f t="shared" si="34"/>
        <v>0</v>
      </c>
      <c r="BY85" s="1">
        <f t="shared" si="35"/>
        <v>0</v>
      </c>
      <c r="BZ85" s="1">
        <f t="shared" si="36"/>
        <v>0</v>
      </c>
      <c r="CA85" s="1">
        <f t="shared" si="37"/>
        <v>0</v>
      </c>
      <c r="CB85" s="37"/>
    </row>
    <row r="86" spans="1:80" s="7" customFormat="1" ht="42.75" x14ac:dyDescent="0.2">
      <c r="A86" s="12" t="s">
        <v>0</v>
      </c>
      <c r="B86" s="12" t="s">
        <v>15</v>
      </c>
      <c r="C86" s="17" t="s">
        <v>642</v>
      </c>
      <c r="D86" s="73" t="str">
        <f t="shared" si="19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643</v>
      </c>
      <c r="AH86" s="17" t="s">
        <v>644</v>
      </c>
      <c r="AI86" s="21">
        <v>51130</v>
      </c>
      <c r="AJ86" s="28" t="s">
        <v>645</v>
      </c>
      <c r="AK86" s="22" t="s">
        <v>1327</v>
      </c>
      <c r="AM86" s="23" t="s">
        <v>646</v>
      </c>
      <c r="AN86" s="22" t="s">
        <v>1326</v>
      </c>
      <c r="AO86" s="17" t="s">
        <v>301</v>
      </c>
      <c r="AP86" s="24"/>
      <c r="AQ86" s="59" t="s">
        <v>302</v>
      </c>
      <c r="AR86" s="26"/>
      <c r="AS86" s="26"/>
      <c r="AT86" s="1">
        <f>RANK(BL86,$BL$3:$BL$121)+COUNTIF(BL$3:BL86,BL86)-1</f>
        <v>84</v>
      </c>
      <c r="AU86" s="64" t="str">
        <f t="shared" si="20"/>
        <v>N° 84 TEREOS, distillerie de la région de Chalon</v>
      </c>
      <c r="AV86" s="1">
        <f>RANK(BM86,$BM$3:$BM$121)+COUNTIF(BM$3:BM86,BM86)-1</f>
        <v>84</v>
      </c>
      <c r="AW86" s="64" t="str">
        <f t="shared" si="21"/>
        <v>N° 84 TEREOS, distillerie de la région de Chalon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22"/>
        <v>0</v>
      </c>
      <c r="BM86" s="1">
        <f t="shared" si="23"/>
        <v>0</v>
      </c>
      <c r="BN86" s="1">
        <f t="shared" si="24"/>
        <v>0</v>
      </c>
      <c r="BO86" s="1">
        <f t="shared" si="25"/>
        <v>0</v>
      </c>
      <c r="BP86" s="1">
        <f t="shared" si="26"/>
        <v>0</v>
      </c>
      <c r="BQ86" s="1">
        <f t="shared" si="27"/>
        <v>0</v>
      </c>
      <c r="BR86" s="1">
        <f t="shared" si="28"/>
        <v>0</v>
      </c>
      <c r="BS86" s="1">
        <f t="shared" si="29"/>
        <v>0</v>
      </c>
      <c r="BT86" s="1">
        <f t="shared" si="30"/>
        <v>0</v>
      </c>
      <c r="BU86" s="1">
        <f t="shared" si="31"/>
        <v>0</v>
      </c>
      <c r="BV86" s="1">
        <f t="shared" si="32"/>
        <v>0</v>
      </c>
      <c r="BW86" s="1">
        <f t="shared" si="33"/>
        <v>0</v>
      </c>
      <c r="BX86" s="1">
        <f t="shared" si="34"/>
        <v>0</v>
      </c>
      <c r="BY86" s="1">
        <f t="shared" si="35"/>
        <v>0</v>
      </c>
      <c r="BZ86" s="1">
        <f t="shared" si="36"/>
        <v>0</v>
      </c>
      <c r="CA86" s="1">
        <f t="shared" si="37"/>
        <v>0</v>
      </c>
      <c r="CB86" s="37"/>
    </row>
    <row r="87" spans="1:80" s="7" customFormat="1" ht="51.75" customHeight="1" x14ac:dyDescent="0.2">
      <c r="A87" s="12" t="s">
        <v>0</v>
      </c>
      <c r="B87" s="12" t="s">
        <v>305</v>
      </c>
      <c r="C87" s="17" t="s">
        <v>303</v>
      </c>
      <c r="D87" s="73" t="str">
        <f t="shared" si="19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647</v>
      </c>
      <c r="AH87" s="17" t="s">
        <v>648</v>
      </c>
      <c r="AI87" s="21">
        <v>6823</v>
      </c>
      <c r="AJ87" s="28" t="s">
        <v>649</v>
      </c>
      <c r="AK87" s="22" t="s">
        <v>1329</v>
      </c>
      <c r="AM87" s="23" t="s">
        <v>650</v>
      </c>
      <c r="AN87" s="22" t="s">
        <v>1328</v>
      </c>
      <c r="AO87" s="17" t="s">
        <v>304</v>
      </c>
      <c r="AP87" s="24"/>
      <c r="AQ87" s="17" t="s">
        <v>306</v>
      </c>
      <c r="AR87" s="26"/>
      <c r="AS87" s="26"/>
      <c r="AT87" s="1">
        <f>RANK(BL87,$BL$3:$BL$121)+COUNTIF(BL$3:BL87,BL87)-1</f>
        <v>85</v>
      </c>
      <c r="AU87" s="64" t="str">
        <f t="shared" si="20"/>
        <v>N° 85 Brasserie d’ORVAL</v>
      </c>
      <c r="AV87" s="1">
        <f>RANK(BM87,$BM$3:$BM$121)+COUNTIF(BM$3:BM87,BM87)-1</f>
        <v>85</v>
      </c>
      <c r="AW87" s="64" t="str">
        <f t="shared" si="21"/>
        <v>N° 85 Brasserie d’ORVAL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22"/>
        <v>0</v>
      </c>
      <c r="BM87" s="1">
        <f t="shared" si="23"/>
        <v>0</v>
      </c>
      <c r="BN87" s="1">
        <f t="shared" si="24"/>
        <v>0</v>
      </c>
      <c r="BO87" s="1">
        <f t="shared" si="25"/>
        <v>0</v>
      </c>
      <c r="BP87" s="1">
        <f t="shared" si="26"/>
        <v>0</v>
      </c>
      <c r="BQ87" s="1">
        <f t="shared" si="27"/>
        <v>0</v>
      </c>
      <c r="BR87" s="1">
        <f t="shared" si="28"/>
        <v>0</v>
      </c>
      <c r="BS87" s="1">
        <f t="shared" si="29"/>
        <v>0</v>
      </c>
      <c r="BT87" s="1">
        <f t="shared" si="30"/>
        <v>0</v>
      </c>
      <c r="BU87" s="1">
        <f t="shared" si="31"/>
        <v>0</v>
      </c>
      <c r="BV87" s="1">
        <f t="shared" si="32"/>
        <v>0</v>
      </c>
      <c r="BW87" s="1">
        <f t="shared" si="33"/>
        <v>0</v>
      </c>
      <c r="BX87" s="1">
        <f t="shared" si="34"/>
        <v>0</v>
      </c>
      <c r="BY87" s="1">
        <f t="shared" si="35"/>
        <v>0</v>
      </c>
      <c r="BZ87" s="1">
        <f t="shared" si="36"/>
        <v>0</v>
      </c>
      <c r="CA87" s="1">
        <f t="shared" si="37"/>
        <v>0</v>
      </c>
      <c r="CB87" s="37"/>
    </row>
    <row r="88" spans="1:80" s="7" customFormat="1" ht="44.25" customHeight="1" x14ac:dyDescent="0.2">
      <c r="A88" s="12" t="s">
        <v>0</v>
      </c>
      <c r="B88" s="12" t="s">
        <v>651</v>
      </c>
      <c r="C88" s="17" t="s">
        <v>652</v>
      </c>
      <c r="D88" s="73" t="str">
        <f t="shared" si="19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653</v>
      </c>
      <c r="AH88" s="17" t="s">
        <v>170</v>
      </c>
      <c r="AI88" s="21">
        <v>51100</v>
      </c>
      <c r="AJ88" s="28" t="s">
        <v>309</v>
      </c>
      <c r="AK88" s="22" t="s">
        <v>1331</v>
      </c>
      <c r="AM88" s="17"/>
      <c r="AN88" s="22" t="s">
        <v>1330</v>
      </c>
      <c r="AO88" s="17" t="s">
        <v>307</v>
      </c>
      <c r="AP88" s="24"/>
      <c r="AQ88" s="48" t="s">
        <v>309</v>
      </c>
      <c r="AR88" s="57" t="s">
        <v>308</v>
      </c>
      <c r="AS88" s="25" t="s">
        <v>409</v>
      </c>
      <c r="AT88" s="1">
        <f>RANK(BL88,$BL$3:$BL$121)+COUNTIF(BL$3:BL88,BL88)-1</f>
        <v>86</v>
      </c>
      <c r="AU88" s="64" t="str">
        <f t="shared" si="20"/>
        <v>N° 86 Charbonneaux Brabant SA</v>
      </c>
      <c r="AV88" s="1">
        <f>RANK(BM88,$BM$3:$BM$121)+COUNTIF(BM$3:BM88,BM88)-1</f>
        <v>86</v>
      </c>
      <c r="AW88" s="64" t="str">
        <f t="shared" si="21"/>
        <v>N° 86 Charbonneaux Brabant SA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22"/>
        <v>0</v>
      </c>
      <c r="BM88" s="1">
        <f t="shared" si="23"/>
        <v>0</v>
      </c>
      <c r="BN88" s="1">
        <f t="shared" si="24"/>
        <v>0</v>
      </c>
      <c r="BO88" s="1">
        <f t="shared" si="25"/>
        <v>0</v>
      </c>
      <c r="BP88" s="1">
        <f t="shared" si="26"/>
        <v>0</v>
      </c>
      <c r="BQ88" s="1">
        <f t="shared" si="27"/>
        <v>0</v>
      </c>
      <c r="BR88" s="1">
        <f t="shared" si="28"/>
        <v>0</v>
      </c>
      <c r="BS88" s="1">
        <f t="shared" si="29"/>
        <v>0</v>
      </c>
      <c r="BT88" s="1">
        <f t="shared" si="30"/>
        <v>0</v>
      </c>
      <c r="BU88" s="1">
        <f t="shared" si="31"/>
        <v>0</v>
      </c>
      <c r="BV88" s="1">
        <f t="shared" si="32"/>
        <v>0</v>
      </c>
      <c r="BW88" s="1">
        <f t="shared" si="33"/>
        <v>0</v>
      </c>
      <c r="BX88" s="1">
        <f t="shared" si="34"/>
        <v>0</v>
      </c>
      <c r="BY88" s="1">
        <f t="shared" si="35"/>
        <v>0</v>
      </c>
      <c r="BZ88" s="1">
        <f t="shared" si="36"/>
        <v>0</v>
      </c>
      <c r="CA88" s="1">
        <f t="shared" si="37"/>
        <v>0</v>
      </c>
      <c r="CB88" s="37"/>
    </row>
    <row r="89" spans="1:80" s="7" customFormat="1" ht="73.5" customHeight="1" x14ac:dyDescent="0.2">
      <c r="A89" s="12" t="s">
        <v>312</v>
      </c>
      <c r="B89" s="17" t="s">
        <v>314</v>
      </c>
      <c r="C89" s="17" t="s">
        <v>313</v>
      </c>
      <c r="D89" s="73" t="str">
        <f t="shared" si="19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655</v>
      </c>
      <c r="AH89" s="17" t="s">
        <v>170</v>
      </c>
      <c r="AI89" s="21">
        <v>51100</v>
      </c>
      <c r="AJ89" s="28" t="s">
        <v>656</v>
      </c>
      <c r="AK89" s="22"/>
      <c r="AM89" s="23" t="s">
        <v>657</v>
      </c>
      <c r="AN89" s="22" t="s">
        <v>1332</v>
      </c>
      <c r="AO89" s="26"/>
      <c r="AP89" s="24"/>
      <c r="AQ89" s="26"/>
      <c r="AR89" s="26"/>
      <c r="AS89" s="26"/>
      <c r="AT89" s="1">
        <f>RANK(BL89,$BL$3:$BL$121)+COUNTIF(BL$3:BL89,BL89)-1</f>
        <v>87</v>
      </c>
      <c r="AU89" s="64" t="str">
        <f t="shared" si="20"/>
        <v xml:space="preserve">N° 87 C.A.M.A (Chaine d'Analyses Marne Ardennes) </v>
      </c>
      <c r="AV89" s="1">
        <f>RANK(BM89,$BM$3:$BM$121)+COUNTIF(BM$3:BM89,BM89)-1</f>
        <v>87</v>
      </c>
      <c r="AW89" s="64" t="str">
        <f t="shared" si="21"/>
        <v xml:space="preserve">N° 87 C.A.M.A (Chaine d'Analyses Marne Ardennes) 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22"/>
        <v>0</v>
      </c>
      <c r="BM89" s="1">
        <f t="shared" si="23"/>
        <v>0</v>
      </c>
      <c r="BN89" s="1">
        <f t="shared" si="24"/>
        <v>0</v>
      </c>
      <c r="BO89" s="1">
        <f t="shared" si="25"/>
        <v>0</v>
      </c>
      <c r="BP89" s="1">
        <f t="shared" si="26"/>
        <v>0</v>
      </c>
      <c r="BQ89" s="1">
        <f t="shared" si="27"/>
        <v>0</v>
      </c>
      <c r="BR89" s="1">
        <f t="shared" si="28"/>
        <v>0</v>
      </c>
      <c r="BS89" s="1">
        <f t="shared" si="29"/>
        <v>0</v>
      </c>
      <c r="BT89" s="1">
        <f t="shared" si="30"/>
        <v>0</v>
      </c>
      <c r="BU89" s="1">
        <f t="shared" si="31"/>
        <v>0</v>
      </c>
      <c r="BV89" s="1">
        <f t="shared" si="32"/>
        <v>0</v>
      </c>
      <c r="BW89" s="1">
        <f t="shared" si="33"/>
        <v>0</v>
      </c>
      <c r="BX89" s="1">
        <f t="shared" si="34"/>
        <v>0</v>
      </c>
      <c r="BY89" s="1">
        <f t="shared" si="35"/>
        <v>0</v>
      </c>
      <c r="BZ89" s="1">
        <f t="shared" si="36"/>
        <v>0</v>
      </c>
      <c r="CA89" s="1">
        <f t="shared" si="37"/>
        <v>0</v>
      </c>
      <c r="CB89" s="37"/>
    </row>
    <row r="90" spans="1:80" s="7" customFormat="1" ht="65.25" customHeight="1" x14ac:dyDescent="0.2">
      <c r="A90" s="12" t="s">
        <v>312</v>
      </c>
      <c r="B90" s="17" t="s">
        <v>659</v>
      </c>
      <c r="C90" s="17" t="s">
        <v>658</v>
      </c>
      <c r="D90" s="73" t="str">
        <f t="shared" si="19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660</v>
      </c>
      <c r="AH90" s="17" t="s">
        <v>248</v>
      </c>
      <c r="AI90" s="21">
        <v>2000</v>
      </c>
      <c r="AJ90" s="28" t="s">
        <v>661</v>
      </c>
      <c r="AK90" s="22" t="s">
        <v>662</v>
      </c>
      <c r="AL90" s="22"/>
      <c r="AM90" s="23" t="s">
        <v>663</v>
      </c>
      <c r="AN90" s="30"/>
      <c r="AO90" s="26"/>
      <c r="AP90" s="24"/>
      <c r="AQ90" s="26"/>
      <c r="AR90" s="26"/>
      <c r="AS90" s="26"/>
      <c r="AT90" s="1">
        <f>RANK(BL90,$BL$3:$BL$121)+COUNTIF(BL$3:BL90,BL90)-1</f>
        <v>88</v>
      </c>
      <c r="AU90" s="64" t="str">
        <f t="shared" si="20"/>
        <v>N° 88 SDP</v>
      </c>
      <c r="AV90" s="1">
        <f>RANK(BM90,$BM$3:$BM$121)+COUNTIF(BM$3:BM90,BM90)-1</f>
        <v>88</v>
      </c>
      <c r="AW90" s="64" t="str">
        <f t="shared" si="21"/>
        <v>N° 88 SDP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22"/>
        <v>0</v>
      </c>
      <c r="BM90" s="1">
        <f t="shared" si="23"/>
        <v>0</v>
      </c>
      <c r="BN90" s="1">
        <f t="shared" si="24"/>
        <v>0</v>
      </c>
      <c r="BO90" s="1">
        <f t="shared" si="25"/>
        <v>0</v>
      </c>
      <c r="BP90" s="1">
        <f t="shared" si="26"/>
        <v>0</v>
      </c>
      <c r="BQ90" s="1">
        <f t="shared" si="27"/>
        <v>0</v>
      </c>
      <c r="BR90" s="1">
        <f t="shared" si="28"/>
        <v>0</v>
      </c>
      <c r="BS90" s="1">
        <f t="shared" si="29"/>
        <v>0</v>
      </c>
      <c r="BT90" s="1">
        <f t="shared" si="30"/>
        <v>0</v>
      </c>
      <c r="BU90" s="1">
        <f t="shared" si="31"/>
        <v>0</v>
      </c>
      <c r="BV90" s="1">
        <f t="shared" si="32"/>
        <v>0</v>
      </c>
      <c r="BW90" s="1">
        <f t="shared" si="33"/>
        <v>0</v>
      </c>
      <c r="BX90" s="1">
        <f t="shared" si="34"/>
        <v>0</v>
      </c>
      <c r="BY90" s="1">
        <f t="shared" si="35"/>
        <v>0</v>
      </c>
      <c r="BZ90" s="1">
        <f t="shared" si="36"/>
        <v>0</v>
      </c>
      <c r="CA90" s="1">
        <f t="shared" si="37"/>
        <v>0</v>
      </c>
      <c r="CB90" s="37"/>
    </row>
    <row r="91" spans="1:80" s="7" customFormat="1" ht="42" customHeight="1" x14ac:dyDescent="0.2">
      <c r="A91" s="12" t="s">
        <v>312</v>
      </c>
      <c r="B91" s="12" t="s">
        <v>558</v>
      </c>
      <c r="C91" s="17" t="s">
        <v>664</v>
      </c>
      <c r="D91" s="73" t="str">
        <f t="shared" si="19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666</v>
      </c>
      <c r="AH91" s="17" t="s">
        <v>665</v>
      </c>
      <c r="AI91" s="21">
        <v>51370</v>
      </c>
      <c r="AJ91" s="15"/>
      <c r="AK91" s="22" t="s">
        <v>667</v>
      </c>
      <c r="AL91" s="22"/>
      <c r="AM91" s="23" t="s">
        <v>668</v>
      </c>
      <c r="AN91" s="30"/>
      <c r="AO91" s="17" t="s">
        <v>315</v>
      </c>
      <c r="AP91" s="24"/>
      <c r="AQ91" s="30" t="s">
        <v>317</v>
      </c>
      <c r="AR91" s="49" t="s">
        <v>316</v>
      </c>
      <c r="AS91" s="25" t="s">
        <v>409</v>
      </c>
      <c r="AT91" s="1">
        <f>RANK(BL91,$BL$3:$BL$121)+COUNTIF(BL$3:BL91,BL91)-1</f>
        <v>89</v>
      </c>
      <c r="AU91" s="64" t="str">
        <f t="shared" si="20"/>
        <v xml:space="preserve">N° 89 Station d'épuration Reims Métropole - service SEMSI </v>
      </c>
      <c r="AV91" s="1">
        <f>RANK(BM91,$BM$3:$BM$121)+COUNTIF(BM$3:BM91,BM91)-1</f>
        <v>89</v>
      </c>
      <c r="AW91" s="64" t="str">
        <f t="shared" si="21"/>
        <v xml:space="preserve">N° 89 Station d'épuration Reims Métropole - service SEMSI 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22"/>
        <v>0</v>
      </c>
      <c r="BM91" s="1">
        <f t="shared" si="23"/>
        <v>0</v>
      </c>
      <c r="BN91" s="1">
        <f t="shared" si="24"/>
        <v>0</v>
      </c>
      <c r="BO91" s="1">
        <f t="shared" si="25"/>
        <v>0</v>
      </c>
      <c r="BP91" s="1">
        <f t="shared" si="26"/>
        <v>0</v>
      </c>
      <c r="BQ91" s="1">
        <f t="shared" si="27"/>
        <v>0</v>
      </c>
      <c r="BR91" s="1">
        <f t="shared" si="28"/>
        <v>0</v>
      </c>
      <c r="BS91" s="1">
        <f t="shared" si="29"/>
        <v>0</v>
      </c>
      <c r="BT91" s="1">
        <f t="shared" si="30"/>
        <v>0</v>
      </c>
      <c r="BU91" s="1">
        <f t="shared" si="31"/>
        <v>0</v>
      </c>
      <c r="BV91" s="1">
        <f t="shared" si="32"/>
        <v>0</v>
      </c>
      <c r="BW91" s="1">
        <f t="shared" si="33"/>
        <v>0</v>
      </c>
      <c r="BX91" s="1">
        <f t="shared" si="34"/>
        <v>0</v>
      </c>
      <c r="BY91" s="1">
        <f t="shared" si="35"/>
        <v>0</v>
      </c>
      <c r="BZ91" s="1">
        <f t="shared" si="36"/>
        <v>0</v>
      </c>
      <c r="CA91" s="1">
        <f t="shared" si="37"/>
        <v>0</v>
      </c>
      <c r="CB91" s="37"/>
    </row>
    <row r="92" spans="1:80" s="7" customFormat="1" ht="42" customHeight="1" x14ac:dyDescent="0.2">
      <c r="A92" s="12" t="s">
        <v>312</v>
      </c>
      <c r="B92" s="12" t="s">
        <v>318</v>
      </c>
      <c r="C92" s="17" t="s">
        <v>669</v>
      </c>
      <c r="D92" s="73" t="str">
        <f t="shared" si="19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670</v>
      </c>
      <c r="AH92" s="17" t="s">
        <v>191</v>
      </c>
      <c r="AI92" s="21">
        <v>51530</v>
      </c>
      <c r="AJ92" s="15"/>
      <c r="AK92" s="22" t="s">
        <v>672</v>
      </c>
      <c r="AL92" s="22"/>
      <c r="AM92" s="23" t="s">
        <v>671</v>
      </c>
      <c r="AN92" s="30"/>
      <c r="AO92" s="17" t="s">
        <v>673</v>
      </c>
      <c r="AP92" s="17" t="s">
        <v>674</v>
      </c>
      <c r="AQ92" s="30" t="s">
        <v>319</v>
      </c>
      <c r="AR92" s="26"/>
      <c r="AS92" s="26"/>
      <c r="AT92" s="1">
        <f>RANK(BL92,$BL$3:$BL$121)+COUNTIF(BL$3:BL92,BL92)-1</f>
        <v>90</v>
      </c>
      <c r="AU92" s="64" t="str">
        <f t="shared" si="20"/>
        <v xml:space="preserve">N° 90 STEP Mardeuil </v>
      </c>
      <c r="AV92" s="1">
        <f>RANK(BM92,$BM$3:$BM$121)+COUNTIF(BM$3:BM92,BM92)-1</f>
        <v>90</v>
      </c>
      <c r="AW92" s="64" t="str">
        <f t="shared" si="21"/>
        <v xml:space="preserve">N° 90 STEP Mardeuil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22"/>
        <v>0</v>
      </c>
      <c r="BM92" s="1">
        <f t="shared" si="23"/>
        <v>0</v>
      </c>
      <c r="BN92" s="1">
        <f t="shared" si="24"/>
        <v>0</v>
      </c>
      <c r="BO92" s="1">
        <f t="shared" si="25"/>
        <v>0</v>
      </c>
      <c r="BP92" s="1">
        <f t="shared" si="26"/>
        <v>0</v>
      </c>
      <c r="BQ92" s="1">
        <f t="shared" si="27"/>
        <v>0</v>
      </c>
      <c r="BR92" s="1">
        <f t="shared" si="28"/>
        <v>0</v>
      </c>
      <c r="BS92" s="1">
        <f t="shared" si="29"/>
        <v>0</v>
      </c>
      <c r="BT92" s="1">
        <f t="shared" si="30"/>
        <v>0</v>
      </c>
      <c r="BU92" s="1">
        <f t="shared" si="31"/>
        <v>0</v>
      </c>
      <c r="BV92" s="1">
        <f t="shared" si="32"/>
        <v>0</v>
      </c>
      <c r="BW92" s="1">
        <f t="shared" si="33"/>
        <v>0</v>
      </c>
      <c r="BX92" s="1">
        <f t="shared" si="34"/>
        <v>0</v>
      </c>
      <c r="BY92" s="1">
        <f t="shared" si="35"/>
        <v>0</v>
      </c>
      <c r="BZ92" s="1">
        <f t="shared" si="36"/>
        <v>0</v>
      </c>
      <c r="CA92" s="1">
        <f t="shared" si="37"/>
        <v>0</v>
      </c>
      <c r="CB92" s="37"/>
    </row>
    <row r="93" spans="1:80" s="7" customFormat="1" ht="42" customHeight="1" x14ac:dyDescent="0.2">
      <c r="A93" s="12" t="s">
        <v>312</v>
      </c>
      <c r="B93" s="12" t="s">
        <v>318</v>
      </c>
      <c r="C93" s="17" t="s">
        <v>676</v>
      </c>
      <c r="D93" s="73" t="str">
        <f t="shared" si="19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321</v>
      </c>
      <c r="AH93" s="17" t="s">
        <v>675</v>
      </c>
      <c r="AI93" s="17">
        <v>51120</v>
      </c>
      <c r="AJ93" s="15"/>
      <c r="AK93" s="22" t="s">
        <v>679</v>
      </c>
      <c r="AL93" s="22"/>
      <c r="AM93" s="17"/>
      <c r="AN93" s="30"/>
      <c r="AO93" s="48" t="s">
        <v>677</v>
      </c>
      <c r="AP93" s="17" t="s">
        <v>678</v>
      </c>
      <c r="AQ93" s="30" t="s">
        <v>320</v>
      </c>
      <c r="AR93" s="60" t="s">
        <v>322</v>
      </c>
      <c r="AS93" s="25" t="s">
        <v>409</v>
      </c>
      <c r="AT93" s="1">
        <f>RANK(BL93,$BL$3:$BL$121)+COUNTIF(BL$3:BL93,BL93)-1</f>
        <v>91</v>
      </c>
      <c r="AU93" s="64" t="str">
        <f t="shared" si="20"/>
        <v>N° 91 STEP Communauté de communes des Coteaux Sezannais</v>
      </c>
      <c r="AV93" s="1">
        <f>RANK(BM93,$BM$3:$BM$121)+COUNTIF(BM$3:BM93,BM93)-1</f>
        <v>91</v>
      </c>
      <c r="AW93" s="64" t="str">
        <f t="shared" si="21"/>
        <v>N° 91 STEP Communauté de communes des Coteaux Sezannais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22"/>
        <v>0</v>
      </c>
      <c r="BM93" s="1">
        <f t="shared" si="23"/>
        <v>0</v>
      </c>
      <c r="BN93" s="1">
        <f t="shared" si="24"/>
        <v>0</v>
      </c>
      <c r="BO93" s="1">
        <f t="shared" si="25"/>
        <v>0</v>
      </c>
      <c r="BP93" s="1">
        <f t="shared" si="26"/>
        <v>0</v>
      </c>
      <c r="BQ93" s="1">
        <f t="shared" si="27"/>
        <v>0</v>
      </c>
      <c r="BR93" s="1">
        <f t="shared" si="28"/>
        <v>0</v>
      </c>
      <c r="BS93" s="1">
        <f t="shared" si="29"/>
        <v>0</v>
      </c>
      <c r="BT93" s="1">
        <f t="shared" si="30"/>
        <v>0</v>
      </c>
      <c r="BU93" s="1">
        <f t="shared" si="31"/>
        <v>0</v>
      </c>
      <c r="BV93" s="1">
        <f t="shared" si="32"/>
        <v>0</v>
      </c>
      <c r="BW93" s="1">
        <f t="shared" si="33"/>
        <v>0</v>
      </c>
      <c r="BX93" s="1">
        <f t="shared" si="34"/>
        <v>0</v>
      </c>
      <c r="BY93" s="1">
        <f t="shared" si="35"/>
        <v>0</v>
      </c>
      <c r="BZ93" s="1">
        <f t="shared" si="36"/>
        <v>0</v>
      </c>
      <c r="CA93" s="1">
        <f t="shared" si="37"/>
        <v>0</v>
      </c>
      <c r="CB93" s="37"/>
    </row>
    <row r="94" spans="1:80" s="7" customFormat="1" ht="40.5" customHeight="1" x14ac:dyDescent="0.2">
      <c r="A94" s="12" t="s">
        <v>312</v>
      </c>
      <c r="B94" s="12" t="s">
        <v>680</v>
      </c>
      <c r="C94" s="17" t="s">
        <v>686</v>
      </c>
      <c r="D94" s="73" t="str">
        <f t="shared" si="19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681</v>
      </c>
      <c r="AH94" s="17" t="s">
        <v>682</v>
      </c>
      <c r="AI94" s="21">
        <v>51000</v>
      </c>
      <c r="AJ94" s="28" t="s">
        <v>685</v>
      </c>
      <c r="AK94" s="22" t="s">
        <v>684</v>
      </c>
      <c r="AL94" s="22"/>
      <c r="AM94" s="23" t="s">
        <v>683</v>
      </c>
      <c r="AN94" s="15"/>
      <c r="AO94" s="26"/>
      <c r="AP94" s="24"/>
      <c r="AQ94" s="26"/>
      <c r="AR94" s="26"/>
      <c r="AS94" s="26"/>
      <c r="AT94" s="1">
        <f>RANK(BL94,$BL$3:$BL$121)+COUNTIF(BL$3:BL94,BL94)-1</f>
        <v>92</v>
      </c>
      <c r="AU94" s="64" t="str">
        <f t="shared" si="20"/>
        <v>N° 92 Arvalis - Institut Du Végétal</v>
      </c>
      <c r="AV94" s="1">
        <f>RANK(BM94,$BM$3:$BM$121)+COUNTIF(BM$3:BM94,BM94)-1</f>
        <v>92</v>
      </c>
      <c r="AW94" s="64" t="str">
        <f t="shared" si="21"/>
        <v>N° 92 Arvalis - Institut Du Végétal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22"/>
        <v>0</v>
      </c>
      <c r="BM94" s="1">
        <f t="shared" si="23"/>
        <v>0</v>
      </c>
      <c r="BN94" s="1">
        <f t="shared" si="24"/>
        <v>0</v>
      </c>
      <c r="BO94" s="1">
        <f t="shared" si="25"/>
        <v>0</v>
      </c>
      <c r="BP94" s="1">
        <f t="shared" si="26"/>
        <v>0</v>
      </c>
      <c r="BQ94" s="1">
        <f t="shared" si="27"/>
        <v>0</v>
      </c>
      <c r="BR94" s="1">
        <f t="shared" si="28"/>
        <v>0</v>
      </c>
      <c r="BS94" s="1">
        <f t="shared" si="29"/>
        <v>0</v>
      </c>
      <c r="BT94" s="1">
        <f t="shared" si="30"/>
        <v>0</v>
      </c>
      <c r="BU94" s="1">
        <f t="shared" si="31"/>
        <v>0</v>
      </c>
      <c r="BV94" s="1">
        <f t="shared" si="32"/>
        <v>0</v>
      </c>
      <c r="BW94" s="1">
        <f t="shared" si="33"/>
        <v>0</v>
      </c>
      <c r="BX94" s="1">
        <f t="shared" si="34"/>
        <v>0</v>
      </c>
      <c r="BY94" s="1">
        <f t="shared" si="35"/>
        <v>0</v>
      </c>
      <c r="BZ94" s="1">
        <f t="shared" si="36"/>
        <v>0</v>
      </c>
      <c r="CA94" s="1">
        <f t="shared" si="37"/>
        <v>0</v>
      </c>
      <c r="CB94" s="37"/>
    </row>
    <row r="95" spans="1:80" s="7" customFormat="1" ht="31.5" customHeight="1" x14ac:dyDescent="0.2">
      <c r="A95" s="12" t="s">
        <v>312</v>
      </c>
      <c r="B95" s="12" t="s">
        <v>680</v>
      </c>
      <c r="C95" s="17" t="s">
        <v>687</v>
      </c>
      <c r="D95" s="73" t="str">
        <f t="shared" si="19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688</v>
      </c>
      <c r="AH95" s="17" t="s">
        <v>689</v>
      </c>
      <c r="AI95" s="21">
        <v>60550</v>
      </c>
      <c r="AJ95" s="28" t="s">
        <v>690</v>
      </c>
      <c r="AK95" s="22" t="s">
        <v>691</v>
      </c>
      <c r="AL95" s="22"/>
      <c r="AM95" s="23" t="s">
        <v>692</v>
      </c>
      <c r="AN95" s="15"/>
      <c r="AO95" s="17" t="s">
        <v>694</v>
      </c>
      <c r="AP95" s="24"/>
      <c r="AQ95" s="48" t="s">
        <v>693</v>
      </c>
      <c r="AR95" s="60" t="s">
        <v>695</v>
      </c>
      <c r="AS95" s="26"/>
      <c r="AT95" s="1">
        <f>RANK(BL95,$BL$3:$BL$121)+COUNTIF(BL$3:BL95,BL95)-1</f>
        <v>93</v>
      </c>
      <c r="AU95" s="64" t="str">
        <f t="shared" si="20"/>
        <v>N° 93 Inéris</v>
      </c>
      <c r="AV95" s="1">
        <f>RANK(BM95,$BM$3:$BM$121)+COUNTIF(BM$3:BM95,BM95)-1</f>
        <v>93</v>
      </c>
      <c r="AW95" s="64" t="str">
        <f t="shared" si="21"/>
        <v>N° 93 Inéris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22"/>
        <v>0</v>
      </c>
      <c r="BM95" s="1">
        <f t="shared" si="23"/>
        <v>0</v>
      </c>
      <c r="BN95" s="1">
        <f t="shared" si="24"/>
        <v>0</v>
      </c>
      <c r="BO95" s="1">
        <f t="shared" si="25"/>
        <v>0</v>
      </c>
      <c r="BP95" s="1">
        <f t="shared" si="26"/>
        <v>0</v>
      </c>
      <c r="BQ95" s="1">
        <f t="shared" si="27"/>
        <v>0</v>
      </c>
      <c r="BR95" s="1">
        <f t="shared" si="28"/>
        <v>0</v>
      </c>
      <c r="BS95" s="1">
        <f t="shared" si="29"/>
        <v>0</v>
      </c>
      <c r="BT95" s="1">
        <f t="shared" si="30"/>
        <v>0</v>
      </c>
      <c r="BU95" s="1">
        <f t="shared" si="31"/>
        <v>0</v>
      </c>
      <c r="BV95" s="1">
        <f t="shared" si="32"/>
        <v>0</v>
      </c>
      <c r="BW95" s="1">
        <f t="shared" si="33"/>
        <v>0</v>
      </c>
      <c r="BX95" s="1">
        <f t="shared" si="34"/>
        <v>0</v>
      </c>
      <c r="BY95" s="1">
        <f t="shared" si="35"/>
        <v>0</v>
      </c>
      <c r="BZ95" s="1">
        <f t="shared" si="36"/>
        <v>0</v>
      </c>
      <c r="CA95" s="1">
        <f t="shared" si="37"/>
        <v>0</v>
      </c>
      <c r="CB95" s="37"/>
    </row>
    <row r="96" spans="1:80" s="7" customFormat="1" ht="31.5" customHeight="1" x14ac:dyDescent="0.2">
      <c r="A96" s="12" t="s">
        <v>1201</v>
      </c>
      <c r="B96" s="12" t="s">
        <v>696</v>
      </c>
      <c r="C96" s="17" t="s">
        <v>1202</v>
      </c>
      <c r="D96" s="73" t="str">
        <f t="shared" si="19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697</v>
      </c>
      <c r="AH96" s="17" t="s">
        <v>698</v>
      </c>
      <c r="AI96" s="21">
        <v>94700</v>
      </c>
      <c r="AJ96" s="28" t="s">
        <v>699</v>
      </c>
      <c r="AK96" s="22" t="s">
        <v>700</v>
      </c>
      <c r="AL96" s="22"/>
      <c r="AM96" s="23" t="s">
        <v>701</v>
      </c>
      <c r="AN96" s="30"/>
      <c r="AO96" s="17" t="s">
        <v>704</v>
      </c>
      <c r="AP96" s="24"/>
      <c r="AQ96" s="17" t="s">
        <v>703</v>
      </c>
      <c r="AR96" s="60" t="s">
        <v>702</v>
      </c>
      <c r="AS96" s="26"/>
      <c r="AT96" s="1">
        <f>RANK(BL96,$BL$3:$BL$121)+COUNTIF(BL$3:BL96,BL96)-1</f>
        <v>94</v>
      </c>
      <c r="AU96" s="64" t="str">
        <f t="shared" si="20"/>
        <v>N° 94 ANSES (BCM-Alimentaire)</v>
      </c>
      <c r="AV96" s="1">
        <f>RANK(BM96,$BM$3:$BM$121)+COUNTIF(BM$3:BM96,BM96)-1</f>
        <v>94</v>
      </c>
      <c r="AW96" s="64" t="str">
        <f t="shared" si="21"/>
        <v>N° 94 ANSES (BCM-Alimentaire)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22"/>
        <v>0</v>
      </c>
      <c r="BM96" s="1">
        <f t="shared" si="23"/>
        <v>0</v>
      </c>
      <c r="BN96" s="1">
        <f t="shared" si="24"/>
        <v>0</v>
      </c>
      <c r="BO96" s="1">
        <f t="shared" si="25"/>
        <v>0</v>
      </c>
      <c r="BP96" s="1">
        <f t="shared" si="26"/>
        <v>0</v>
      </c>
      <c r="BQ96" s="1">
        <f t="shared" si="27"/>
        <v>0</v>
      </c>
      <c r="BR96" s="1">
        <f t="shared" si="28"/>
        <v>0</v>
      </c>
      <c r="BS96" s="1">
        <f t="shared" si="29"/>
        <v>0</v>
      </c>
      <c r="BT96" s="1">
        <f t="shared" si="30"/>
        <v>0</v>
      </c>
      <c r="BU96" s="1">
        <f t="shared" si="31"/>
        <v>0</v>
      </c>
      <c r="BV96" s="1">
        <f t="shared" si="32"/>
        <v>0</v>
      </c>
      <c r="BW96" s="1">
        <f t="shared" si="33"/>
        <v>0</v>
      </c>
      <c r="BX96" s="1">
        <f t="shared" si="34"/>
        <v>0</v>
      </c>
      <c r="BY96" s="1">
        <f t="shared" si="35"/>
        <v>0</v>
      </c>
      <c r="BZ96" s="1">
        <f t="shared" si="36"/>
        <v>0</v>
      </c>
      <c r="CA96" s="1">
        <f t="shared" si="37"/>
        <v>0</v>
      </c>
      <c r="CB96" s="37"/>
    </row>
    <row r="97" spans="1:80" s="7" customFormat="1" ht="30" customHeight="1" x14ac:dyDescent="0.2">
      <c r="A97" s="12" t="s">
        <v>714</v>
      </c>
      <c r="B97" s="12" t="s">
        <v>715</v>
      </c>
      <c r="C97" s="17" t="s">
        <v>713</v>
      </c>
      <c r="D97" s="73" t="str">
        <f t="shared" si="19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716</v>
      </c>
      <c r="AH97" s="17" t="s">
        <v>717</v>
      </c>
      <c r="AI97" s="21">
        <v>10400</v>
      </c>
      <c r="AJ97" s="15"/>
      <c r="AK97" s="22" t="s">
        <v>719</v>
      </c>
      <c r="AL97" s="22"/>
      <c r="AM97" s="23" t="s">
        <v>718</v>
      </c>
      <c r="AN97" s="26"/>
      <c r="AO97" s="17" t="s">
        <v>720</v>
      </c>
      <c r="AP97" s="24"/>
      <c r="AQ97" s="30" t="s">
        <v>325</v>
      </c>
      <c r="AR97" s="26"/>
      <c r="AS97" s="26"/>
      <c r="AT97" s="1">
        <f>RANK(BL97,$BL$3:$BL$121)+COUNTIF(BL$3:BL97,BL97)-1</f>
        <v>95</v>
      </c>
      <c r="AU97" s="64" t="str">
        <f t="shared" si="20"/>
        <v>N° 95 Ets J SOUFFLET</v>
      </c>
      <c r="AV97" s="1">
        <f>RANK(BM97,$BM$3:$BM$121)+COUNTIF(BM$3:BM97,BM97)-1</f>
        <v>95</v>
      </c>
      <c r="AW97" s="64" t="str">
        <f t="shared" si="21"/>
        <v>N° 95 Ets J SOUFFLET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22"/>
        <v>0</v>
      </c>
      <c r="BM97" s="1">
        <f t="shared" si="23"/>
        <v>0</v>
      </c>
      <c r="BN97" s="1">
        <f t="shared" si="24"/>
        <v>0</v>
      </c>
      <c r="BO97" s="1">
        <f t="shared" si="25"/>
        <v>0</v>
      </c>
      <c r="BP97" s="1">
        <f t="shared" si="26"/>
        <v>0</v>
      </c>
      <c r="BQ97" s="1">
        <f t="shared" si="27"/>
        <v>0</v>
      </c>
      <c r="BR97" s="1">
        <f t="shared" si="28"/>
        <v>0</v>
      </c>
      <c r="BS97" s="1">
        <f t="shared" si="29"/>
        <v>0</v>
      </c>
      <c r="BT97" s="1">
        <f t="shared" si="30"/>
        <v>0</v>
      </c>
      <c r="BU97" s="1">
        <f t="shared" si="31"/>
        <v>0</v>
      </c>
      <c r="BV97" s="1">
        <f t="shared" si="32"/>
        <v>0</v>
      </c>
      <c r="BW97" s="1">
        <f t="shared" si="33"/>
        <v>0</v>
      </c>
      <c r="BX97" s="1">
        <f t="shared" si="34"/>
        <v>0</v>
      </c>
      <c r="BY97" s="1">
        <f t="shared" si="35"/>
        <v>0</v>
      </c>
      <c r="BZ97" s="1">
        <f t="shared" si="36"/>
        <v>0</v>
      </c>
      <c r="CA97" s="1">
        <f t="shared" si="37"/>
        <v>0</v>
      </c>
      <c r="CB97" s="37"/>
    </row>
    <row r="98" spans="1:80" s="7" customFormat="1" ht="30" customHeight="1" x14ac:dyDescent="0.2">
      <c r="A98" s="12" t="s">
        <v>714</v>
      </c>
      <c r="B98" s="12" t="s">
        <v>722</v>
      </c>
      <c r="C98" s="17" t="s">
        <v>721</v>
      </c>
      <c r="D98" s="73" t="str">
        <f t="shared" ref="D98:D127" si="38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723</v>
      </c>
      <c r="AH98" s="17" t="s">
        <v>240</v>
      </c>
      <c r="AI98" s="21">
        <v>51110</v>
      </c>
      <c r="AJ98" s="28" t="s">
        <v>724</v>
      </c>
      <c r="AK98" s="22" t="s">
        <v>725</v>
      </c>
      <c r="AL98" s="22"/>
      <c r="AM98" s="23" t="s">
        <v>726</v>
      </c>
      <c r="AN98" s="26"/>
      <c r="AO98" s="17" t="s">
        <v>730</v>
      </c>
      <c r="AP98" s="17" t="s">
        <v>727</v>
      </c>
      <c r="AQ98" s="30" t="s">
        <v>728</v>
      </c>
      <c r="AR98" s="23" t="s">
        <v>729</v>
      </c>
      <c r="AS98" s="25" t="s">
        <v>409</v>
      </c>
      <c r="AT98" s="1">
        <f>RANK(BL98,$BL$3:$BL$121)+COUNTIF(BL$3:BL98,BL98)-1</f>
        <v>96</v>
      </c>
      <c r="AU98" s="64" t="str">
        <f t="shared" ref="AU98:AU127" si="39">"N° "&amp;AT98&amp;" "&amp;C98</f>
        <v>N° 96 Chaire A.B.I.</v>
      </c>
      <c r="AV98" s="1">
        <f>RANK(BM98,$BM$3:$BM$121)+COUNTIF(BM$3:BM98,BM98)-1</f>
        <v>96</v>
      </c>
      <c r="AW98" s="64" t="str">
        <f t="shared" ref="AW98:AW127" si="40">"N° "&amp;AV98&amp;" "&amp;C98</f>
        <v>N° 96 Chaire A.B.I.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ref="BL98:BL127" si="41">((AX98+AY98)*7)+((AZ98+BA98)*6)+((BB98+BC98)*5)+((BD98+BE98)*4)+((BF98+BG98)*3)+((BH98+BI98)*2)+((BJ98+BK98)*1)</f>
        <v>0</v>
      </c>
      <c r="BM98" s="1">
        <f t="shared" ref="BM98:BM127" si="42">((AY98)*7)+((BA98)*6)+((BC98)*5)+((BE98)*4)+((BG98)*3)+((BI98)*2)+((BK98)*1)</f>
        <v>0</v>
      </c>
      <c r="BN98" s="1">
        <f t="shared" ref="BN98:BN127" si="43">AX98</f>
        <v>0</v>
      </c>
      <c r="BO98" s="1">
        <f t="shared" ref="BO98:BO127" si="44">AZ98</f>
        <v>0</v>
      </c>
      <c r="BP98" s="1">
        <f t="shared" ref="BP98:BP127" si="45">BB98</f>
        <v>0</v>
      </c>
      <c r="BQ98" s="1">
        <f t="shared" ref="BQ98:BQ127" si="46">BD98</f>
        <v>0</v>
      </c>
      <c r="BR98" s="1">
        <f t="shared" ref="BR98:BR127" si="47">BF98</f>
        <v>0</v>
      </c>
      <c r="BS98" s="1">
        <f t="shared" ref="BS98:BS127" si="48">BH98</f>
        <v>0</v>
      </c>
      <c r="BT98" s="1">
        <f t="shared" ref="BT98:BT127" si="49">BJ98</f>
        <v>0</v>
      </c>
      <c r="BU98" s="1">
        <f t="shared" ref="BU98:BU127" si="50">AY98</f>
        <v>0</v>
      </c>
      <c r="BV98" s="1">
        <f t="shared" ref="BV98:BV127" si="51">BA98</f>
        <v>0</v>
      </c>
      <c r="BW98" s="1">
        <f t="shared" ref="BW98:BW127" si="52">BC98</f>
        <v>0</v>
      </c>
      <c r="BX98" s="1">
        <f t="shared" ref="BX98:BX127" si="53">BE98</f>
        <v>0</v>
      </c>
      <c r="BY98" s="1">
        <f t="shared" ref="BY98:BY127" si="54">BG98</f>
        <v>0</v>
      </c>
      <c r="BZ98" s="1">
        <f t="shared" ref="BZ98:BZ127" si="55">BI98</f>
        <v>0</v>
      </c>
      <c r="CA98" s="1">
        <f t="shared" ref="CA98:CA127" si="56">BK98</f>
        <v>0</v>
      </c>
      <c r="CB98" s="37"/>
    </row>
    <row r="99" spans="1:80" s="7" customFormat="1" ht="54" customHeight="1" x14ac:dyDescent="0.2">
      <c r="A99" s="12" t="s">
        <v>237</v>
      </c>
      <c r="B99" s="12" t="s">
        <v>732</v>
      </c>
      <c r="C99" s="17" t="s">
        <v>731</v>
      </c>
      <c r="D99" s="73" t="str">
        <f t="shared" si="38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733</v>
      </c>
      <c r="AH99" s="17" t="s">
        <v>178</v>
      </c>
      <c r="AI99" s="21">
        <v>51300</v>
      </c>
      <c r="AJ99" s="28" t="s">
        <v>734</v>
      </c>
      <c r="AK99" s="22" t="s">
        <v>735</v>
      </c>
      <c r="AL99" s="22"/>
      <c r="AM99" s="23" t="s">
        <v>736</v>
      </c>
      <c r="AN99" s="26"/>
      <c r="AO99" s="17" t="s">
        <v>737</v>
      </c>
      <c r="AP99" s="17"/>
      <c r="AQ99" s="30" t="s">
        <v>738</v>
      </c>
      <c r="AR99" s="23"/>
      <c r="AS99" s="25" t="s">
        <v>409</v>
      </c>
      <c r="AT99" s="1">
        <f>RANK(BL99,$BL$3:$BL$121)+COUNTIF(BL$3:BL99,BL99)-1</f>
        <v>97</v>
      </c>
      <c r="AU99" s="64" t="str">
        <f t="shared" si="39"/>
        <v>N° 97 Nocibé</v>
      </c>
      <c r="AV99" s="1">
        <f>RANK(BM99,$BM$3:$BM$121)+COUNTIF(BM$3:BM99,BM99)-1</f>
        <v>97</v>
      </c>
      <c r="AW99" s="64" t="str">
        <f t="shared" si="40"/>
        <v>N° 97 Nocibé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si="41"/>
        <v>0</v>
      </c>
      <c r="BM99" s="1">
        <f t="shared" si="42"/>
        <v>0</v>
      </c>
      <c r="BN99" s="1">
        <f t="shared" si="43"/>
        <v>0</v>
      </c>
      <c r="BO99" s="1">
        <f t="shared" si="44"/>
        <v>0</v>
      </c>
      <c r="BP99" s="1">
        <f t="shared" si="45"/>
        <v>0</v>
      </c>
      <c r="BQ99" s="1">
        <f t="shared" si="46"/>
        <v>0</v>
      </c>
      <c r="BR99" s="1">
        <f t="shared" si="47"/>
        <v>0</v>
      </c>
      <c r="BS99" s="1">
        <f t="shared" si="48"/>
        <v>0</v>
      </c>
      <c r="BT99" s="1">
        <f t="shared" si="49"/>
        <v>0</v>
      </c>
      <c r="BU99" s="1">
        <f t="shared" si="50"/>
        <v>0</v>
      </c>
      <c r="BV99" s="1">
        <f t="shared" si="51"/>
        <v>0</v>
      </c>
      <c r="BW99" s="1">
        <f t="shared" si="52"/>
        <v>0</v>
      </c>
      <c r="BX99" s="1">
        <f t="shared" si="53"/>
        <v>0</v>
      </c>
      <c r="BY99" s="1">
        <f t="shared" si="54"/>
        <v>0</v>
      </c>
      <c r="BZ99" s="1">
        <f t="shared" si="55"/>
        <v>0</v>
      </c>
      <c r="CA99" s="1">
        <f t="shared" si="56"/>
        <v>0</v>
      </c>
      <c r="CB99" s="37"/>
    </row>
    <row r="100" spans="1:80" s="7" customFormat="1" ht="54" customHeight="1" x14ac:dyDescent="0.2">
      <c r="A100" s="12" t="s">
        <v>237</v>
      </c>
      <c r="B100" s="12" t="s">
        <v>732</v>
      </c>
      <c r="C100" s="17" t="s">
        <v>328</v>
      </c>
      <c r="D100" s="73" t="str">
        <f t="shared" si="38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740</v>
      </c>
      <c r="AH100" s="17" t="s">
        <v>739</v>
      </c>
      <c r="AI100" s="21">
        <v>77200</v>
      </c>
      <c r="AJ100" s="28" t="s">
        <v>743</v>
      </c>
      <c r="AK100" s="22" t="s">
        <v>742</v>
      </c>
      <c r="AL100" s="22"/>
      <c r="AM100" s="23" t="s">
        <v>741</v>
      </c>
      <c r="AN100" s="15"/>
      <c r="AO100" s="48" t="s">
        <v>329</v>
      </c>
      <c r="AP100" s="24"/>
      <c r="AQ100" s="26"/>
      <c r="AR100" s="48"/>
      <c r="AS100" s="26"/>
      <c r="AT100" s="1">
        <f>RANK(BL100,$BL$3:$BL$121)+COUNTIF(BL$3:BL100,BL100)-1</f>
        <v>98</v>
      </c>
      <c r="AU100" s="64" t="str">
        <f t="shared" si="39"/>
        <v xml:space="preserve">N° 98 EUROP COSMETICS </v>
      </c>
      <c r="AV100" s="1">
        <f>RANK(BM100,$BM$3:$BM$121)+COUNTIF(BM$3:BM100,BM100)-1</f>
        <v>98</v>
      </c>
      <c r="AW100" s="64" t="str">
        <f t="shared" si="40"/>
        <v xml:space="preserve">N° 98 EUROP COSMETICS 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41"/>
        <v>0</v>
      </c>
      <c r="BM100" s="1">
        <f t="shared" si="42"/>
        <v>0</v>
      </c>
      <c r="BN100" s="1">
        <f t="shared" si="43"/>
        <v>0</v>
      </c>
      <c r="BO100" s="1">
        <f t="shared" si="44"/>
        <v>0</v>
      </c>
      <c r="BP100" s="1">
        <f t="shared" si="45"/>
        <v>0</v>
      </c>
      <c r="BQ100" s="1">
        <f t="shared" si="46"/>
        <v>0</v>
      </c>
      <c r="BR100" s="1">
        <f t="shared" si="47"/>
        <v>0</v>
      </c>
      <c r="BS100" s="1">
        <f t="shared" si="48"/>
        <v>0</v>
      </c>
      <c r="BT100" s="1">
        <f t="shared" si="49"/>
        <v>0</v>
      </c>
      <c r="BU100" s="1">
        <f t="shared" si="50"/>
        <v>0</v>
      </c>
      <c r="BV100" s="1">
        <f t="shared" si="51"/>
        <v>0</v>
      </c>
      <c r="BW100" s="1">
        <f t="shared" si="52"/>
        <v>0</v>
      </c>
      <c r="BX100" s="1">
        <f t="shared" si="53"/>
        <v>0</v>
      </c>
      <c r="BY100" s="1">
        <f t="shared" si="54"/>
        <v>0</v>
      </c>
      <c r="BZ100" s="1">
        <f t="shared" si="55"/>
        <v>0</v>
      </c>
      <c r="CA100" s="1">
        <f t="shared" si="56"/>
        <v>0</v>
      </c>
      <c r="CB100" s="37"/>
    </row>
    <row r="101" spans="1:80" s="13" customFormat="1" ht="63.75" customHeight="1" x14ac:dyDescent="0.2">
      <c r="A101" s="12" t="s">
        <v>237</v>
      </c>
      <c r="B101" s="12" t="s">
        <v>745</v>
      </c>
      <c r="C101" s="17" t="s">
        <v>744</v>
      </c>
      <c r="D101" s="73" t="str">
        <f t="shared" si="38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746</v>
      </c>
      <c r="AH101" s="17" t="s">
        <v>354</v>
      </c>
      <c r="AI101" s="21">
        <v>51689</v>
      </c>
      <c r="AJ101" s="28" t="s">
        <v>330</v>
      </c>
      <c r="AK101" s="22" t="s">
        <v>747</v>
      </c>
      <c r="AL101" s="22"/>
      <c r="AM101" s="23" t="s">
        <v>748</v>
      </c>
      <c r="AN101" s="17" t="s">
        <v>749</v>
      </c>
      <c r="AO101" s="17" t="s">
        <v>750</v>
      </c>
      <c r="AP101" s="24"/>
      <c r="AQ101" s="26"/>
      <c r="AR101" s="60" t="s">
        <v>331</v>
      </c>
      <c r="AS101" s="25" t="s">
        <v>409</v>
      </c>
      <c r="AT101" s="1">
        <f>RANK(BL101,$BL$3:$BL$121)+COUNTIF(BL$3:BL101,BL101)-1</f>
        <v>99</v>
      </c>
      <c r="AU101" s="64" t="str">
        <f t="shared" si="39"/>
        <v>N° 99 PARCHIMY SA</v>
      </c>
      <c r="AV101" s="1">
        <f>RANK(BM101,$BM$3:$BM$121)+COUNTIF(BM$3:BM101,BM101)-1</f>
        <v>99</v>
      </c>
      <c r="AW101" s="64" t="str">
        <f t="shared" si="40"/>
        <v>N° 99 PARCHIMY SA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41"/>
        <v>0</v>
      </c>
      <c r="BM101" s="1">
        <f t="shared" si="42"/>
        <v>0</v>
      </c>
      <c r="BN101" s="1">
        <f t="shared" si="43"/>
        <v>0</v>
      </c>
      <c r="BO101" s="1">
        <f t="shared" si="44"/>
        <v>0</v>
      </c>
      <c r="BP101" s="1">
        <f t="shared" si="45"/>
        <v>0</v>
      </c>
      <c r="BQ101" s="1">
        <f t="shared" si="46"/>
        <v>0</v>
      </c>
      <c r="BR101" s="1">
        <f t="shared" si="47"/>
        <v>0</v>
      </c>
      <c r="BS101" s="1">
        <f t="shared" si="48"/>
        <v>0</v>
      </c>
      <c r="BT101" s="1">
        <f t="shared" si="49"/>
        <v>0</v>
      </c>
      <c r="BU101" s="1">
        <f t="shared" si="50"/>
        <v>0</v>
      </c>
      <c r="BV101" s="1">
        <f t="shared" si="51"/>
        <v>0</v>
      </c>
      <c r="BW101" s="1">
        <f t="shared" si="52"/>
        <v>0</v>
      </c>
      <c r="BX101" s="1">
        <f t="shared" si="53"/>
        <v>0</v>
      </c>
      <c r="BY101" s="1">
        <f t="shared" si="54"/>
        <v>0</v>
      </c>
      <c r="BZ101" s="1">
        <f t="shared" si="55"/>
        <v>0</v>
      </c>
      <c r="CA101" s="1">
        <f t="shared" si="56"/>
        <v>0</v>
      </c>
      <c r="CB101" s="38"/>
    </row>
    <row r="102" spans="1:80" s="27" customFormat="1" ht="63.75" customHeight="1" x14ac:dyDescent="0.2">
      <c r="A102" s="12" t="s">
        <v>237</v>
      </c>
      <c r="B102" s="12" t="s">
        <v>745</v>
      </c>
      <c r="C102" s="17" t="s">
        <v>751</v>
      </c>
      <c r="D102" s="73" t="str">
        <f t="shared" si="38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753</v>
      </c>
      <c r="AH102" s="17" t="s">
        <v>754</v>
      </c>
      <c r="AI102" s="21">
        <v>60310</v>
      </c>
      <c r="AJ102" s="28" t="s">
        <v>755</v>
      </c>
      <c r="AK102" s="22" t="s">
        <v>756</v>
      </c>
      <c r="AL102" s="22"/>
      <c r="AM102" s="23" t="s">
        <v>752</v>
      </c>
      <c r="AN102" s="17"/>
      <c r="AO102" s="17" t="s">
        <v>759</v>
      </c>
      <c r="AP102" s="24"/>
      <c r="AQ102" s="48" t="s">
        <v>758</v>
      </c>
      <c r="AR102" s="23" t="s">
        <v>757</v>
      </c>
      <c r="AS102" s="25"/>
      <c r="AT102" s="1">
        <f>RANK(BL102,$BL$3:$BL$121)+COUNTIF(BL$3:BL102,BL102)-1</f>
        <v>100</v>
      </c>
      <c r="AU102" s="64" t="str">
        <f t="shared" si="39"/>
        <v>N° 100 Beauté Recherche e tindustries - LOREAL</v>
      </c>
      <c r="AV102" s="1">
        <f>RANK(BM102,$BM$3:$BM$121)+COUNTIF(BM$3:BM102,BM102)-1</f>
        <v>100</v>
      </c>
      <c r="AW102" s="64" t="str">
        <f t="shared" si="40"/>
        <v>N° 100 Beauté Recherche e tindustries - LOREAL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41"/>
        <v>0</v>
      </c>
      <c r="BM102" s="1">
        <f t="shared" si="42"/>
        <v>0</v>
      </c>
      <c r="BN102" s="1">
        <f t="shared" si="43"/>
        <v>0</v>
      </c>
      <c r="BO102" s="1">
        <f t="shared" si="44"/>
        <v>0</v>
      </c>
      <c r="BP102" s="1">
        <f t="shared" si="45"/>
        <v>0</v>
      </c>
      <c r="BQ102" s="1">
        <f t="shared" si="46"/>
        <v>0</v>
      </c>
      <c r="BR102" s="1">
        <f t="shared" si="47"/>
        <v>0</v>
      </c>
      <c r="BS102" s="1">
        <f t="shared" si="48"/>
        <v>0</v>
      </c>
      <c r="BT102" s="1">
        <f t="shared" si="49"/>
        <v>0</v>
      </c>
      <c r="BU102" s="1">
        <f t="shared" si="50"/>
        <v>0</v>
      </c>
      <c r="BV102" s="1">
        <f t="shared" si="51"/>
        <v>0</v>
      </c>
      <c r="BW102" s="1">
        <f t="shared" si="52"/>
        <v>0</v>
      </c>
      <c r="BX102" s="1">
        <f t="shared" si="53"/>
        <v>0</v>
      </c>
      <c r="BY102" s="1">
        <f t="shared" si="54"/>
        <v>0</v>
      </c>
      <c r="BZ102" s="1">
        <f t="shared" si="55"/>
        <v>0</v>
      </c>
      <c r="CA102" s="1">
        <f t="shared" si="56"/>
        <v>0</v>
      </c>
      <c r="CB102" s="39"/>
    </row>
    <row r="103" spans="1:80" s="26" customFormat="1" ht="82.5" customHeight="1" x14ac:dyDescent="0.2">
      <c r="A103" s="12" t="s">
        <v>237</v>
      </c>
      <c r="B103" s="12" t="s">
        <v>773</v>
      </c>
      <c r="C103" s="17" t="s">
        <v>764</v>
      </c>
      <c r="D103" s="73" t="str">
        <f t="shared" si="38"/>
        <v xml:space="preserve">              </v>
      </c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765</v>
      </c>
      <c r="AH103" s="17" t="s">
        <v>766</v>
      </c>
      <c r="AI103" s="21">
        <v>60610</v>
      </c>
      <c r="AJ103" s="28" t="s">
        <v>333</v>
      </c>
      <c r="AK103" s="22" t="s">
        <v>768</v>
      </c>
      <c r="AL103" s="22"/>
      <c r="AM103" s="23" t="s">
        <v>767</v>
      </c>
      <c r="AP103" s="24"/>
      <c r="AQ103" s="30" t="s">
        <v>333</v>
      </c>
      <c r="AR103" s="60" t="s">
        <v>332</v>
      </c>
      <c r="AT103" s="1">
        <f>RANK(BL103,$BL$3:$BL$121)+COUNTIF(BL$3:BL103,BL103)-1</f>
        <v>101</v>
      </c>
      <c r="AU103" s="64" t="str">
        <f t="shared" si="39"/>
        <v>N° 101 THOR PERSONAL CARE SA</v>
      </c>
      <c r="AV103" s="1">
        <f>RANK(BM103,$BM$3:$BM$121)+COUNTIF(BM$3:BM103,BM103)-1</f>
        <v>101</v>
      </c>
      <c r="AW103" s="64" t="str">
        <f t="shared" si="40"/>
        <v>N° 101 THOR PERSONAL CARE SA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41"/>
        <v>0</v>
      </c>
      <c r="BM103" s="1">
        <f t="shared" si="42"/>
        <v>0</v>
      </c>
      <c r="BN103" s="1">
        <f t="shared" si="43"/>
        <v>0</v>
      </c>
      <c r="BO103" s="1">
        <f t="shared" si="44"/>
        <v>0</v>
      </c>
      <c r="BP103" s="1">
        <f t="shared" si="45"/>
        <v>0</v>
      </c>
      <c r="BQ103" s="1">
        <f t="shared" si="46"/>
        <v>0</v>
      </c>
      <c r="BR103" s="1">
        <f t="shared" si="47"/>
        <v>0</v>
      </c>
      <c r="BS103" s="1">
        <f t="shared" si="48"/>
        <v>0</v>
      </c>
      <c r="BT103" s="1">
        <f t="shared" si="49"/>
        <v>0</v>
      </c>
      <c r="BU103" s="1">
        <f t="shared" si="50"/>
        <v>0</v>
      </c>
      <c r="BV103" s="1">
        <f t="shared" si="51"/>
        <v>0</v>
      </c>
      <c r="BW103" s="1">
        <f t="shared" si="52"/>
        <v>0</v>
      </c>
      <c r="BX103" s="1">
        <f t="shared" si="53"/>
        <v>0</v>
      </c>
      <c r="BY103" s="1">
        <f t="shared" si="54"/>
        <v>0</v>
      </c>
      <c r="BZ103" s="1">
        <f t="shared" si="55"/>
        <v>0</v>
      </c>
      <c r="CA103" s="1">
        <f t="shared" si="56"/>
        <v>0</v>
      </c>
      <c r="CB103" s="40"/>
    </row>
    <row r="104" spans="1:80" s="13" customFormat="1" ht="120" x14ac:dyDescent="0.2">
      <c r="A104" s="12" t="s">
        <v>237</v>
      </c>
      <c r="B104" s="12" t="s">
        <v>773</v>
      </c>
      <c r="C104" s="17" t="s">
        <v>769</v>
      </c>
      <c r="D104" s="73" t="str">
        <f t="shared" si="38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770</v>
      </c>
      <c r="AI104" s="21">
        <v>45800</v>
      </c>
      <c r="AJ104" s="28"/>
      <c r="AK104" s="22" t="s">
        <v>772</v>
      </c>
      <c r="AL104" s="22"/>
      <c r="AM104" s="23" t="s">
        <v>771</v>
      </c>
      <c r="AN104" s="26"/>
      <c r="AO104" s="26"/>
      <c r="AP104" s="24"/>
      <c r="AQ104" s="30"/>
      <c r="AR104" s="60"/>
      <c r="AS104" s="26"/>
      <c r="AT104" s="1">
        <f>RANK(BL104,$BL$3:$BL$121)+COUNTIF(BL$3:BL104,BL104)-1</f>
        <v>102</v>
      </c>
      <c r="AU104" s="64" t="str">
        <f t="shared" si="39"/>
        <v>N° 102 Hélios Research center</v>
      </c>
      <c r="AV104" s="1">
        <f>RANK(BM104,$BM$3:$BM$121)+COUNTIF(BM$3:BM104,BM104)-1</f>
        <v>102</v>
      </c>
      <c r="AW104" s="64" t="str">
        <f t="shared" si="40"/>
        <v>N° 102 Hélios Research center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41"/>
        <v>0</v>
      </c>
      <c r="BM104" s="1">
        <f t="shared" si="42"/>
        <v>0</v>
      </c>
      <c r="BN104" s="1">
        <f t="shared" si="43"/>
        <v>0</v>
      </c>
      <c r="BO104" s="1">
        <f t="shared" si="44"/>
        <v>0</v>
      </c>
      <c r="BP104" s="1">
        <f t="shared" si="45"/>
        <v>0</v>
      </c>
      <c r="BQ104" s="1">
        <f t="shared" si="46"/>
        <v>0</v>
      </c>
      <c r="BR104" s="1">
        <f t="shared" si="47"/>
        <v>0</v>
      </c>
      <c r="BS104" s="1">
        <f t="shared" si="48"/>
        <v>0</v>
      </c>
      <c r="BT104" s="1">
        <f t="shared" si="49"/>
        <v>0</v>
      </c>
      <c r="BU104" s="1">
        <f t="shared" si="50"/>
        <v>0</v>
      </c>
      <c r="BV104" s="1">
        <f t="shared" si="51"/>
        <v>0</v>
      </c>
      <c r="BW104" s="1">
        <f t="shared" si="52"/>
        <v>0</v>
      </c>
      <c r="BX104" s="1">
        <f t="shared" si="53"/>
        <v>0</v>
      </c>
      <c r="BY104" s="1">
        <f t="shared" si="54"/>
        <v>0</v>
      </c>
      <c r="BZ104" s="1">
        <f t="shared" si="55"/>
        <v>0</v>
      </c>
      <c r="CA104" s="1">
        <f t="shared" si="56"/>
        <v>0</v>
      </c>
      <c r="CB104" s="38"/>
    </row>
    <row r="105" spans="1:80" s="26" customFormat="1" ht="30" customHeight="1" x14ac:dyDescent="0.2">
      <c r="A105" s="12" t="s">
        <v>336</v>
      </c>
      <c r="B105" s="17" t="s">
        <v>789</v>
      </c>
      <c r="C105" s="17" t="s">
        <v>799</v>
      </c>
      <c r="D105" s="73" t="str">
        <f t="shared" si="38"/>
        <v xml:space="preserve">              </v>
      </c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783</v>
      </c>
      <c r="AH105" s="17" t="s">
        <v>170</v>
      </c>
      <c r="AI105" s="21">
        <v>51100</v>
      </c>
      <c r="AJ105" s="15"/>
      <c r="AK105" s="22" t="s">
        <v>774</v>
      </c>
      <c r="AL105" s="22"/>
      <c r="AM105" s="23" t="s">
        <v>775</v>
      </c>
      <c r="AN105" s="17" t="s">
        <v>779</v>
      </c>
      <c r="AO105" s="17" t="s">
        <v>776</v>
      </c>
      <c r="AP105" s="17" t="s">
        <v>777</v>
      </c>
      <c r="AQ105" s="17" t="s">
        <v>337</v>
      </c>
      <c r="AR105" s="60" t="s">
        <v>338</v>
      </c>
      <c r="AT105" s="1">
        <f>RANK(BL105,$BL$3:$BL$121)+COUNTIF(BL$3:BL105,BL105)-1</f>
        <v>103</v>
      </c>
      <c r="AU105" s="64" t="str">
        <f t="shared" si="39"/>
        <v xml:space="preserve">N° 103 Laboratoire SIRMA    CNRS 3481  - Bâtiment 18 - UFR Sciences Exactes et Naturelles, </v>
      </c>
      <c r="AV105" s="1">
        <f>RANK(BM105,$BM$3:$BM$121)+COUNTIF(BM$3:BM105,BM105)-1</f>
        <v>103</v>
      </c>
      <c r="AW105" s="64" t="str">
        <f t="shared" si="40"/>
        <v xml:space="preserve">N° 103 Laboratoire SIRMA    CNRS 3481  - Bâtiment 18 - UFR Sciences Exactes et Naturelles, 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41"/>
        <v>0</v>
      </c>
      <c r="BM105" s="1">
        <f t="shared" si="42"/>
        <v>0</v>
      </c>
      <c r="BN105" s="1">
        <f t="shared" si="43"/>
        <v>0</v>
      </c>
      <c r="BO105" s="1">
        <f t="shared" si="44"/>
        <v>0</v>
      </c>
      <c r="BP105" s="1">
        <f t="shared" si="45"/>
        <v>0</v>
      </c>
      <c r="BQ105" s="1">
        <f t="shared" si="46"/>
        <v>0</v>
      </c>
      <c r="BR105" s="1">
        <f t="shared" si="47"/>
        <v>0</v>
      </c>
      <c r="BS105" s="1">
        <f t="shared" si="48"/>
        <v>0</v>
      </c>
      <c r="BT105" s="1">
        <f t="shared" si="49"/>
        <v>0</v>
      </c>
      <c r="BU105" s="1">
        <f t="shared" si="50"/>
        <v>0</v>
      </c>
      <c r="BV105" s="1">
        <f t="shared" si="51"/>
        <v>0</v>
      </c>
      <c r="BW105" s="1">
        <f t="shared" si="52"/>
        <v>0</v>
      </c>
      <c r="BX105" s="1">
        <f t="shared" si="53"/>
        <v>0</v>
      </c>
      <c r="BY105" s="1">
        <f t="shared" si="54"/>
        <v>0</v>
      </c>
      <c r="BZ105" s="1">
        <f t="shared" si="55"/>
        <v>0</v>
      </c>
      <c r="CA105" s="1">
        <f t="shared" si="56"/>
        <v>0</v>
      </c>
      <c r="CB105" s="40"/>
    </row>
    <row r="106" spans="1:80" s="33" customFormat="1" ht="22.5" customHeight="1" x14ac:dyDescent="0.2">
      <c r="A106" s="12" t="s">
        <v>336</v>
      </c>
      <c r="B106" s="12" t="s">
        <v>781</v>
      </c>
      <c r="C106" s="17" t="s">
        <v>782</v>
      </c>
      <c r="D106" s="73" t="str">
        <f t="shared" si="38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784</v>
      </c>
      <c r="AH106" s="17" t="s">
        <v>170</v>
      </c>
      <c r="AI106" s="21">
        <v>51100</v>
      </c>
      <c r="AJ106" s="28" t="s">
        <v>785</v>
      </c>
      <c r="AK106" s="22" t="s">
        <v>786</v>
      </c>
      <c r="AL106" s="22"/>
      <c r="AM106" s="23" t="s">
        <v>787</v>
      </c>
      <c r="AN106" s="17"/>
      <c r="AO106" s="17"/>
      <c r="AP106" s="17"/>
      <c r="AQ106" s="17" t="s">
        <v>788</v>
      </c>
      <c r="AR106" s="60"/>
      <c r="AS106" s="26"/>
      <c r="AT106" s="1">
        <f>RANK(BL106,$BL$3:$BL$121)+COUNTIF(BL$3:BL106,BL106)-1</f>
        <v>104</v>
      </c>
      <c r="AU106" s="64" t="str">
        <f t="shared" si="39"/>
        <v>N° 104 Institut Jean Godinot</v>
      </c>
      <c r="AV106" s="1">
        <f>RANK(BM106,$BM$3:$BM$121)+COUNTIF(BM$3:BM106,BM106)-1</f>
        <v>104</v>
      </c>
      <c r="AW106" s="64" t="str">
        <f t="shared" si="40"/>
        <v>N° 104 Institut Jean Godinot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41"/>
        <v>0</v>
      </c>
      <c r="BM106" s="1">
        <f t="shared" si="42"/>
        <v>0</v>
      </c>
      <c r="BN106" s="1">
        <f t="shared" si="43"/>
        <v>0</v>
      </c>
      <c r="BO106" s="1">
        <f t="shared" si="44"/>
        <v>0</v>
      </c>
      <c r="BP106" s="1">
        <f t="shared" si="45"/>
        <v>0</v>
      </c>
      <c r="BQ106" s="1">
        <f t="shared" si="46"/>
        <v>0</v>
      </c>
      <c r="BR106" s="1">
        <f t="shared" si="47"/>
        <v>0</v>
      </c>
      <c r="BS106" s="1">
        <f t="shared" si="48"/>
        <v>0</v>
      </c>
      <c r="BT106" s="1">
        <f t="shared" si="49"/>
        <v>0</v>
      </c>
      <c r="BU106" s="1">
        <f t="shared" si="50"/>
        <v>0</v>
      </c>
      <c r="BV106" s="1">
        <f t="shared" si="51"/>
        <v>0</v>
      </c>
      <c r="BW106" s="1">
        <f t="shared" si="52"/>
        <v>0</v>
      </c>
      <c r="BX106" s="1">
        <f t="shared" si="53"/>
        <v>0</v>
      </c>
      <c r="BY106" s="1">
        <f t="shared" si="54"/>
        <v>0</v>
      </c>
      <c r="BZ106" s="1">
        <f t="shared" si="55"/>
        <v>0</v>
      </c>
      <c r="CA106" s="1">
        <f t="shared" si="56"/>
        <v>0</v>
      </c>
      <c r="CB106" s="40"/>
    </row>
    <row r="107" spans="1:80" s="7" customFormat="1" ht="135" x14ac:dyDescent="0.2">
      <c r="A107" s="12" t="s">
        <v>347</v>
      </c>
      <c r="B107" s="12" t="s">
        <v>797</v>
      </c>
      <c r="C107" s="20" t="s">
        <v>798</v>
      </c>
      <c r="D107" s="73" t="str">
        <f t="shared" si="38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5"/>
      <c r="N107" s="17"/>
      <c r="O107" s="17"/>
      <c r="P107" s="17"/>
      <c r="Q107" s="17"/>
      <c r="R107" s="120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783</v>
      </c>
      <c r="AH107" s="17" t="s">
        <v>170</v>
      </c>
      <c r="AI107" s="21">
        <v>51100</v>
      </c>
      <c r="AJ107" s="15"/>
      <c r="AK107" s="22" t="s">
        <v>774</v>
      </c>
      <c r="AL107" s="22"/>
      <c r="AM107" s="23" t="s">
        <v>775</v>
      </c>
      <c r="AN107" s="15"/>
      <c r="AO107" s="17" t="s">
        <v>801</v>
      </c>
      <c r="AP107" s="24"/>
      <c r="AQ107" s="17" t="s">
        <v>349</v>
      </c>
      <c r="AR107" s="23" t="s">
        <v>800</v>
      </c>
      <c r="AS107" s="25" t="s">
        <v>409</v>
      </c>
      <c r="AT107" s="1">
        <f>RANK(BL107,$BL$3:$BL$121)+COUNTIF(BL$3:BL107,BL107)-1</f>
        <v>105</v>
      </c>
      <c r="AU107" s="64" t="str">
        <f t="shared" si="39"/>
        <v>N° 105 ICMR (Institut de chimie moléculaire de Reims )- UMR CNRS 6229 - UFR Sciences, Bâtiment 18 - UFR Sciences Exactes et Naturelles</v>
      </c>
      <c r="AV107" s="1">
        <f>RANK(BM107,$BM$3:$BM$121)+COUNTIF(BM$3:BM107,BM107)-1</f>
        <v>105</v>
      </c>
      <c r="AW107" s="64" t="str">
        <f t="shared" si="40"/>
        <v>N° 105 ICMR (Institut de chimie moléculaire de Reims )- UMR CNRS 6229 - UFR Sciences, Bâtiment 18 - UFR Sciences Exactes et Naturelles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41"/>
        <v>0</v>
      </c>
      <c r="BM107" s="1">
        <f t="shared" si="42"/>
        <v>0</v>
      </c>
      <c r="BN107" s="1">
        <f t="shared" si="43"/>
        <v>0</v>
      </c>
      <c r="BO107" s="1">
        <f t="shared" si="44"/>
        <v>0</v>
      </c>
      <c r="BP107" s="1">
        <f t="shared" si="45"/>
        <v>0</v>
      </c>
      <c r="BQ107" s="1">
        <f t="shared" si="46"/>
        <v>0</v>
      </c>
      <c r="BR107" s="1">
        <f t="shared" si="47"/>
        <v>0</v>
      </c>
      <c r="BS107" s="1">
        <f t="shared" si="48"/>
        <v>0</v>
      </c>
      <c r="BT107" s="1">
        <f t="shared" si="49"/>
        <v>0</v>
      </c>
      <c r="BU107" s="1">
        <f t="shared" si="50"/>
        <v>0</v>
      </c>
      <c r="BV107" s="1">
        <f t="shared" si="51"/>
        <v>0</v>
      </c>
      <c r="BW107" s="1">
        <f t="shared" si="52"/>
        <v>0</v>
      </c>
      <c r="BX107" s="1">
        <f t="shared" si="53"/>
        <v>0</v>
      </c>
      <c r="BY107" s="1">
        <f t="shared" si="54"/>
        <v>0</v>
      </c>
      <c r="BZ107" s="1">
        <f t="shared" si="55"/>
        <v>0</v>
      </c>
      <c r="CA107" s="1">
        <f t="shared" si="56"/>
        <v>0</v>
      </c>
      <c r="CB107" s="37"/>
    </row>
    <row r="108" spans="1:80" s="7" customFormat="1" ht="90" x14ac:dyDescent="0.2">
      <c r="A108" s="12" t="s">
        <v>347</v>
      </c>
      <c r="B108" s="12" t="s">
        <v>808</v>
      </c>
      <c r="C108" s="20" t="s">
        <v>802</v>
      </c>
      <c r="D108" s="73" t="str">
        <f t="shared" si="38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803</v>
      </c>
      <c r="AH108" s="17" t="s">
        <v>804</v>
      </c>
      <c r="AI108" s="21">
        <v>68490</v>
      </c>
      <c r="AJ108" s="28" t="s">
        <v>805</v>
      </c>
      <c r="AK108" s="22" t="s">
        <v>806</v>
      </c>
      <c r="AL108" s="22"/>
      <c r="AM108" s="23" t="s">
        <v>807</v>
      </c>
      <c r="AN108" s="15"/>
      <c r="AO108" s="17" t="s">
        <v>811</v>
      </c>
      <c r="AP108" s="17" t="s">
        <v>809</v>
      </c>
      <c r="AQ108" s="29" t="s">
        <v>810</v>
      </c>
      <c r="AR108" s="23"/>
      <c r="AS108" s="25"/>
      <c r="AT108" s="1">
        <f>RANK(BL108,$BL$3:$BL$121)+COUNTIF(BL$3:BL108,BL108)-1</f>
        <v>106</v>
      </c>
      <c r="AU108" s="64" t="str">
        <f t="shared" si="39"/>
        <v>N° 106 CONFARMA France SAS</v>
      </c>
      <c r="AV108" s="1">
        <f>RANK(BM108,$BM$3:$BM$121)+COUNTIF(BM$3:BM108,BM108)-1</f>
        <v>106</v>
      </c>
      <c r="AW108" s="64" t="str">
        <f t="shared" si="40"/>
        <v>N° 106 CONFARMA France SAS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41"/>
        <v>0</v>
      </c>
      <c r="BM108" s="1">
        <f t="shared" si="42"/>
        <v>0</v>
      </c>
      <c r="BN108" s="1">
        <f t="shared" si="43"/>
        <v>0</v>
      </c>
      <c r="BO108" s="1">
        <f t="shared" si="44"/>
        <v>0</v>
      </c>
      <c r="BP108" s="1">
        <f t="shared" si="45"/>
        <v>0</v>
      </c>
      <c r="BQ108" s="1">
        <f t="shared" si="46"/>
        <v>0</v>
      </c>
      <c r="BR108" s="1">
        <f t="shared" si="47"/>
        <v>0</v>
      </c>
      <c r="BS108" s="1">
        <f t="shared" si="48"/>
        <v>0</v>
      </c>
      <c r="BT108" s="1">
        <f t="shared" si="49"/>
        <v>0</v>
      </c>
      <c r="BU108" s="1">
        <f t="shared" si="50"/>
        <v>0</v>
      </c>
      <c r="BV108" s="1">
        <f t="shared" si="51"/>
        <v>0</v>
      </c>
      <c r="BW108" s="1">
        <f t="shared" si="52"/>
        <v>0</v>
      </c>
      <c r="BX108" s="1">
        <f t="shared" si="53"/>
        <v>0</v>
      </c>
      <c r="BY108" s="1">
        <f t="shared" si="54"/>
        <v>0</v>
      </c>
      <c r="BZ108" s="1">
        <f t="shared" si="55"/>
        <v>0</v>
      </c>
      <c r="CA108" s="1">
        <f t="shared" si="56"/>
        <v>0</v>
      </c>
      <c r="CB108" s="37"/>
    </row>
    <row r="109" spans="1:80" s="7" customFormat="1" ht="39.75" customHeight="1" x14ac:dyDescent="0.2">
      <c r="A109" s="12" t="s">
        <v>347</v>
      </c>
      <c r="B109" s="12" t="s">
        <v>812</v>
      </c>
      <c r="C109" s="17" t="s">
        <v>813</v>
      </c>
      <c r="D109" s="73" t="str">
        <f t="shared" si="38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6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814</v>
      </c>
      <c r="AH109" s="17" t="s">
        <v>815</v>
      </c>
      <c r="AI109" s="21">
        <v>51140</v>
      </c>
      <c r="AJ109" s="28" t="s">
        <v>816</v>
      </c>
      <c r="AK109" s="22" t="s">
        <v>817</v>
      </c>
      <c r="AL109" s="22"/>
      <c r="AM109" s="23" t="s">
        <v>818</v>
      </c>
      <c r="AN109" s="30"/>
      <c r="AO109" s="26"/>
      <c r="AP109" s="24"/>
      <c r="AQ109" s="29" t="s">
        <v>819</v>
      </c>
      <c r="AR109" s="26"/>
      <c r="AS109" s="26"/>
      <c r="AT109" s="1">
        <f>RANK(BL109,$BL$3:$BL$121)+COUNTIF(BL$3:BL109,BL109)-1</f>
        <v>107</v>
      </c>
      <c r="AU109" s="64" t="str">
        <f t="shared" si="39"/>
        <v>N° 107 Sa ALK Abello</v>
      </c>
      <c r="AV109" s="1">
        <f>RANK(BM109,$BM$3:$BM$121)+COUNTIF(BM$3:BM109,BM109)-1</f>
        <v>107</v>
      </c>
      <c r="AW109" s="64" t="str">
        <f t="shared" si="40"/>
        <v>N° 107 Sa ALK Abello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41"/>
        <v>0</v>
      </c>
      <c r="BM109" s="1">
        <f t="shared" si="42"/>
        <v>0</v>
      </c>
      <c r="BN109" s="1">
        <f t="shared" si="43"/>
        <v>0</v>
      </c>
      <c r="BO109" s="1">
        <f t="shared" si="44"/>
        <v>0</v>
      </c>
      <c r="BP109" s="1">
        <f t="shared" si="45"/>
        <v>0</v>
      </c>
      <c r="BQ109" s="1">
        <f t="shared" si="46"/>
        <v>0</v>
      </c>
      <c r="BR109" s="1">
        <f t="shared" si="47"/>
        <v>0</v>
      </c>
      <c r="BS109" s="1">
        <f t="shared" si="48"/>
        <v>0</v>
      </c>
      <c r="BT109" s="1">
        <f t="shared" si="49"/>
        <v>0</v>
      </c>
      <c r="BU109" s="1">
        <f t="shared" si="50"/>
        <v>0</v>
      </c>
      <c r="BV109" s="1">
        <f t="shared" si="51"/>
        <v>0</v>
      </c>
      <c r="BW109" s="1">
        <f t="shared" si="52"/>
        <v>0</v>
      </c>
      <c r="BX109" s="1">
        <f t="shared" si="53"/>
        <v>0</v>
      </c>
      <c r="BY109" s="1">
        <f t="shared" si="54"/>
        <v>0</v>
      </c>
      <c r="BZ109" s="1">
        <f t="shared" si="55"/>
        <v>0</v>
      </c>
      <c r="CA109" s="1">
        <f t="shared" si="56"/>
        <v>0</v>
      </c>
      <c r="CB109" s="37"/>
    </row>
    <row r="110" spans="1:80" s="7" customFormat="1" ht="120" x14ac:dyDescent="0.2">
      <c r="A110" s="12" t="s">
        <v>347</v>
      </c>
      <c r="B110" s="12" t="s">
        <v>821</v>
      </c>
      <c r="C110" s="17" t="s">
        <v>820</v>
      </c>
      <c r="D110" s="73" t="str">
        <f t="shared" si="38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823</v>
      </c>
      <c r="AH110" s="17" t="s">
        <v>822</v>
      </c>
      <c r="AI110" s="21">
        <v>51140</v>
      </c>
      <c r="AJ110" s="28" t="s">
        <v>824</v>
      </c>
      <c r="AK110" s="22" t="s">
        <v>825</v>
      </c>
      <c r="AL110" s="22"/>
      <c r="AM110" s="23" t="s">
        <v>826</v>
      </c>
      <c r="AN110" s="30"/>
      <c r="AO110" s="26"/>
      <c r="AP110" s="24"/>
      <c r="AQ110" s="29"/>
      <c r="AR110" s="26"/>
      <c r="AS110" s="26"/>
      <c r="AT110" s="1">
        <f>RANK(BL110,$BL$3:$BL$121)+COUNTIF(BL$3:BL110,BL110)-1</f>
        <v>108</v>
      </c>
      <c r="AU110" s="64" t="str">
        <f t="shared" si="39"/>
        <v>N° 108 Metanoia</v>
      </c>
      <c r="AV110" s="1">
        <f>RANK(BM110,$BM$3:$BM$121)+COUNTIF(BM$3:BM110,BM110)-1</f>
        <v>108</v>
      </c>
      <c r="AW110" s="64" t="str">
        <f t="shared" si="40"/>
        <v>N° 108 Metanoia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41"/>
        <v>0</v>
      </c>
      <c r="BM110" s="1">
        <f t="shared" si="42"/>
        <v>0</v>
      </c>
      <c r="BN110" s="1">
        <f t="shared" si="43"/>
        <v>0</v>
      </c>
      <c r="BO110" s="1">
        <f t="shared" si="44"/>
        <v>0</v>
      </c>
      <c r="BP110" s="1">
        <f t="shared" si="45"/>
        <v>0</v>
      </c>
      <c r="BQ110" s="1">
        <f t="shared" si="46"/>
        <v>0</v>
      </c>
      <c r="BR110" s="1">
        <f t="shared" si="47"/>
        <v>0</v>
      </c>
      <c r="BS110" s="1">
        <f t="shared" si="48"/>
        <v>0</v>
      </c>
      <c r="BT110" s="1">
        <f t="shared" si="49"/>
        <v>0</v>
      </c>
      <c r="BU110" s="1">
        <f t="shared" si="50"/>
        <v>0</v>
      </c>
      <c r="BV110" s="1">
        <f t="shared" si="51"/>
        <v>0</v>
      </c>
      <c r="BW110" s="1">
        <f t="shared" si="52"/>
        <v>0</v>
      </c>
      <c r="BX110" s="1">
        <f t="shared" si="53"/>
        <v>0</v>
      </c>
      <c r="BY110" s="1">
        <f t="shared" si="54"/>
        <v>0</v>
      </c>
      <c r="BZ110" s="1">
        <f t="shared" si="55"/>
        <v>0</v>
      </c>
      <c r="CA110" s="1">
        <f t="shared" si="56"/>
        <v>0</v>
      </c>
      <c r="CB110" s="37"/>
    </row>
    <row r="111" spans="1:80" s="7" customFormat="1" ht="90" x14ac:dyDescent="0.2">
      <c r="A111" s="12" t="s">
        <v>0</v>
      </c>
      <c r="B111" s="12" t="s">
        <v>118</v>
      </c>
      <c r="C111" s="12" t="s">
        <v>311</v>
      </c>
      <c r="D111" s="73" t="str">
        <f t="shared" si="38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9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827</v>
      </c>
      <c r="AH111" s="12" t="s">
        <v>828</v>
      </c>
      <c r="AI111" s="31">
        <v>8000</v>
      </c>
      <c r="AJ111" s="28" t="s">
        <v>829</v>
      </c>
      <c r="AK111" s="22" t="s">
        <v>830</v>
      </c>
      <c r="AL111" s="22"/>
      <c r="AM111" s="23" t="s">
        <v>831</v>
      </c>
      <c r="AN111" s="32"/>
      <c r="AO111" s="33"/>
      <c r="AP111" s="34"/>
      <c r="AQ111" s="33"/>
      <c r="AR111" s="33"/>
      <c r="AS111" s="33"/>
      <c r="AT111" s="1">
        <f>RANK(BL111,$BL$3:$BL$121)+COUNTIF(BL$3:BL111,BL111)-1</f>
        <v>109</v>
      </c>
      <c r="AU111" s="64" t="str">
        <f t="shared" si="39"/>
        <v>N° 109 LU BISCUIT</v>
      </c>
      <c r="AV111" s="1">
        <f>RANK(BM111,$BM$3:$BM$121)+COUNTIF(BM$3:BM111,BM111)-1</f>
        <v>109</v>
      </c>
      <c r="AW111" s="64" t="str">
        <f t="shared" si="40"/>
        <v>N° 109 LU BISCUIT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41"/>
        <v>0</v>
      </c>
      <c r="BM111" s="1">
        <f t="shared" si="42"/>
        <v>0</v>
      </c>
      <c r="BN111" s="1">
        <f t="shared" si="43"/>
        <v>0</v>
      </c>
      <c r="BO111" s="1">
        <f t="shared" si="44"/>
        <v>0</v>
      </c>
      <c r="BP111" s="1">
        <f t="shared" si="45"/>
        <v>0</v>
      </c>
      <c r="BQ111" s="1">
        <f t="shared" si="46"/>
        <v>0</v>
      </c>
      <c r="BR111" s="1">
        <f t="shared" si="47"/>
        <v>0</v>
      </c>
      <c r="BS111" s="1">
        <f t="shared" si="48"/>
        <v>0</v>
      </c>
      <c r="BT111" s="1">
        <f t="shared" si="49"/>
        <v>0</v>
      </c>
      <c r="BU111" s="1">
        <f t="shared" si="50"/>
        <v>0</v>
      </c>
      <c r="BV111" s="1">
        <f t="shared" si="51"/>
        <v>0</v>
      </c>
      <c r="BW111" s="1">
        <f t="shared" si="52"/>
        <v>0</v>
      </c>
      <c r="BX111" s="1">
        <f t="shared" si="53"/>
        <v>0</v>
      </c>
      <c r="BY111" s="1">
        <f t="shared" si="54"/>
        <v>0</v>
      </c>
      <c r="BZ111" s="1">
        <f t="shared" si="55"/>
        <v>0</v>
      </c>
      <c r="CA111" s="1">
        <f t="shared" si="56"/>
        <v>0</v>
      </c>
      <c r="CB111" s="93"/>
    </row>
    <row r="112" spans="1:80" s="7" customFormat="1" ht="105" x14ac:dyDescent="0.2">
      <c r="A112" s="12" t="s">
        <v>237</v>
      </c>
      <c r="B112" s="12" t="s">
        <v>832</v>
      </c>
      <c r="C112" s="17" t="s">
        <v>326</v>
      </c>
      <c r="D112" s="73" t="str">
        <f t="shared" si="38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6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833</v>
      </c>
      <c r="AH112" s="17" t="s">
        <v>834</v>
      </c>
      <c r="AI112" s="21">
        <v>60200</v>
      </c>
      <c r="AJ112" s="28" t="s">
        <v>835</v>
      </c>
      <c r="AK112" s="22" t="s">
        <v>836</v>
      </c>
      <c r="AL112" s="22"/>
      <c r="AM112" s="23" t="s">
        <v>837</v>
      </c>
      <c r="AN112" s="26"/>
      <c r="AO112" s="26"/>
      <c r="AP112" s="24"/>
      <c r="AQ112" s="26"/>
      <c r="AR112" s="23" t="s">
        <v>327</v>
      </c>
      <c r="AS112" s="26"/>
      <c r="AT112" s="1">
        <f>RANK(BL112,$BL$3:$BL$121)+COUNTIF(BL$3:BL112,BL112)-1</f>
        <v>110</v>
      </c>
      <c r="AU112" s="64" t="str">
        <f t="shared" si="39"/>
        <v>N° 110 COLGATE PALMOLIVE industriel</v>
      </c>
      <c r="AV112" s="1">
        <f>RANK(BM112,$BM$3:$BM$121)+COUNTIF(BM$3:BM112,BM112)-1</f>
        <v>110</v>
      </c>
      <c r="AW112" s="64" t="str">
        <f t="shared" si="40"/>
        <v>N° 110 COLGATE PALMOLIVE industriel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41"/>
        <v>0</v>
      </c>
      <c r="BM112" s="1">
        <f t="shared" si="42"/>
        <v>0</v>
      </c>
      <c r="BN112" s="1">
        <f t="shared" si="43"/>
        <v>0</v>
      </c>
      <c r="BO112" s="1">
        <f t="shared" si="44"/>
        <v>0</v>
      </c>
      <c r="BP112" s="1">
        <f t="shared" si="45"/>
        <v>0</v>
      </c>
      <c r="BQ112" s="1">
        <f t="shared" si="46"/>
        <v>0</v>
      </c>
      <c r="BR112" s="1">
        <f t="shared" si="47"/>
        <v>0</v>
      </c>
      <c r="BS112" s="1">
        <f t="shared" si="48"/>
        <v>0</v>
      </c>
      <c r="BT112" s="1">
        <f t="shared" si="49"/>
        <v>0</v>
      </c>
      <c r="BU112" s="1">
        <f t="shared" si="50"/>
        <v>0</v>
      </c>
      <c r="BV112" s="1">
        <f t="shared" si="51"/>
        <v>0</v>
      </c>
      <c r="BW112" s="1">
        <f t="shared" si="52"/>
        <v>0</v>
      </c>
      <c r="BX112" s="1">
        <f t="shared" si="53"/>
        <v>0</v>
      </c>
      <c r="BY112" s="1">
        <f t="shared" si="54"/>
        <v>0</v>
      </c>
      <c r="BZ112" s="1">
        <f t="shared" si="55"/>
        <v>0</v>
      </c>
      <c r="CA112" s="1">
        <f t="shared" si="56"/>
        <v>0</v>
      </c>
      <c r="CB112" s="37"/>
    </row>
    <row r="113" spans="1:80" s="7" customFormat="1" ht="25.5" customHeight="1" x14ac:dyDescent="0.2">
      <c r="A113" s="12" t="s">
        <v>237</v>
      </c>
      <c r="B113" s="12" t="s">
        <v>732</v>
      </c>
      <c r="C113" s="17" t="s">
        <v>334</v>
      </c>
      <c r="D113" s="73" t="str">
        <f t="shared" si="38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839</v>
      </c>
      <c r="AH113" s="17" t="s">
        <v>838</v>
      </c>
      <c r="AI113" s="21">
        <v>60000</v>
      </c>
      <c r="AJ113" s="28" t="s">
        <v>840</v>
      </c>
      <c r="AK113" s="22" t="s">
        <v>841</v>
      </c>
      <c r="AL113" s="22"/>
      <c r="AM113" s="23" t="s">
        <v>842</v>
      </c>
      <c r="AN113" s="15"/>
      <c r="AO113" s="26"/>
      <c r="AP113" s="24"/>
      <c r="AQ113" s="26"/>
      <c r="AR113" s="26"/>
      <c r="AS113" s="26"/>
      <c r="AT113" s="1">
        <f>RANK(BL113,$BL$3:$BL$121)+COUNTIF(BL$3:BL113,BL113)-1</f>
        <v>111</v>
      </c>
      <c r="AU113" s="64" t="str">
        <f t="shared" si="39"/>
        <v>N° 111 LABOSPHERE</v>
      </c>
      <c r="AV113" s="1">
        <f>RANK(BM113,$BM$3:$BM$121)+COUNTIF(BM$3:BM113,BM113)-1</f>
        <v>111</v>
      </c>
      <c r="AW113" s="64" t="str">
        <f t="shared" si="40"/>
        <v>N° 111 LABOSPHERE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41"/>
        <v>0</v>
      </c>
      <c r="BM113" s="1">
        <f t="shared" si="42"/>
        <v>0</v>
      </c>
      <c r="BN113" s="1">
        <f t="shared" si="43"/>
        <v>0</v>
      </c>
      <c r="BO113" s="1">
        <f t="shared" si="44"/>
        <v>0</v>
      </c>
      <c r="BP113" s="1">
        <f t="shared" si="45"/>
        <v>0</v>
      </c>
      <c r="BQ113" s="1">
        <f t="shared" si="46"/>
        <v>0</v>
      </c>
      <c r="BR113" s="1">
        <f t="shared" si="47"/>
        <v>0</v>
      </c>
      <c r="BS113" s="1">
        <f t="shared" si="48"/>
        <v>0</v>
      </c>
      <c r="BT113" s="1">
        <f t="shared" si="49"/>
        <v>0</v>
      </c>
      <c r="BU113" s="1">
        <f t="shared" si="50"/>
        <v>0</v>
      </c>
      <c r="BV113" s="1">
        <f t="shared" si="51"/>
        <v>0</v>
      </c>
      <c r="BW113" s="1">
        <f t="shared" si="52"/>
        <v>0</v>
      </c>
      <c r="BX113" s="1">
        <f t="shared" si="53"/>
        <v>0</v>
      </c>
      <c r="BY113" s="1">
        <f t="shared" si="54"/>
        <v>0</v>
      </c>
      <c r="BZ113" s="1">
        <f t="shared" si="55"/>
        <v>0</v>
      </c>
      <c r="CA113" s="1">
        <f t="shared" si="56"/>
        <v>0</v>
      </c>
      <c r="CB113" s="37"/>
    </row>
    <row r="114" spans="1:80" s="7" customFormat="1" ht="120" x14ac:dyDescent="0.2">
      <c r="A114" s="12" t="s">
        <v>237</v>
      </c>
      <c r="B114" s="12" t="s">
        <v>832</v>
      </c>
      <c r="C114" s="17" t="s">
        <v>843</v>
      </c>
      <c r="D114" s="73" t="str">
        <f t="shared" si="38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844</v>
      </c>
      <c r="AH114" s="17" t="s">
        <v>838</v>
      </c>
      <c r="AI114" s="21">
        <v>60000</v>
      </c>
      <c r="AJ114" s="28"/>
      <c r="AK114" s="22" t="s">
        <v>846</v>
      </c>
      <c r="AL114" s="22"/>
      <c r="AM114" s="23" t="s">
        <v>845</v>
      </c>
      <c r="AN114" s="15"/>
      <c r="AO114" s="26"/>
      <c r="AP114" s="24"/>
      <c r="AQ114" s="26"/>
      <c r="AR114" s="42" t="s">
        <v>847</v>
      </c>
      <c r="AS114" s="26"/>
      <c r="AT114" s="1">
        <f>RANK(BL114,$BL$3:$BL$121)+COUNTIF(BL$3:BL114,BL114)-1</f>
        <v>112</v>
      </c>
      <c r="AU114" s="64" t="str">
        <f t="shared" si="39"/>
        <v>N° 112 Laboratoire JNS LABS</v>
      </c>
      <c r="AV114" s="1">
        <f>RANK(BM114,$BM$3:$BM$121)+COUNTIF(BM$3:BM114,BM114)-1</f>
        <v>112</v>
      </c>
      <c r="AW114" s="64" t="str">
        <f t="shared" si="40"/>
        <v>N° 112 Laboratoire JNS LABS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41"/>
        <v>0</v>
      </c>
      <c r="BM114" s="1">
        <f t="shared" si="42"/>
        <v>0</v>
      </c>
      <c r="BN114" s="1">
        <f t="shared" si="43"/>
        <v>0</v>
      </c>
      <c r="BO114" s="1">
        <f t="shared" si="44"/>
        <v>0</v>
      </c>
      <c r="BP114" s="1">
        <f t="shared" si="45"/>
        <v>0</v>
      </c>
      <c r="BQ114" s="1">
        <f t="shared" si="46"/>
        <v>0</v>
      </c>
      <c r="BR114" s="1">
        <f t="shared" si="47"/>
        <v>0</v>
      </c>
      <c r="BS114" s="1">
        <f t="shared" si="48"/>
        <v>0</v>
      </c>
      <c r="BT114" s="1">
        <f t="shared" si="49"/>
        <v>0</v>
      </c>
      <c r="BU114" s="1">
        <f t="shared" si="50"/>
        <v>0</v>
      </c>
      <c r="BV114" s="1">
        <f t="shared" si="51"/>
        <v>0</v>
      </c>
      <c r="BW114" s="1">
        <f t="shared" si="52"/>
        <v>0</v>
      </c>
      <c r="BX114" s="1">
        <f t="shared" si="53"/>
        <v>0</v>
      </c>
      <c r="BY114" s="1">
        <f t="shared" si="54"/>
        <v>0</v>
      </c>
      <c r="BZ114" s="1">
        <f t="shared" si="55"/>
        <v>0</v>
      </c>
      <c r="CA114" s="1">
        <f t="shared" si="56"/>
        <v>0</v>
      </c>
      <c r="CB114" s="37"/>
    </row>
    <row r="115" spans="1:80" s="7" customFormat="1" ht="90" x14ac:dyDescent="0.2">
      <c r="A115" s="12" t="s">
        <v>237</v>
      </c>
      <c r="B115" s="12" t="s">
        <v>832</v>
      </c>
      <c r="C115" s="17" t="s">
        <v>849</v>
      </c>
      <c r="D115" s="73" t="str">
        <f t="shared" si="38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850</v>
      </c>
      <c r="AH115" s="17" t="s">
        <v>851</v>
      </c>
      <c r="AI115" s="21">
        <v>8090</v>
      </c>
      <c r="AJ115" s="28" t="s">
        <v>335</v>
      </c>
      <c r="AK115" s="22" t="s">
        <v>852</v>
      </c>
      <c r="AL115" s="22"/>
      <c r="AM115" s="23" t="s">
        <v>853</v>
      </c>
      <c r="AN115" s="15"/>
      <c r="AO115" s="26"/>
      <c r="AP115" s="24"/>
      <c r="AQ115" s="26"/>
      <c r="AR115" s="26"/>
      <c r="AS115" s="26"/>
      <c r="AT115" s="1">
        <f>RANK(BL115,$BL$3:$BL$121)+COUNTIF(BL$3:BL115,BL115)-1</f>
        <v>113</v>
      </c>
      <c r="AU115" s="64" t="str">
        <f t="shared" si="39"/>
        <v>N° 113 BRENNTAG S. A. - Ardennes</v>
      </c>
      <c r="AV115" s="1">
        <f>RANK(BM115,$BM$3:$BM$121)+COUNTIF(BM$3:BM115,BM115)-1</f>
        <v>113</v>
      </c>
      <c r="AW115" s="64" t="str">
        <f t="shared" si="40"/>
        <v>N° 113 BRENNTAG S. A. - Ardennes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41"/>
        <v>0</v>
      </c>
      <c r="BM115" s="1">
        <f t="shared" si="42"/>
        <v>0</v>
      </c>
      <c r="BN115" s="1">
        <f t="shared" si="43"/>
        <v>0</v>
      </c>
      <c r="BO115" s="1">
        <f t="shared" si="44"/>
        <v>0</v>
      </c>
      <c r="BP115" s="1">
        <f t="shared" si="45"/>
        <v>0</v>
      </c>
      <c r="BQ115" s="1">
        <f t="shared" si="46"/>
        <v>0</v>
      </c>
      <c r="BR115" s="1">
        <f t="shared" si="47"/>
        <v>0</v>
      </c>
      <c r="BS115" s="1">
        <f t="shared" si="48"/>
        <v>0</v>
      </c>
      <c r="BT115" s="1">
        <f t="shared" si="49"/>
        <v>0</v>
      </c>
      <c r="BU115" s="1">
        <f t="shared" si="50"/>
        <v>0</v>
      </c>
      <c r="BV115" s="1">
        <f t="shared" si="51"/>
        <v>0</v>
      </c>
      <c r="BW115" s="1">
        <f t="shared" si="52"/>
        <v>0</v>
      </c>
      <c r="BX115" s="1">
        <f t="shared" si="53"/>
        <v>0</v>
      </c>
      <c r="BY115" s="1">
        <f t="shared" si="54"/>
        <v>0</v>
      </c>
      <c r="BZ115" s="1">
        <f t="shared" si="55"/>
        <v>0</v>
      </c>
      <c r="CA115" s="1">
        <f t="shared" si="56"/>
        <v>0</v>
      </c>
      <c r="CB115" s="37"/>
    </row>
    <row r="116" spans="1:80" s="7" customFormat="1" ht="15" customHeight="1" x14ac:dyDescent="0.2">
      <c r="A116" s="12" t="s">
        <v>347</v>
      </c>
      <c r="B116" s="12" t="s">
        <v>745</v>
      </c>
      <c r="C116" s="17" t="s">
        <v>854</v>
      </c>
      <c r="D116" s="73" t="str">
        <f t="shared" si="38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856</v>
      </c>
      <c r="AH116" s="17" t="s">
        <v>855</v>
      </c>
      <c r="AI116" s="21">
        <v>21000</v>
      </c>
      <c r="AJ116" s="28" t="s">
        <v>857</v>
      </c>
      <c r="AK116" s="22" t="s">
        <v>858</v>
      </c>
      <c r="AL116" s="22"/>
      <c r="AM116" s="23" t="s">
        <v>859</v>
      </c>
      <c r="AN116" s="32"/>
      <c r="AO116" s="26"/>
      <c r="AP116" s="24"/>
      <c r="AQ116" s="26"/>
      <c r="AR116" s="26"/>
      <c r="AS116" s="26"/>
      <c r="AT116" s="1">
        <f>RANK(BL116,$BL$3:$BL$121)+COUNTIF(BL$3:BL116,BL116)-1</f>
        <v>114</v>
      </c>
      <c r="AU116" s="64" t="str">
        <f t="shared" si="39"/>
        <v>N° 114 Merck Médication Familiale</v>
      </c>
      <c r="AV116" s="1">
        <f>RANK(BM116,$BM$3:$BM$121)+COUNTIF(BM$3:BM116,BM116)-1</f>
        <v>114</v>
      </c>
      <c r="AW116" s="64" t="str">
        <f t="shared" si="40"/>
        <v>N° 114 Merck Médication Familiale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41"/>
        <v>0</v>
      </c>
      <c r="BM116" s="1">
        <f t="shared" si="42"/>
        <v>0</v>
      </c>
      <c r="BN116" s="1">
        <f t="shared" si="43"/>
        <v>0</v>
      </c>
      <c r="BO116" s="1">
        <f t="shared" si="44"/>
        <v>0</v>
      </c>
      <c r="BP116" s="1">
        <f t="shared" si="45"/>
        <v>0</v>
      </c>
      <c r="BQ116" s="1">
        <f t="shared" si="46"/>
        <v>0</v>
      </c>
      <c r="BR116" s="1">
        <f t="shared" si="47"/>
        <v>0</v>
      </c>
      <c r="BS116" s="1">
        <f t="shared" si="48"/>
        <v>0</v>
      </c>
      <c r="BT116" s="1">
        <f t="shared" si="49"/>
        <v>0</v>
      </c>
      <c r="BU116" s="1">
        <f t="shared" si="50"/>
        <v>0</v>
      </c>
      <c r="BV116" s="1">
        <f t="shared" si="51"/>
        <v>0</v>
      </c>
      <c r="BW116" s="1">
        <f t="shared" si="52"/>
        <v>0</v>
      </c>
      <c r="BX116" s="1">
        <f t="shared" si="53"/>
        <v>0</v>
      </c>
      <c r="BY116" s="1">
        <f t="shared" si="54"/>
        <v>0</v>
      </c>
      <c r="BZ116" s="1">
        <f t="shared" si="55"/>
        <v>0</v>
      </c>
      <c r="CA116" s="1">
        <f t="shared" si="56"/>
        <v>0</v>
      </c>
      <c r="CB116" s="37"/>
    </row>
    <row r="117" spans="1:80" s="7" customFormat="1" ht="105" x14ac:dyDescent="0.2">
      <c r="A117" s="12" t="s">
        <v>347</v>
      </c>
      <c r="B117" s="12" t="s">
        <v>745</v>
      </c>
      <c r="C117" s="17" t="s">
        <v>860</v>
      </c>
      <c r="D117" s="73" t="str">
        <f t="shared" si="38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861</v>
      </c>
      <c r="AH117" s="17" t="s">
        <v>834</v>
      </c>
      <c r="AI117" s="21">
        <v>60200</v>
      </c>
      <c r="AJ117" s="28" t="s">
        <v>348</v>
      </c>
      <c r="AK117" s="22" t="s">
        <v>862</v>
      </c>
      <c r="AL117" s="22"/>
      <c r="AM117" s="23" t="s">
        <v>863</v>
      </c>
      <c r="AN117" s="15"/>
      <c r="AO117" s="61" t="s">
        <v>864</v>
      </c>
      <c r="AP117" s="24"/>
      <c r="AQ117" s="26"/>
      <c r="AR117" s="26"/>
      <c r="AS117" s="26"/>
      <c r="AT117" s="1">
        <f>RANK(BL117,$BL$3:$BL$121)+COUNTIF(BL$3:BL117,BL117)-1</f>
        <v>115</v>
      </c>
      <c r="AU117" s="64" t="str">
        <f t="shared" si="39"/>
        <v>N° 115 Sanofi - aventis</v>
      </c>
      <c r="AV117" s="1">
        <f>RANK(BM117,$BM$3:$BM$121)+COUNTIF(BM$3:BM117,BM117)-1</f>
        <v>115</v>
      </c>
      <c r="AW117" s="64" t="str">
        <f t="shared" si="40"/>
        <v>N° 115 Sanofi - aventis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41"/>
        <v>0</v>
      </c>
      <c r="BM117" s="1">
        <f t="shared" si="42"/>
        <v>0</v>
      </c>
      <c r="BN117" s="1">
        <f t="shared" si="43"/>
        <v>0</v>
      </c>
      <c r="BO117" s="1">
        <f t="shared" si="44"/>
        <v>0</v>
      </c>
      <c r="BP117" s="1">
        <f t="shared" si="45"/>
        <v>0</v>
      </c>
      <c r="BQ117" s="1">
        <f t="shared" si="46"/>
        <v>0</v>
      </c>
      <c r="BR117" s="1">
        <f t="shared" si="47"/>
        <v>0</v>
      </c>
      <c r="BS117" s="1">
        <f t="shared" si="48"/>
        <v>0</v>
      </c>
      <c r="BT117" s="1">
        <f t="shared" si="49"/>
        <v>0</v>
      </c>
      <c r="BU117" s="1">
        <f t="shared" si="50"/>
        <v>0</v>
      </c>
      <c r="BV117" s="1">
        <f t="shared" si="51"/>
        <v>0</v>
      </c>
      <c r="BW117" s="1">
        <f t="shared" si="52"/>
        <v>0</v>
      </c>
      <c r="BX117" s="1">
        <f t="shared" si="53"/>
        <v>0</v>
      </c>
      <c r="BY117" s="1">
        <f t="shared" si="54"/>
        <v>0</v>
      </c>
      <c r="BZ117" s="1">
        <f t="shared" si="55"/>
        <v>0</v>
      </c>
      <c r="CA117" s="1">
        <f t="shared" si="56"/>
        <v>0</v>
      </c>
      <c r="CB117" s="37"/>
    </row>
    <row r="118" spans="1:80" s="7" customFormat="1" ht="90" x14ac:dyDescent="0.2">
      <c r="A118" s="12" t="s">
        <v>347</v>
      </c>
      <c r="B118" s="12" t="s">
        <v>680</v>
      </c>
      <c r="C118" s="17" t="s">
        <v>350</v>
      </c>
      <c r="D118" s="73" t="str">
        <f t="shared" si="38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865</v>
      </c>
      <c r="AH118" s="17" t="s">
        <v>834</v>
      </c>
      <c r="AI118" s="21">
        <v>60200</v>
      </c>
      <c r="AJ118" s="28" t="s">
        <v>866</v>
      </c>
      <c r="AK118" s="22" t="s">
        <v>867</v>
      </c>
      <c r="AL118" s="22"/>
      <c r="AM118" s="23" t="s">
        <v>868</v>
      </c>
      <c r="AN118" s="15"/>
      <c r="AO118" s="61"/>
      <c r="AP118" s="24"/>
      <c r="AQ118" s="26"/>
      <c r="AR118" s="26"/>
      <c r="AS118" s="26"/>
      <c r="AT118" s="1">
        <f>RANK(BL118,$BL$3:$BL$121)+COUNTIF(BL$3:BL118,BL118)-1</f>
        <v>116</v>
      </c>
      <c r="AU118" s="64" t="str">
        <f t="shared" si="39"/>
        <v>N° 116 Laboratoire BIOCODEX</v>
      </c>
      <c r="AV118" s="1">
        <f>RANK(BM118,$BM$3:$BM$121)+COUNTIF(BM$3:BM118,BM118)-1</f>
        <v>116</v>
      </c>
      <c r="AW118" s="64" t="str">
        <f t="shared" si="40"/>
        <v>N° 116 Laboratoire BIOCODEX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41"/>
        <v>0</v>
      </c>
      <c r="BM118" s="1">
        <f t="shared" si="42"/>
        <v>0</v>
      </c>
      <c r="BN118" s="1">
        <f t="shared" si="43"/>
        <v>0</v>
      </c>
      <c r="BO118" s="1">
        <f t="shared" si="44"/>
        <v>0</v>
      </c>
      <c r="BP118" s="1">
        <f t="shared" si="45"/>
        <v>0</v>
      </c>
      <c r="BQ118" s="1">
        <f t="shared" si="46"/>
        <v>0</v>
      </c>
      <c r="BR118" s="1">
        <f t="shared" si="47"/>
        <v>0</v>
      </c>
      <c r="BS118" s="1">
        <f t="shared" si="48"/>
        <v>0</v>
      </c>
      <c r="BT118" s="1">
        <f t="shared" si="49"/>
        <v>0</v>
      </c>
      <c r="BU118" s="1">
        <f t="shared" si="50"/>
        <v>0</v>
      </c>
      <c r="BV118" s="1">
        <f t="shared" si="51"/>
        <v>0</v>
      </c>
      <c r="BW118" s="1">
        <f t="shared" si="52"/>
        <v>0</v>
      </c>
      <c r="BX118" s="1">
        <f t="shared" si="53"/>
        <v>0</v>
      </c>
      <c r="BY118" s="1">
        <f t="shared" si="54"/>
        <v>0</v>
      </c>
      <c r="BZ118" s="1">
        <f t="shared" si="55"/>
        <v>0</v>
      </c>
      <c r="CA118" s="1">
        <f t="shared" si="56"/>
        <v>0</v>
      </c>
      <c r="CB118" s="37"/>
    </row>
    <row r="119" spans="1:80" s="7" customFormat="1" ht="15" customHeight="1" x14ac:dyDescent="0.2">
      <c r="A119" s="12" t="s">
        <v>347</v>
      </c>
      <c r="B119" s="12" t="s">
        <v>848</v>
      </c>
      <c r="C119" s="17" t="s">
        <v>869</v>
      </c>
      <c r="D119" s="73" t="str">
        <f t="shared" si="38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870</v>
      </c>
      <c r="AH119" s="17" t="s">
        <v>838</v>
      </c>
      <c r="AI119" s="21">
        <v>60000</v>
      </c>
      <c r="AJ119" s="28" t="s">
        <v>871</v>
      </c>
      <c r="AK119" s="22" t="s">
        <v>872</v>
      </c>
      <c r="AL119" s="22"/>
      <c r="AM119" s="23" t="s">
        <v>873</v>
      </c>
      <c r="AN119" s="15"/>
      <c r="AO119" s="26"/>
      <c r="AP119" s="24"/>
      <c r="AQ119" s="26"/>
      <c r="AR119" s="26"/>
      <c r="AS119" s="26"/>
      <c r="AT119" s="1">
        <f>RANK(BL119,$BL$3:$BL$121)+COUNTIF(BL$3:BL119,BL119)-1</f>
        <v>117</v>
      </c>
      <c r="AU119" s="64" t="str">
        <f t="shared" si="39"/>
        <v>N° 117 BIOCODEX SA</v>
      </c>
      <c r="AV119" s="1">
        <f>RANK(BM119,$BM$3:$BM$121)+COUNTIF(BM$3:BM119,BM119)-1</f>
        <v>117</v>
      </c>
      <c r="AW119" s="64" t="str">
        <f t="shared" si="40"/>
        <v>N° 117 BIOCODEX SA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41"/>
        <v>0</v>
      </c>
      <c r="BM119" s="1">
        <f t="shared" si="42"/>
        <v>0</v>
      </c>
      <c r="BN119" s="1">
        <f t="shared" si="43"/>
        <v>0</v>
      </c>
      <c r="BO119" s="1">
        <f t="shared" si="44"/>
        <v>0</v>
      </c>
      <c r="BP119" s="1">
        <f t="shared" si="45"/>
        <v>0</v>
      </c>
      <c r="BQ119" s="1">
        <f t="shared" si="46"/>
        <v>0</v>
      </c>
      <c r="BR119" s="1">
        <f t="shared" si="47"/>
        <v>0</v>
      </c>
      <c r="BS119" s="1">
        <f t="shared" si="48"/>
        <v>0</v>
      </c>
      <c r="BT119" s="1">
        <f t="shared" si="49"/>
        <v>0</v>
      </c>
      <c r="BU119" s="1">
        <f t="shared" si="50"/>
        <v>0</v>
      </c>
      <c r="BV119" s="1">
        <f t="shared" si="51"/>
        <v>0</v>
      </c>
      <c r="BW119" s="1">
        <f t="shared" si="52"/>
        <v>0</v>
      </c>
      <c r="BX119" s="1">
        <f t="shared" si="53"/>
        <v>0</v>
      </c>
      <c r="BY119" s="1">
        <f t="shared" si="54"/>
        <v>0</v>
      </c>
      <c r="BZ119" s="1">
        <f t="shared" si="55"/>
        <v>0</v>
      </c>
      <c r="CA119" s="1">
        <f t="shared" si="56"/>
        <v>0</v>
      </c>
      <c r="CB119" s="37"/>
    </row>
    <row r="120" spans="1:80" s="7" customFormat="1" ht="37.5" customHeight="1" x14ac:dyDescent="0.2">
      <c r="A120" s="12" t="s">
        <v>347</v>
      </c>
      <c r="B120" s="12" t="s">
        <v>848</v>
      </c>
      <c r="C120" s="17" t="s">
        <v>351</v>
      </c>
      <c r="D120" s="73" t="str">
        <f t="shared" si="38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874</v>
      </c>
      <c r="AH120" s="17" t="s">
        <v>272</v>
      </c>
      <c r="AI120" s="21">
        <v>67000</v>
      </c>
      <c r="AJ120" s="28" t="s">
        <v>875</v>
      </c>
      <c r="AK120" s="22" t="s">
        <v>876</v>
      </c>
      <c r="AL120" s="22"/>
      <c r="AM120" s="23" t="s">
        <v>877</v>
      </c>
      <c r="AN120" s="15"/>
      <c r="AO120" s="26"/>
      <c r="AP120" s="24"/>
      <c r="AQ120" s="26"/>
      <c r="AR120" s="26"/>
      <c r="AS120" s="26"/>
      <c r="AT120" s="1">
        <f>RANK(BL120,$BL$3:$BL$121)+COUNTIF(BL$3:BL120,BL120)-1</f>
        <v>118</v>
      </c>
      <c r="AU120" s="64" t="str">
        <f t="shared" si="39"/>
        <v>N° 118 Toda pharma</v>
      </c>
      <c r="AV120" s="1">
        <f>RANK(BM120,$BM$3:$BM$121)+COUNTIF(BM$3:BM120,BM120)-1</f>
        <v>118</v>
      </c>
      <c r="AW120" s="64" t="str">
        <f t="shared" si="40"/>
        <v>N° 118 Toda pharma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41"/>
        <v>0</v>
      </c>
      <c r="BM120" s="1">
        <f t="shared" si="42"/>
        <v>0</v>
      </c>
      <c r="BN120" s="1">
        <f t="shared" si="43"/>
        <v>0</v>
      </c>
      <c r="BO120" s="1">
        <f t="shared" si="44"/>
        <v>0</v>
      </c>
      <c r="BP120" s="1">
        <f t="shared" si="45"/>
        <v>0</v>
      </c>
      <c r="BQ120" s="1">
        <f t="shared" si="46"/>
        <v>0</v>
      </c>
      <c r="BR120" s="1">
        <f t="shared" si="47"/>
        <v>0</v>
      </c>
      <c r="BS120" s="1">
        <f t="shared" si="48"/>
        <v>0</v>
      </c>
      <c r="BT120" s="1">
        <f t="shared" si="49"/>
        <v>0</v>
      </c>
      <c r="BU120" s="1">
        <f t="shared" si="50"/>
        <v>0</v>
      </c>
      <c r="BV120" s="1">
        <f t="shared" si="51"/>
        <v>0</v>
      </c>
      <c r="BW120" s="1">
        <f t="shared" si="52"/>
        <v>0</v>
      </c>
      <c r="BX120" s="1">
        <f t="shared" si="53"/>
        <v>0</v>
      </c>
      <c r="BY120" s="1">
        <f t="shared" si="54"/>
        <v>0</v>
      </c>
      <c r="BZ120" s="1">
        <f t="shared" si="55"/>
        <v>0</v>
      </c>
      <c r="CA120" s="1">
        <f t="shared" si="56"/>
        <v>0</v>
      </c>
      <c r="CB120" s="37"/>
    </row>
    <row r="121" spans="1:80" s="7" customFormat="1" ht="105" x14ac:dyDescent="0.2">
      <c r="A121" s="12" t="s">
        <v>347</v>
      </c>
      <c r="B121" s="12" t="s">
        <v>848</v>
      </c>
      <c r="C121" s="17" t="s">
        <v>878</v>
      </c>
      <c r="D121" s="73" t="str">
        <f t="shared" si="38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879</v>
      </c>
      <c r="AH121" s="17" t="s">
        <v>880</v>
      </c>
      <c r="AI121" s="21">
        <v>21121</v>
      </c>
      <c r="AJ121" s="28" t="s">
        <v>881</v>
      </c>
      <c r="AK121" s="22" t="s">
        <v>882</v>
      </c>
      <c r="AL121" s="22"/>
      <c r="AM121" s="23" t="s">
        <v>883</v>
      </c>
      <c r="AN121" s="15"/>
      <c r="AO121" s="26"/>
      <c r="AP121" s="24"/>
      <c r="AQ121" s="26"/>
      <c r="AR121" s="26"/>
      <c r="AS121" s="26"/>
      <c r="AT121" s="1">
        <f>RANK(BL121,$BL$3:$BL$121)+COUNTIF(BL$3:BL121,BL121)-1</f>
        <v>119</v>
      </c>
      <c r="AU121" s="64" t="str">
        <f t="shared" si="39"/>
        <v>N° 119 Recipharm Fontaine</v>
      </c>
      <c r="AV121" s="1">
        <f>RANK(BM121,$BM$3:$BM$121)+COUNTIF(BM$3:BM121,BM121)-1</f>
        <v>119</v>
      </c>
      <c r="AW121" s="64" t="str">
        <f t="shared" si="40"/>
        <v>N° 119 Recipharm Fontaine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41"/>
        <v>0</v>
      </c>
      <c r="BM121" s="1">
        <f t="shared" si="42"/>
        <v>0</v>
      </c>
      <c r="BN121" s="1">
        <f t="shared" si="43"/>
        <v>0</v>
      </c>
      <c r="BO121" s="1">
        <f t="shared" si="44"/>
        <v>0</v>
      </c>
      <c r="BP121" s="1">
        <f t="shared" si="45"/>
        <v>0</v>
      </c>
      <c r="BQ121" s="1">
        <f t="shared" si="46"/>
        <v>0</v>
      </c>
      <c r="BR121" s="1">
        <f t="shared" si="47"/>
        <v>0</v>
      </c>
      <c r="BS121" s="1">
        <f t="shared" si="48"/>
        <v>0</v>
      </c>
      <c r="BT121" s="1">
        <f t="shared" si="49"/>
        <v>0</v>
      </c>
      <c r="BU121" s="1">
        <f t="shared" si="50"/>
        <v>0</v>
      </c>
      <c r="BV121" s="1">
        <f t="shared" si="51"/>
        <v>0</v>
      </c>
      <c r="BW121" s="1">
        <f t="shared" si="52"/>
        <v>0</v>
      </c>
      <c r="BX121" s="1">
        <f t="shared" si="53"/>
        <v>0</v>
      </c>
      <c r="BY121" s="1">
        <f t="shared" si="54"/>
        <v>0</v>
      </c>
      <c r="BZ121" s="1">
        <f t="shared" si="55"/>
        <v>0</v>
      </c>
      <c r="CA121" s="1">
        <f t="shared" si="56"/>
        <v>0</v>
      </c>
      <c r="CB121" s="37"/>
    </row>
    <row r="122" spans="1:80" ht="105" x14ac:dyDescent="0.25">
      <c r="A122" s="80" t="s">
        <v>347</v>
      </c>
      <c r="B122" s="80" t="s">
        <v>848</v>
      </c>
      <c r="C122" s="81" t="s">
        <v>884</v>
      </c>
      <c r="D122" s="73" t="str">
        <f t="shared" si="38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82"/>
      <c r="N122" s="81"/>
      <c r="O122" s="81"/>
      <c r="P122" s="83"/>
      <c r="Q122" s="81"/>
      <c r="R122" s="91"/>
      <c r="S122" s="83"/>
      <c r="T122" s="83"/>
      <c r="U122" s="83"/>
      <c r="V122" s="81"/>
      <c r="W122" s="81"/>
      <c r="X122" s="83"/>
      <c r="Y122" s="83"/>
      <c r="Z122" s="83"/>
      <c r="AA122" s="83"/>
      <c r="AB122" s="83"/>
      <c r="AC122" s="81"/>
      <c r="AD122" s="81"/>
      <c r="AE122" s="81"/>
      <c r="AF122" s="83"/>
      <c r="AG122" s="81" t="s">
        <v>885</v>
      </c>
      <c r="AH122" s="81" t="s">
        <v>886</v>
      </c>
      <c r="AI122" s="85">
        <v>21800</v>
      </c>
      <c r="AJ122" s="87" t="s">
        <v>887</v>
      </c>
      <c r="AK122" s="88" t="s">
        <v>888</v>
      </c>
      <c r="AL122" s="88"/>
      <c r="AM122" s="89" t="s">
        <v>889</v>
      </c>
      <c r="AN122" s="111"/>
      <c r="AO122" s="72"/>
      <c r="AP122" s="91"/>
      <c r="AQ122" s="72"/>
      <c r="AR122" s="72"/>
      <c r="AS122" s="72"/>
      <c r="AT122" s="1">
        <f>RANK(BL122,$BL$3:$BL$121)+COUNTIF(BL$3:BL122,BL122)-1</f>
        <v>120</v>
      </c>
      <c r="AU122" s="64" t="str">
        <f t="shared" si="39"/>
        <v>N° 120 Delpharm Dijon</v>
      </c>
      <c r="AV122" s="1">
        <f>RANK(BM122,$BM$3:$BM$121)+COUNTIF(BM$3:BM122,BM122)-1</f>
        <v>120</v>
      </c>
      <c r="AW122" s="64" t="str">
        <f t="shared" si="40"/>
        <v>N° 120 Delpharm Dijon</v>
      </c>
      <c r="AX122" s="64"/>
      <c r="AY122" s="64"/>
      <c r="AZ122" s="64"/>
      <c r="BA122" s="64"/>
      <c r="BL122" s="1">
        <f t="shared" si="41"/>
        <v>0</v>
      </c>
      <c r="BM122" s="1">
        <f t="shared" si="42"/>
        <v>0</v>
      </c>
      <c r="BN122" s="1">
        <f t="shared" si="43"/>
        <v>0</v>
      </c>
      <c r="BO122" s="1">
        <f t="shared" si="44"/>
        <v>0</v>
      </c>
      <c r="BP122" s="1">
        <f t="shared" si="45"/>
        <v>0</v>
      </c>
      <c r="BQ122" s="1">
        <f t="shared" si="46"/>
        <v>0</v>
      </c>
      <c r="BR122" s="1">
        <f t="shared" si="47"/>
        <v>0</v>
      </c>
      <c r="BS122" s="1">
        <f t="shared" si="48"/>
        <v>0</v>
      </c>
      <c r="BT122" s="1">
        <f t="shared" si="49"/>
        <v>0</v>
      </c>
      <c r="BU122" s="1">
        <f t="shared" si="50"/>
        <v>0</v>
      </c>
      <c r="BV122" s="1">
        <f t="shared" si="51"/>
        <v>0</v>
      </c>
      <c r="BW122" s="1">
        <f t="shared" si="52"/>
        <v>0</v>
      </c>
      <c r="BX122" s="1">
        <f t="shared" si="53"/>
        <v>0</v>
      </c>
      <c r="BY122" s="1">
        <f t="shared" si="54"/>
        <v>0</v>
      </c>
      <c r="BZ122" s="1">
        <f t="shared" si="55"/>
        <v>0</v>
      </c>
      <c r="CA122" s="1">
        <f t="shared" si="56"/>
        <v>0</v>
      </c>
      <c r="CB122" s="7"/>
    </row>
    <row r="123" spans="1:80" ht="36" customHeight="1" x14ac:dyDescent="0.25">
      <c r="A123" s="101" t="s">
        <v>347</v>
      </c>
      <c r="B123" s="101" t="s">
        <v>848</v>
      </c>
      <c r="C123" s="102" t="s">
        <v>890</v>
      </c>
      <c r="D123" s="73" t="str">
        <f t="shared" si="38"/>
        <v xml:space="preserve">              </v>
      </c>
      <c r="E123" s="72"/>
      <c r="F123" s="72"/>
      <c r="G123" s="72"/>
      <c r="H123" s="72"/>
      <c r="I123" s="72"/>
      <c r="J123" s="72"/>
      <c r="K123" s="72"/>
      <c r="L123" s="72"/>
      <c r="M123" s="104"/>
      <c r="N123" s="102"/>
      <c r="O123" s="102"/>
      <c r="P123" s="104"/>
      <c r="Q123" s="102"/>
      <c r="R123" s="112"/>
      <c r="S123" s="104"/>
      <c r="T123" s="104"/>
      <c r="U123" s="104"/>
      <c r="V123" s="102"/>
      <c r="W123" s="102"/>
      <c r="X123" s="104"/>
      <c r="Y123" s="104"/>
      <c r="Z123" s="104"/>
      <c r="AA123" s="104"/>
      <c r="AB123" s="104"/>
      <c r="AC123" s="102"/>
      <c r="AD123" s="102"/>
      <c r="AE123" s="102"/>
      <c r="AF123" s="104"/>
      <c r="AG123" s="102" t="s">
        <v>891</v>
      </c>
      <c r="AH123" s="102" t="s">
        <v>855</v>
      </c>
      <c r="AI123" s="106">
        <v>21000</v>
      </c>
      <c r="AJ123" s="107" t="s">
        <v>892</v>
      </c>
      <c r="AK123" s="108" t="s">
        <v>893</v>
      </c>
      <c r="AL123" s="108"/>
      <c r="AM123" s="109"/>
      <c r="AN123" s="110"/>
      <c r="AO123" s="7"/>
      <c r="AP123" s="112"/>
      <c r="AQ123" s="7"/>
      <c r="AR123" s="7"/>
      <c r="AS123" s="7"/>
      <c r="AT123" s="1">
        <f>RANK(BL123,$BL$3:$BL$121)+COUNTIF(BL$3:BL123,BL123)-1</f>
        <v>121</v>
      </c>
      <c r="AU123" s="64" t="str">
        <f t="shared" si="39"/>
        <v>N° 121 Pharmimage</v>
      </c>
      <c r="AV123" s="1">
        <f>RANK(BM123,$BM$3:$BM$121)+COUNTIF(BM$3:BM123,BM123)-1</f>
        <v>121</v>
      </c>
      <c r="AW123" s="64" t="str">
        <f t="shared" si="40"/>
        <v>N° 121 Pharmimage</v>
      </c>
      <c r="AX123" s="64"/>
      <c r="AY123" s="64"/>
      <c r="AZ123" s="64"/>
      <c r="BA123" s="64"/>
      <c r="BL123" s="1">
        <f t="shared" si="41"/>
        <v>0</v>
      </c>
      <c r="BM123" s="1">
        <f t="shared" si="42"/>
        <v>0</v>
      </c>
      <c r="BN123" s="1">
        <f t="shared" si="43"/>
        <v>0</v>
      </c>
      <c r="BO123" s="1">
        <f t="shared" si="44"/>
        <v>0</v>
      </c>
      <c r="BP123" s="1">
        <f t="shared" si="45"/>
        <v>0</v>
      </c>
      <c r="BQ123" s="1">
        <f t="shared" si="46"/>
        <v>0</v>
      </c>
      <c r="BR123" s="1">
        <f t="shared" si="47"/>
        <v>0</v>
      </c>
      <c r="BS123" s="1">
        <f t="shared" si="48"/>
        <v>0</v>
      </c>
      <c r="BT123" s="1">
        <f t="shared" si="49"/>
        <v>0</v>
      </c>
      <c r="BU123" s="1">
        <f t="shared" si="50"/>
        <v>0</v>
      </c>
      <c r="BV123" s="1">
        <f t="shared" si="51"/>
        <v>0</v>
      </c>
      <c r="BW123" s="1">
        <f t="shared" si="52"/>
        <v>0</v>
      </c>
      <c r="BX123" s="1">
        <f t="shared" si="53"/>
        <v>0</v>
      </c>
      <c r="BY123" s="1">
        <f t="shared" si="54"/>
        <v>0</v>
      </c>
      <c r="BZ123" s="1">
        <f t="shared" si="55"/>
        <v>0</v>
      </c>
      <c r="CA123" s="1">
        <f t="shared" si="56"/>
        <v>0</v>
      </c>
      <c r="CB123" s="7"/>
    </row>
    <row r="124" spans="1:80" ht="46.5" customHeight="1" x14ac:dyDescent="0.25">
      <c r="A124" s="101" t="s">
        <v>347</v>
      </c>
      <c r="B124" s="101" t="s">
        <v>848</v>
      </c>
      <c r="C124" s="102" t="s">
        <v>894</v>
      </c>
      <c r="D124" s="73" t="str">
        <f t="shared" si="38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895</v>
      </c>
      <c r="AH124" s="102" t="s">
        <v>896</v>
      </c>
      <c r="AI124" s="106">
        <v>21300</v>
      </c>
      <c r="AJ124" s="107" t="s">
        <v>897</v>
      </c>
      <c r="AK124" s="108" t="s">
        <v>898</v>
      </c>
      <c r="AL124" s="108"/>
      <c r="AM124" s="109" t="s">
        <v>899</v>
      </c>
      <c r="AN124" s="110"/>
      <c r="AO124" s="7"/>
      <c r="AP124" s="112"/>
      <c r="AQ124" s="7"/>
      <c r="AR124" s="7"/>
      <c r="AS124" s="7"/>
      <c r="AT124" s="1">
        <f>RANK(BL124,$BL$3:$BL$121)+COUNTIF(BL$3:BL124,BL124)-1</f>
        <v>122</v>
      </c>
      <c r="AU124" s="64" t="str">
        <f t="shared" si="39"/>
        <v>N° 122 Adhexpharma</v>
      </c>
      <c r="AV124" s="1">
        <f>RANK(BM124,$BM$3:$BM$121)+COUNTIF(BM$3:BM124,BM124)-1</f>
        <v>122</v>
      </c>
      <c r="AW124" s="64" t="str">
        <f t="shared" si="40"/>
        <v>N° 122 Adhexpharma</v>
      </c>
      <c r="AX124" s="64"/>
      <c r="AY124" s="64"/>
      <c r="AZ124" s="64"/>
      <c r="BA124" s="64"/>
      <c r="BL124" s="1">
        <f t="shared" si="41"/>
        <v>0</v>
      </c>
      <c r="BM124" s="1">
        <f t="shared" si="42"/>
        <v>0</v>
      </c>
      <c r="BN124" s="1">
        <f t="shared" si="43"/>
        <v>0</v>
      </c>
      <c r="BO124" s="1">
        <f t="shared" si="44"/>
        <v>0</v>
      </c>
      <c r="BP124" s="1">
        <f t="shared" si="45"/>
        <v>0</v>
      </c>
      <c r="BQ124" s="1">
        <f t="shared" si="46"/>
        <v>0</v>
      </c>
      <c r="BR124" s="1">
        <f t="shared" si="47"/>
        <v>0</v>
      </c>
      <c r="BS124" s="1">
        <f t="shared" si="48"/>
        <v>0</v>
      </c>
      <c r="BT124" s="1">
        <f t="shared" si="49"/>
        <v>0</v>
      </c>
      <c r="BU124" s="1">
        <f t="shared" si="50"/>
        <v>0</v>
      </c>
      <c r="BV124" s="1">
        <f t="shared" si="51"/>
        <v>0</v>
      </c>
      <c r="BW124" s="1">
        <f t="shared" si="52"/>
        <v>0</v>
      </c>
      <c r="BX124" s="1">
        <f t="shared" si="53"/>
        <v>0</v>
      </c>
      <c r="BY124" s="1">
        <f t="shared" si="54"/>
        <v>0</v>
      </c>
      <c r="BZ124" s="1">
        <f t="shared" si="55"/>
        <v>0</v>
      </c>
      <c r="CA124" s="1">
        <f t="shared" si="56"/>
        <v>0</v>
      </c>
      <c r="CB124" s="7"/>
    </row>
    <row r="125" spans="1:80" ht="105" x14ac:dyDescent="0.25">
      <c r="A125" s="101" t="s">
        <v>347</v>
      </c>
      <c r="B125" s="101" t="s">
        <v>848</v>
      </c>
      <c r="C125" s="102" t="s">
        <v>900</v>
      </c>
      <c r="D125" s="73" t="str">
        <f t="shared" si="38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901</v>
      </c>
      <c r="AH125" s="102" t="s">
        <v>886</v>
      </c>
      <c r="AI125" s="106">
        <v>21800</v>
      </c>
      <c r="AJ125" s="107" t="s">
        <v>902</v>
      </c>
      <c r="AK125" s="108" t="s">
        <v>903</v>
      </c>
      <c r="AL125" s="108"/>
      <c r="AM125" s="109" t="s">
        <v>904</v>
      </c>
      <c r="AN125" s="110"/>
      <c r="AO125" s="7"/>
      <c r="AP125" s="112"/>
      <c r="AQ125" s="7"/>
      <c r="AR125" s="7"/>
      <c r="AS125" s="7"/>
      <c r="AT125" s="1">
        <f>RANK(BL125,$BL$3:$BL$121)+COUNTIF(BL$3:BL125,BL125)-1</f>
        <v>123</v>
      </c>
      <c r="AU125" s="64" t="str">
        <f t="shared" si="39"/>
        <v>N° 123 SPPH (Groupe Fareva)</v>
      </c>
      <c r="AV125" s="1">
        <f>RANK(BM125,$BM$3:$BM$121)+COUNTIF(BM$3:BM125,BM125)-1</f>
        <v>123</v>
      </c>
      <c r="AW125" s="64" t="str">
        <f t="shared" si="40"/>
        <v>N° 123 SPPH (Groupe Fareva)</v>
      </c>
      <c r="AX125" s="64"/>
      <c r="AY125" s="64"/>
      <c r="AZ125" s="64"/>
      <c r="BA125" s="64"/>
      <c r="BL125" s="1">
        <f t="shared" si="41"/>
        <v>0</v>
      </c>
      <c r="BM125" s="1">
        <f t="shared" si="42"/>
        <v>0</v>
      </c>
      <c r="BN125" s="1">
        <f t="shared" si="43"/>
        <v>0</v>
      </c>
      <c r="BO125" s="1">
        <f t="shared" si="44"/>
        <v>0</v>
      </c>
      <c r="BP125" s="1">
        <f t="shared" si="45"/>
        <v>0</v>
      </c>
      <c r="BQ125" s="1">
        <f t="shared" si="46"/>
        <v>0</v>
      </c>
      <c r="BR125" s="1">
        <f t="shared" si="47"/>
        <v>0</v>
      </c>
      <c r="BS125" s="1">
        <f t="shared" si="48"/>
        <v>0</v>
      </c>
      <c r="BT125" s="1">
        <f t="shared" si="49"/>
        <v>0</v>
      </c>
      <c r="BU125" s="1">
        <f t="shared" si="50"/>
        <v>0</v>
      </c>
      <c r="BV125" s="1">
        <f t="shared" si="51"/>
        <v>0</v>
      </c>
      <c r="BW125" s="1">
        <f t="shared" si="52"/>
        <v>0</v>
      </c>
      <c r="BX125" s="1">
        <f t="shared" si="53"/>
        <v>0</v>
      </c>
      <c r="BY125" s="1">
        <f t="shared" si="54"/>
        <v>0</v>
      </c>
      <c r="BZ125" s="1">
        <f t="shared" si="55"/>
        <v>0</v>
      </c>
      <c r="CA125" s="1">
        <f t="shared" si="56"/>
        <v>0</v>
      </c>
      <c r="CB125" s="7"/>
    </row>
    <row r="126" spans="1:80" s="123" customFormat="1" ht="43.5" customHeight="1" x14ac:dyDescent="0.2">
      <c r="A126" s="101" t="s">
        <v>347</v>
      </c>
      <c r="B126" s="101" t="s">
        <v>905</v>
      </c>
      <c r="C126" s="102" t="s">
        <v>352</v>
      </c>
      <c r="D126" s="73" t="str">
        <f t="shared" si="38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907</v>
      </c>
      <c r="AH126" s="102" t="s">
        <v>906</v>
      </c>
      <c r="AI126" s="106">
        <v>21600</v>
      </c>
      <c r="AJ126" s="107" t="s">
        <v>908</v>
      </c>
      <c r="AK126" s="108" t="s">
        <v>909</v>
      </c>
      <c r="AL126" s="108"/>
      <c r="AM126" s="109" t="s">
        <v>910</v>
      </c>
      <c r="AN126" s="104"/>
      <c r="AO126" s="7"/>
      <c r="AP126" s="112"/>
      <c r="AQ126" s="7"/>
      <c r="AR126" s="7"/>
      <c r="AS126" s="7"/>
      <c r="AT126" s="1">
        <f>RANK(BL126,$BL$3:$BL$121)+COUNTIF(BL$3:BL126,BL126)-1</f>
        <v>124</v>
      </c>
      <c r="AU126" s="64" t="str">
        <f t="shared" si="39"/>
        <v>N° 124 LABORATOIRE STERLING WINTHROP</v>
      </c>
      <c r="AV126" s="1">
        <f>RANK(BM126,$BM$3:$BM$121)+COUNTIF(BM$3:BM126,BM126)-1</f>
        <v>124</v>
      </c>
      <c r="AW126" s="64" t="str">
        <f t="shared" si="40"/>
        <v>N° 124 LABORATOIRE STERLING WINTHROP</v>
      </c>
      <c r="AX126" s="64"/>
      <c r="AY126" s="64"/>
      <c r="AZ126" s="64"/>
      <c r="BA126" s="64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1">
        <f t="shared" si="41"/>
        <v>0</v>
      </c>
      <c r="BM126" s="1">
        <f t="shared" si="42"/>
        <v>0</v>
      </c>
      <c r="BN126" s="1">
        <f t="shared" si="43"/>
        <v>0</v>
      </c>
      <c r="BO126" s="1">
        <f t="shared" si="44"/>
        <v>0</v>
      </c>
      <c r="BP126" s="1">
        <f t="shared" si="45"/>
        <v>0</v>
      </c>
      <c r="BQ126" s="1">
        <f t="shared" si="46"/>
        <v>0</v>
      </c>
      <c r="BR126" s="1">
        <f t="shared" si="47"/>
        <v>0</v>
      </c>
      <c r="BS126" s="1">
        <f t="shared" si="48"/>
        <v>0</v>
      </c>
      <c r="BT126" s="1">
        <f t="shared" si="49"/>
        <v>0</v>
      </c>
      <c r="BU126" s="1">
        <f t="shared" si="50"/>
        <v>0</v>
      </c>
      <c r="BV126" s="1">
        <f t="shared" si="51"/>
        <v>0</v>
      </c>
      <c r="BW126" s="1">
        <f t="shared" si="52"/>
        <v>0</v>
      </c>
      <c r="BX126" s="1">
        <f t="shared" si="53"/>
        <v>0</v>
      </c>
      <c r="BY126" s="1">
        <f t="shared" si="54"/>
        <v>0</v>
      </c>
      <c r="BZ126" s="1">
        <f t="shared" si="55"/>
        <v>0</v>
      </c>
      <c r="CA126" s="1">
        <f t="shared" si="56"/>
        <v>0</v>
      </c>
      <c r="CB126" s="7"/>
    </row>
    <row r="127" spans="1:80" s="98" customFormat="1" ht="40.5" customHeight="1" x14ac:dyDescent="0.25">
      <c r="A127" s="115" t="s">
        <v>1045</v>
      </c>
      <c r="B127" s="113" t="s">
        <v>1046</v>
      </c>
      <c r="C127" s="8" t="s">
        <v>1044</v>
      </c>
      <c r="D127" s="73" t="str">
        <f t="shared" si="38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98" t="s">
        <v>1047</v>
      </c>
      <c r="N127" s="114" t="s">
        <v>1048</v>
      </c>
      <c r="O127" s="98" t="s">
        <v>1049</v>
      </c>
      <c r="P127" s="2"/>
      <c r="R127" s="119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16" t="s">
        <v>1050</v>
      </c>
      <c r="AH127" s="98" t="s">
        <v>1051</v>
      </c>
      <c r="AI127" s="117">
        <v>92390</v>
      </c>
      <c r="AJ127" s="107" t="s">
        <v>1052</v>
      </c>
      <c r="AK127" s="108" t="s">
        <v>1053</v>
      </c>
      <c r="AL127" s="108"/>
      <c r="AM127" s="109" t="s">
        <v>1054</v>
      </c>
      <c r="AN127" s="5"/>
      <c r="AO127" s="2"/>
      <c r="AP127" s="3"/>
      <c r="AQ127" s="2"/>
      <c r="AR127" s="2"/>
      <c r="AS127" s="2"/>
      <c r="AT127" s="1">
        <f>RANK(BL127,$BL$3:$BL$121)+COUNTIF(BL$3:BL127,BL127)-1</f>
        <v>125</v>
      </c>
      <c r="AU127" s="64" t="str">
        <f t="shared" si="39"/>
        <v>N° 125 COVENTYA</v>
      </c>
      <c r="AV127" s="1">
        <f>RANK(BM127,$BM$3:$BM$121)+COUNTIF(BM$3:BM127,BM127)-1</f>
        <v>125</v>
      </c>
      <c r="AW127" s="64" t="str">
        <f t="shared" si="40"/>
        <v>N° 125 COVENTYA</v>
      </c>
      <c r="AX127" s="7"/>
      <c r="AY127" s="7"/>
      <c r="AZ127" s="7"/>
      <c r="BA127" s="7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41"/>
        <v>0</v>
      </c>
      <c r="BM127" s="1">
        <f t="shared" si="42"/>
        <v>0</v>
      </c>
      <c r="BN127" s="1">
        <f t="shared" si="43"/>
        <v>0</v>
      </c>
      <c r="BO127" s="1">
        <f t="shared" si="44"/>
        <v>0</v>
      </c>
      <c r="BP127" s="1">
        <f t="shared" si="45"/>
        <v>0</v>
      </c>
      <c r="BQ127" s="1">
        <f t="shared" si="46"/>
        <v>0</v>
      </c>
      <c r="BR127" s="1">
        <f t="shared" si="47"/>
        <v>0</v>
      </c>
      <c r="BS127" s="1">
        <f t="shared" si="48"/>
        <v>0</v>
      </c>
      <c r="BT127" s="1">
        <f t="shared" si="49"/>
        <v>0</v>
      </c>
      <c r="BU127" s="1">
        <f t="shared" si="50"/>
        <v>0</v>
      </c>
      <c r="BV127" s="1">
        <f t="shared" si="51"/>
        <v>0</v>
      </c>
      <c r="BW127" s="1">
        <f t="shared" si="52"/>
        <v>0</v>
      </c>
      <c r="BX127" s="1">
        <f t="shared" si="53"/>
        <v>0</v>
      </c>
      <c r="BY127" s="1">
        <f t="shared" si="54"/>
        <v>0</v>
      </c>
      <c r="BZ127" s="1">
        <f t="shared" si="55"/>
        <v>0</v>
      </c>
      <c r="CA127" s="1">
        <f t="shared" si="56"/>
        <v>0</v>
      </c>
      <c r="CB127" s="2"/>
    </row>
    <row r="128" spans="1:80" x14ac:dyDescent="0.25">
      <c r="D128" s="124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3:CE64">
    <sortCondition ref="AI3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4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8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3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2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13" display="mailto:stephanie.grosjean@malteurop.com" xr:uid="{00000000-0004-0000-0000-000019000000}"/>
    <hyperlink ref="AJ71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6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49" r:id="rId16" display="mailto:theret@babynov.fr" xr:uid="{00000000-0004-0000-0000-00001F000000}"/>
    <hyperlink ref="AJ52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5" r:id="rId18" display="http://03.26.67.16.45/" xr:uid="{00000000-0004-0000-0000-000024000000}"/>
    <hyperlink ref="AK61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5" r:id="rId20" xr:uid="{00000000-0004-0000-0000-000029000000}"/>
    <hyperlink ref="AJ61" r:id="rId21" display="http://03.26.51.19.30/" xr:uid="{00000000-0004-0000-0000-00002A000000}"/>
    <hyperlink ref="AK60" r:id="rId22" xr:uid="{00000000-0004-0000-0000-00002B000000}"/>
    <hyperlink ref="AR30" r:id="rId23" display="mailto:barbara.fromentin@pernod-ricard.com" xr:uid="{00000000-0004-0000-0000-00002E000000}"/>
    <hyperlink ref="AR58" r:id="rId24" display="mailto:f.pichard@distillerie-goyard.com" xr:uid="{00000000-0004-0000-0000-000031000000}"/>
    <hyperlink ref="AR7" r:id="rId25" display="clebrishoual@sofralab.com" xr:uid="{00000000-0004-0000-0000-000033000000}"/>
    <hyperlink ref="AR91" r:id="rId26" display="mailto:aurelie.gantet@reimsmetropole.fr" xr:uid="{00000000-0004-0000-0000-00003B000000}"/>
    <hyperlink ref="AR103" r:id="rId27" display="mailto:thor.hpc@thor.com" xr:uid="{00000000-0004-0000-0000-00003C000000}"/>
    <hyperlink ref="AR105" r:id="rId28" display="mailto:katia.savary@univ-reims.fr" xr:uid="{00000000-0004-0000-0000-00003D000000}"/>
    <hyperlink ref="AR9" r:id="rId29" xr:uid="{00000000-0004-0000-0000-00003F000000}"/>
    <hyperlink ref="AR50" r:id="rId30" xr:uid="{00000000-0004-0000-0000-000040000000}"/>
    <hyperlink ref="AJ31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32" xr:uid="{00000000-0004-0000-0000-000045000000}"/>
    <hyperlink ref="AR77" r:id="rId33" xr:uid="{00000000-0004-0000-0000-000046000000}"/>
    <hyperlink ref="AR6" r:id="rId34" display="mailto:mbertemes@mhws.fr" xr:uid="{00000000-0004-0000-0000-000047000000}"/>
    <hyperlink ref="AR78" r:id="rId35" xr:uid="{00000000-0004-0000-0000-000048000000}"/>
    <hyperlink ref="AR82" r:id="rId36" xr:uid="{00000000-0004-0000-0000-00004A000000}"/>
    <hyperlink ref="AR8" r:id="rId37" xr:uid="{00000000-0004-0000-0000-00004B000000}"/>
    <hyperlink ref="AQ51" r:id="rId38" display="Labo08@cq08.fr_x000a_03 24 59 61 53  _x000a_" xr:uid="{00000000-0004-0000-0000-00004C000000}"/>
    <hyperlink ref="AR51" r:id="rId39" display="mailto:Labo08@cq08.fr" xr:uid="{00000000-0004-0000-0000-00004D000000}"/>
    <hyperlink ref="AR21" r:id="rId40" xr:uid="{00000000-0004-0000-0000-00004F000000}"/>
    <hyperlink ref="AR85" r:id="rId41" xr:uid="{00000000-0004-0000-0000-000050000000}"/>
    <hyperlink ref="AR88" r:id="rId42" xr:uid="{00000000-0004-0000-0000-000051000000}"/>
    <hyperlink ref="AR32" r:id="rId43" xr:uid="{00000000-0004-0000-0000-000056000000}"/>
    <hyperlink ref="AR4" r:id="rId44" display="m.lebrun@soliance.com / " xr:uid="{00000000-0004-0000-0000-000057000000}"/>
    <hyperlink ref="AR98" r:id="rId45" xr:uid="{00000000-0004-0000-0000-000058000000}"/>
    <hyperlink ref="AR101" r:id="rId46" display="mailto:mickael.franchette@eugenemerma.fr" xr:uid="{00000000-0004-0000-0000-000059000000}"/>
    <hyperlink ref="AR102" r:id="rId47" xr:uid="{00000000-0004-0000-0000-00005A000000}"/>
    <hyperlink ref="AR38" r:id="rId48" display="mailto:floriane.oszust@univ-reims;fr" xr:uid="{00000000-0004-0000-0000-00005B000000}"/>
    <hyperlink ref="AR41" r:id="rId49" display="mailto:v.verdonk@biotechjboy.com" xr:uid="{00000000-0004-0000-0000-00005C000000}"/>
    <hyperlink ref="AR107" r:id="rId50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51" display="mailto:info@jnslabs.com" xr:uid="{00000000-0004-0000-0000-00005F000000}"/>
    <hyperlink ref="AR56" r:id="rId52" xr:uid="{120D4766-2804-834C-B350-0BE7FDA42D38}"/>
    <hyperlink ref="AK4" r:id="rId53" xr:uid="{6622BBA6-6FF8-4152-B86B-419D1D3F91A2}"/>
    <hyperlink ref="AK2" r:id="rId54" xr:uid="{CE6BB279-B22D-4886-BA43-EBC7C34ABC98}"/>
    <hyperlink ref="AK3" r:id="rId55" xr:uid="{AD65CD47-7EFA-468A-823F-E339A9B6D149}"/>
    <hyperlink ref="AK5" r:id="rId56" xr:uid="{867F9573-C524-43B1-B8BB-393613768702}"/>
    <hyperlink ref="AK6" r:id="rId57" xr:uid="{BF5452CE-A4A7-4606-BC60-FF976F299AB7}"/>
    <hyperlink ref="AK7" r:id="rId58" xr:uid="{D6C97649-73D2-49A8-8292-B639FCA92A26}"/>
    <hyperlink ref="AK8" r:id="rId59" xr:uid="{06A1A36D-1C79-4DDD-8C3C-A29B3AB95216}"/>
    <hyperlink ref="AK9" r:id="rId60" xr:uid="{E7287CB5-76AD-4369-BEC2-F6381C7644FC}"/>
    <hyperlink ref="AK10" r:id="rId61" xr:uid="{9180D9EF-8163-43F1-B529-5EF7620CCC98}"/>
    <hyperlink ref="AK12" r:id="rId62" xr:uid="{7B3178EE-8012-4045-ABA6-770304DA7A0A}"/>
    <hyperlink ref="AK13" r:id="rId63" xr:uid="{6BF309E0-44F4-4801-A07F-B45D80DAD3B9}"/>
    <hyperlink ref="AK15" r:id="rId64" xr:uid="{30B8E8AB-484D-4869-9DA7-C84D07A1DFD7}"/>
    <hyperlink ref="AK17" r:id="rId65" xr:uid="{832F36F7-F6BA-46EB-A5E1-DB9BEB57D0DF}"/>
    <hyperlink ref="AK18" r:id="rId66" xr:uid="{9154F617-C5AB-49D1-BA5E-806CE4EB594E}"/>
    <hyperlink ref="AK19" r:id="rId67" xr:uid="{F3B7F5D3-98B0-43C8-A6A6-EFF45964F58D}"/>
    <hyperlink ref="AK22" r:id="rId68" xr:uid="{E24FB1E8-7D8A-43A4-B6D0-9E909F366FEE}"/>
  </hyperlinks>
  <pageMargins left="0.7" right="0.7" top="0.75" bottom="0.75" header="0.3" footer="0.3"/>
  <pageSetup paperSize="9"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246</v>
      </c>
      <c r="C1" s="17" t="s">
        <v>1035</v>
      </c>
      <c r="D1" s="73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5" t="s">
        <v>245</v>
      </c>
      <c r="N1" s="17" t="s">
        <v>1036</v>
      </c>
      <c r="O1" s="17" t="s">
        <v>1037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619</v>
      </c>
      <c r="AH1" s="17" t="s">
        <v>618</v>
      </c>
      <c r="AI1" s="21">
        <v>10000</v>
      </c>
      <c r="AJ1" s="28"/>
      <c r="AK1" s="56" t="s">
        <v>621</v>
      </c>
      <c r="AL1" s="52"/>
      <c r="AM1" s="23" t="s">
        <v>620</v>
      </c>
      <c r="AN1" s="17" t="s">
        <v>624</v>
      </c>
      <c r="AO1" s="17" t="s">
        <v>622</v>
      </c>
      <c r="AP1" s="17" t="s">
        <v>574</v>
      </c>
      <c r="AQ1" s="17"/>
      <c r="AR1" s="23" t="s">
        <v>623</v>
      </c>
      <c r="AS1" s="25"/>
      <c r="AT1" s="1">
        <f>RANK(BL1,$BL$1:$BL$1)+COUNTIF(BL$1:BL1,BL1)-1</f>
        <v>1</v>
      </c>
      <c r="AU1" s="64" t="str">
        <f>"N° "&amp;AT1&amp;" "&amp;C1</f>
        <v>N° 1 laboratoire départemental de l'aube</v>
      </c>
      <c r="AV1" s="1">
        <f>RANK(BM1,$BM$1:$BM$1)+COUNTIF(BM$1:BM1,BM1)-1</f>
        <v>1</v>
      </c>
      <c r="AW1" s="64" t="str">
        <f>"N° "&amp;AV1&amp;" "&amp;C1</f>
        <v>N° 1 laboratoire départemental de l'aube</v>
      </c>
      <c r="AX1" s="64"/>
      <c r="AY1" s="64"/>
      <c r="AZ1" s="64"/>
      <c r="BA1" s="64"/>
      <c r="BB1" s="65"/>
      <c r="BC1" s="65">
        <v>1</v>
      </c>
      <c r="BD1" s="65"/>
      <c r="BE1" s="65"/>
      <c r="BF1" s="65"/>
      <c r="BG1" s="65"/>
      <c r="BH1" s="65"/>
      <c r="BI1" s="65"/>
      <c r="BJ1" s="65"/>
      <c r="BK1" s="65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971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911</v>
      </c>
      <c r="K2" s="70"/>
      <c r="L2" s="69" t="s">
        <v>912</v>
      </c>
      <c r="N2" s="167" t="s">
        <v>940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915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911</v>
      </c>
      <c r="K2" s="70"/>
      <c r="L2" s="69" t="s">
        <v>912</v>
      </c>
      <c r="N2" s="180" t="s">
        <v>940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2021-08-08T08:00:20Z</dcterms:modified>
</cp:coreProperties>
</file>