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EAE35F43-C4FF-4278-BF53-19F324CC98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Best Ent A &amp; i" sheetId="3" r:id="rId2"/>
    <sheet name="Best Ent i" sheetId="4" r:id="rId3"/>
  </sheets>
  <definedNames>
    <definedName name="_xlnm._FilterDatabase" localSheetId="0" hidden="1">Entreprises_Complet!$A$1:$CB$128</definedName>
    <definedName name="d" localSheetId="2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4" i="2" l="1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12" i="2"/>
  <c r="BL15" i="2"/>
  <c r="BL16" i="2"/>
  <c r="BL6" i="2"/>
  <c r="BL7" i="2"/>
  <c r="BL8" i="2"/>
  <c r="BL3" i="2"/>
  <c r="BL4" i="2"/>
  <c r="BL17" i="2"/>
  <c r="BL21" i="2"/>
  <c r="BL22" i="2"/>
  <c r="BL23" i="2"/>
  <c r="BL25" i="2"/>
  <c r="BL26" i="2"/>
  <c r="BL27" i="2"/>
  <c r="BL28" i="2"/>
  <c r="BL29" i="2"/>
  <c r="BL30" i="2"/>
  <c r="BL5" i="2"/>
  <c r="BL9" i="2"/>
  <c r="BL31" i="2"/>
  <c r="BL32" i="2"/>
  <c r="BL33" i="2"/>
  <c r="BL24" i="2"/>
  <c r="BL37" i="2"/>
  <c r="BL38" i="2"/>
  <c r="BL39" i="2"/>
  <c r="BL40" i="2"/>
  <c r="BL41" i="2"/>
  <c r="BL42" i="2"/>
  <c r="BL43" i="2"/>
  <c r="BL10" i="2"/>
  <c r="BL11" i="2"/>
  <c r="BL13" i="2"/>
  <c r="BL14" i="2"/>
  <c r="BL19" i="2"/>
  <c r="BL20" i="2"/>
  <c r="BL34" i="2"/>
  <c r="BL35" i="2"/>
  <c r="BL36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M12" i="2"/>
  <c r="BM15" i="2"/>
  <c r="BM16" i="2"/>
  <c r="BM6" i="2"/>
  <c r="BM7" i="2"/>
  <c r="BM8" i="2"/>
  <c r="BM3" i="2"/>
  <c r="BM4" i="2"/>
  <c r="BM17" i="2"/>
  <c r="BM21" i="2"/>
  <c r="BM22" i="2"/>
  <c r="BM23" i="2"/>
  <c r="BM25" i="2"/>
  <c r="BM26" i="2"/>
  <c r="BM27" i="2"/>
  <c r="BM28" i="2"/>
  <c r="BM29" i="2"/>
  <c r="BM30" i="2"/>
  <c r="BM5" i="2"/>
  <c r="BM9" i="2"/>
  <c r="BM31" i="2"/>
  <c r="BM32" i="2"/>
  <c r="BM33" i="2"/>
  <c r="BM24" i="2"/>
  <c r="BM37" i="2"/>
  <c r="BM38" i="2"/>
  <c r="BM39" i="2"/>
  <c r="BM40" i="2"/>
  <c r="BM41" i="2"/>
  <c r="BM42" i="2"/>
  <c r="BM43" i="2"/>
  <c r="BM44" i="2"/>
  <c r="BM10" i="2"/>
  <c r="BM11" i="2"/>
  <c r="BM13" i="2"/>
  <c r="BM14" i="2"/>
  <c r="BM19" i="2"/>
  <c r="BM20" i="2"/>
  <c r="BM34" i="2"/>
  <c r="BM35" i="2"/>
  <c r="BM36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D18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D29" i="2"/>
  <c r="D28" i="2"/>
  <c r="D128" i="2"/>
  <c r="BM123" i="2"/>
  <c r="BM124" i="2"/>
  <c r="BM125" i="2"/>
  <c r="BM126" i="2"/>
  <c r="BM127" i="2"/>
  <c r="BL123" i="2"/>
  <c r="BL124" i="2"/>
  <c r="BL125" i="2"/>
  <c r="BL126" i="2"/>
  <c r="BL127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D36" i="2"/>
  <c r="D35" i="2"/>
  <c r="D4" i="2"/>
  <c r="D9" i="2"/>
  <c r="D11" i="2"/>
  <c r="D8" i="2"/>
  <c r="D13" i="2"/>
  <c r="D14" i="2"/>
  <c r="D16" i="2"/>
  <c r="D19" i="2"/>
  <c r="D20" i="2"/>
  <c r="D15" i="2"/>
  <c r="D25" i="2"/>
  <c r="D31" i="2"/>
  <c r="D32" i="2"/>
  <c r="D12" i="2"/>
  <c r="D33" i="2"/>
  <c r="D24" i="2"/>
  <c r="D37" i="2"/>
  <c r="D38" i="2"/>
  <c r="D39" i="2"/>
  <c r="D40" i="2"/>
  <c r="D41" i="2"/>
  <c r="D42" i="2"/>
  <c r="D43" i="2"/>
  <c r="D44" i="2"/>
  <c r="D47" i="2"/>
  <c r="D48" i="2"/>
  <c r="D49" i="2"/>
  <c r="D50" i="2"/>
  <c r="D51" i="2"/>
  <c r="D52" i="2"/>
  <c r="D34" i="2"/>
  <c r="D53" i="2"/>
  <c r="D54" i="2"/>
  <c r="D55" i="2"/>
  <c r="D56" i="2"/>
  <c r="D57" i="2"/>
  <c r="D58" i="2"/>
  <c r="D59" i="2"/>
  <c r="D60" i="2"/>
  <c r="D61" i="2"/>
  <c r="D62" i="2"/>
  <c r="D45" i="2"/>
  <c r="D63" i="2"/>
  <c r="D64" i="2"/>
  <c r="D65" i="2"/>
  <c r="D30" i="2"/>
  <c r="D66" i="2"/>
  <c r="D67" i="2"/>
  <c r="D26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23" i="2"/>
  <c r="D81" i="2"/>
  <c r="D82" i="2"/>
  <c r="D83" i="2"/>
  <c r="D84" i="2"/>
  <c r="D85" i="2"/>
  <c r="D27" i="2"/>
  <c r="D21" i="2"/>
  <c r="D22" i="2"/>
  <c r="D86" i="2"/>
  <c r="D4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3" i="2"/>
  <c r="D5" i="2"/>
  <c r="D6" i="2"/>
  <c r="D7" i="2"/>
  <c r="D10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V16" i="2"/>
  <c r="BU16" i="2"/>
  <c r="BO16" i="2"/>
  <c r="BN16" i="2"/>
  <c r="CA16" i="2"/>
  <c r="BZ16" i="2"/>
  <c r="BY16" i="2"/>
  <c r="BX16" i="2"/>
  <c r="BW16" i="2"/>
  <c r="BT16" i="2"/>
  <c r="BS16" i="2"/>
  <c r="BR16" i="2"/>
  <c r="BQ16" i="2"/>
  <c r="BP16" i="2"/>
  <c r="AT49" i="2" l="1"/>
  <c r="AU49" i="2" s="1"/>
  <c r="AT36" i="2"/>
  <c r="AU36" i="2" s="1"/>
  <c r="AV111" i="2"/>
  <c r="AW111" i="2" s="1"/>
  <c r="AV12" i="2"/>
  <c r="AW12" i="2" s="1"/>
  <c r="AV39" i="2"/>
  <c r="AW39" i="2" s="1"/>
  <c r="AT122" i="2"/>
  <c r="AU122" i="2" s="1"/>
  <c r="AT107" i="2"/>
  <c r="AU107" i="2" s="1"/>
  <c r="AT75" i="2"/>
  <c r="AU75" i="2" s="1"/>
  <c r="AV109" i="2"/>
  <c r="AW109" i="2" s="1"/>
  <c r="AT26" i="2"/>
  <c r="AU26" i="2" s="1"/>
  <c r="AT35" i="2"/>
  <c r="AU35" i="2" s="1"/>
  <c r="AV5" i="2"/>
  <c r="AW5" i="2" s="1"/>
  <c r="AT80" i="2"/>
  <c r="AU80" i="2" s="1"/>
  <c r="AT124" i="2"/>
  <c r="AU124" i="2" s="1"/>
  <c r="AV121" i="2"/>
  <c r="AW121" i="2" s="1"/>
  <c r="AV113" i="2"/>
  <c r="AW113" i="2" s="1"/>
  <c r="AV105" i="2"/>
  <c r="AW105" i="2" s="1"/>
  <c r="AV97" i="2"/>
  <c r="AW97" i="2" s="1"/>
  <c r="AV81" i="2"/>
  <c r="AW81" i="2" s="1"/>
  <c r="AV57" i="2"/>
  <c r="AW57" i="2" s="1"/>
  <c r="AV20" i="2"/>
  <c r="AW20" i="2" s="1"/>
  <c r="AV32" i="2"/>
  <c r="AW32" i="2" s="1"/>
  <c r="AV55" i="2"/>
  <c r="AW55" i="2" s="1"/>
  <c r="AT120" i="2"/>
  <c r="AU120" i="2" s="1"/>
  <c r="AT112" i="2"/>
  <c r="AU112" i="2" s="1"/>
  <c r="AT96" i="2"/>
  <c r="AU96" i="2" s="1"/>
  <c r="AT88" i="2"/>
  <c r="AU88" i="2" s="1"/>
  <c r="AT67" i="2"/>
  <c r="AU67" i="2" s="1"/>
  <c r="AT56" i="2"/>
  <c r="AU56" i="2" s="1"/>
  <c r="AT6" i="2"/>
  <c r="AU6" i="2" s="1"/>
  <c r="AT19" i="2"/>
  <c r="AU19" i="2" s="1"/>
  <c r="AT111" i="2"/>
  <c r="AU111" i="2" s="1"/>
  <c r="AT23" i="2"/>
  <c r="AU23" i="2" s="1"/>
  <c r="AV58" i="2"/>
  <c r="AW58" i="2" s="1"/>
  <c r="AT4" i="2"/>
  <c r="AU4" i="2" s="1"/>
  <c r="AT38" i="2"/>
  <c r="AU38" i="2" s="1"/>
  <c r="AT16" i="2"/>
  <c r="AU16" i="2" s="1"/>
  <c r="AV61" i="2"/>
  <c r="AW61" i="2" s="1"/>
  <c r="AV16" i="2"/>
  <c r="AW16" i="2" s="1"/>
  <c r="AT77" i="2"/>
  <c r="AU77" i="2" s="1"/>
  <c r="AT29" i="2"/>
  <c r="AU29" i="2" s="1"/>
  <c r="AT7" i="2"/>
  <c r="AU7" i="2" s="1"/>
  <c r="AT86" i="2"/>
  <c r="AU86" i="2" s="1"/>
  <c r="AT50" i="2"/>
  <c r="AU50" i="2" s="1"/>
  <c r="AT87" i="2"/>
  <c r="AU87" i="2" s="1"/>
  <c r="AV123" i="2"/>
  <c r="AW123" i="2" s="1"/>
  <c r="AV68" i="2"/>
  <c r="AW68" i="2" s="1"/>
  <c r="AT44" i="2"/>
  <c r="AU44" i="2" s="1"/>
  <c r="AT24" i="2"/>
  <c r="AU24" i="2" s="1"/>
  <c r="AT12" i="2"/>
  <c r="AU12" i="2" s="1"/>
  <c r="AT98" i="2"/>
  <c r="AU98" i="2" s="1"/>
  <c r="AV38" i="2"/>
  <c r="AW38" i="2" s="1"/>
  <c r="AT72" i="2"/>
  <c r="AU72" i="2" s="1"/>
  <c r="AT109" i="2"/>
  <c r="AU109" i="2" s="1"/>
  <c r="AT30" i="2"/>
  <c r="AU30" i="2" s="1"/>
  <c r="AT3" i="2"/>
  <c r="AU3" i="2" s="1"/>
  <c r="AV114" i="2"/>
  <c r="AW114" i="2" s="1"/>
  <c r="AV44" i="2"/>
  <c r="AW44" i="2" s="1"/>
  <c r="AT27" i="2"/>
  <c r="AU27" i="2" s="1"/>
  <c r="AV125" i="2"/>
  <c r="AW125" i="2" s="1"/>
  <c r="AV75" i="2"/>
  <c r="AW75" i="2" s="1"/>
  <c r="AT92" i="2"/>
  <c r="AU92" i="2" s="1"/>
  <c r="AT53" i="2"/>
  <c r="AU53" i="2" s="1"/>
  <c r="AT117" i="2"/>
  <c r="AU117" i="2" s="1"/>
  <c r="AT17" i="2"/>
  <c r="AU17" i="2" s="1"/>
  <c r="AT25" i="2"/>
  <c r="AU25" i="2" s="1"/>
  <c r="AV60" i="2"/>
  <c r="AW60" i="2" s="1"/>
  <c r="AT51" i="2"/>
  <c r="AU51" i="2" s="1"/>
  <c r="AV18" i="2"/>
  <c r="AW18" i="2" s="1"/>
  <c r="AV126" i="2"/>
  <c r="AW126" i="2" s="1"/>
  <c r="AV13" i="2"/>
  <c r="AW13" i="2" s="1"/>
  <c r="AV3" i="2"/>
  <c r="Q2" i="3" s="1"/>
  <c r="AT14" i="2"/>
  <c r="AU14" i="2" s="1"/>
  <c r="AV112" i="2"/>
  <c r="AW112" i="2" s="1"/>
  <c r="AT91" i="2"/>
  <c r="AU91" i="2" s="1"/>
  <c r="AT54" i="2"/>
  <c r="AU54" i="2" s="1"/>
  <c r="AT37" i="2"/>
  <c r="AU37" i="2" s="1"/>
  <c r="AT21" i="2"/>
  <c r="AU21" i="2" s="1"/>
  <c r="AV48" i="2"/>
  <c r="AW48" i="2" s="1"/>
  <c r="AT41" i="2"/>
  <c r="AU41" i="2" s="1"/>
  <c r="AV78" i="2"/>
  <c r="AW78" i="2" s="1"/>
  <c r="AV9" i="2"/>
  <c r="AW9" i="2" s="1"/>
  <c r="AV88" i="2"/>
  <c r="AW88" i="2" s="1"/>
  <c r="AT70" i="2"/>
  <c r="AU70" i="2" s="1"/>
  <c r="AT28" i="2"/>
  <c r="AU28" i="2" s="1"/>
  <c r="AT57" i="2"/>
  <c r="AU57" i="2" s="1"/>
  <c r="AV47" i="2"/>
  <c r="AW47" i="2" s="1"/>
  <c r="AT101" i="2"/>
  <c r="AU101" i="2" s="1"/>
  <c r="AT118" i="2"/>
  <c r="AU118" i="2" s="1"/>
  <c r="AT61" i="2"/>
  <c r="AU61" i="2" s="1"/>
  <c r="AT110" i="2"/>
  <c r="AU110" i="2" s="1"/>
  <c r="AT69" i="2"/>
  <c r="AU69" i="2" s="1"/>
  <c r="AT114" i="2"/>
  <c r="AU114" i="2" s="1"/>
  <c r="AT90" i="2"/>
  <c r="AU90" i="2" s="1"/>
  <c r="AT63" i="2"/>
  <c r="AU63" i="2" s="1"/>
  <c r="AT22" i="2"/>
  <c r="AU22" i="2" s="1"/>
  <c r="AV90" i="2"/>
  <c r="AW90" i="2" s="1"/>
  <c r="AV50" i="2"/>
  <c r="AW50" i="2" s="1"/>
  <c r="AV53" i="2"/>
  <c r="AW53" i="2" s="1"/>
  <c r="AV102" i="2"/>
  <c r="AW102" i="2" s="1"/>
  <c r="AT99" i="2"/>
  <c r="AU99" i="2" s="1"/>
  <c r="AV14" i="2"/>
  <c r="AW14" i="2" s="1"/>
  <c r="AT65" i="2"/>
  <c r="AU65" i="2" s="1"/>
  <c r="AV89" i="2"/>
  <c r="AW89" i="2" s="1"/>
  <c r="AV65" i="2"/>
  <c r="AW65" i="2" s="1"/>
  <c r="AV11" i="2"/>
  <c r="AW11" i="2" s="1"/>
  <c r="AT42" i="2"/>
  <c r="AU42" i="2" s="1"/>
  <c r="AT52" i="2"/>
  <c r="AU52" i="2" s="1"/>
  <c r="AT40" i="2"/>
  <c r="AU40" i="2" s="1"/>
  <c r="AV110" i="2"/>
  <c r="AW110" i="2" s="1"/>
  <c r="AV119" i="2"/>
  <c r="AW119" i="2" s="1"/>
  <c r="AT100" i="2"/>
  <c r="AU100" i="2" s="1"/>
  <c r="AT48" i="2"/>
  <c r="AU48" i="2" s="1"/>
  <c r="AT74" i="2"/>
  <c r="AU74" i="2" s="1"/>
  <c r="AT125" i="2"/>
  <c r="AU125" i="2" s="1"/>
  <c r="AT13" i="2"/>
  <c r="AU13" i="2" s="1"/>
  <c r="AT89" i="2"/>
  <c r="AU89" i="2" s="1"/>
  <c r="AT127" i="2"/>
  <c r="AU127" i="2" s="1"/>
  <c r="AV103" i="2"/>
  <c r="AW103" i="2" s="1"/>
  <c r="AV10" i="2"/>
  <c r="AW10" i="2" s="1"/>
  <c r="AT83" i="2"/>
  <c r="AU83" i="2" s="1"/>
  <c r="AV43" i="2"/>
  <c r="AW43" i="2" s="1"/>
  <c r="AV30" i="2"/>
  <c r="AW30" i="2" s="1"/>
  <c r="AV66" i="2"/>
  <c r="AW66" i="2" s="1"/>
  <c r="AV117" i="2"/>
  <c r="AW117" i="2" s="1"/>
  <c r="AV56" i="2"/>
  <c r="AW56" i="2" s="1"/>
  <c r="AV15" i="2"/>
  <c r="AW15" i="2" s="1"/>
  <c r="AV42" i="2"/>
  <c r="AW42" i="2" s="1"/>
  <c r="AV26" i="2"/>
  <c r="AW26" i="2" s="1"/>
  <c r="AV87" i="2"/>
  <c r="AW87" i="2" s="1"/>
  <c r="AT104" i="2"/>
  <c r="AU104" i="2" s="1"/>
  <c r="AT64" i="2"/>
  <c r="AU64" i="2" s="1"/>
  <c r="AT119" i="2"/>
  <c r="AU119" i="2" s="1"/>
  <c r="AV29" i="2"/>
  <c r="AW29" i="2" s="1"/>
  <c r="AT128" i="2"/>
  <c r="AU128" i="2" s="1"/>
  <c r="AV82" i="2"/>
  <c r="AW82" i="2" s="1"/>
  <c r="AV62" i="2"/>
  <c r="AW62" i="2" s="1"/>
  <c r="AT62" i="2"/>
  <c r="AU62" i="2" s="1"/>
  <c r="AT81" i="2"/>
  <c r="AU81" i="2" s="1"/>
  <c r="AT46" i="2"/>
  <c r="AU46" i="2" s="1"/>
  <c r="AT31" i="2"/>
  <c r="AU31" i="2" s="1"/>
  <c r="AT97" i="2"/>
  <c r="AU97" i="2" s="1"/>
  <c r="AT59" i="2"/>
  <c r="AU59" i="2" s="1"/>
  <c r="AV63" i="2"/>
  <c r="AW63" i="2" s="1"/>
  <c r="AV108" i="2"/>
  <c r="AW108" i="2" s="1"/>
  <c r="AT95" i="2"/>
  <c r="AU95" i="2" s="1"/>
  <c r="AV79" i="2"/>
  <c r="AW79" i="2" s="1"/>
  <c r="AV22" i="2"/>
  <c r="AW22" i="2" s="1"/>
  <c r="AV52" i="2"/>
  <c r="AW52" i="2" s="1"/>
  <c r="AV41" i="2"/>
  <c r="AW41" i="2" s="1"/>
  <c r="AV118" i="2"/>
  <c r="AW118" i="2" s="1"/>
  <c r="AV54" i="2"/>
  <c r="AW54" i="2" s="1"/>
  <c r="AV73" i="2"/>
  <c r="AW73" i="2" s="1"/>
  <c r="AV49" i="2"/>
  <c r="AW49" i="2" s="1"/>
  <c r="AT9" i="2"/>
  <c r="AU9" i="2" s="1"/>
  <c r="AT34" i="2"/>
  <c r="AU34" i="2" s="1"/>
  <c r="AT105" i="2"/>
  <c r="AU105" i="2" s="1"/>
  <c r="AV99" i="2"/>
  <c r="AW99" i="2" s="1"/>
  <c r="AV100" i="2"/>
  <c r="AW100" i="2" s="1"/>
  <c r="AT18" i="2"/>
  <c r="AU18" i="2" s="1"/>
  <c r="AV6" i="2"/>
  <c r="AW6" i="2" s="1"/>
  <c r="AT73" i="2"/>
  <c r="AU73" i="2" s="1"/>
  <c r="AT102" i="2"/>
  <c r="AU102" i="2" s="1"/>
  <c r="AT66" i="2"/>
  <c r="AU66" i="2" s="1"/>
  <c r="AT58" i="2"/>
  <c r="AU58" i="2" s="1"/>
  <c r="AT76" i="2"/>
  <c r="AU76" i="2" s="1"/>
  <c r="AV31" i="2"/>
  <c r="AW31" i="2" s="1"/>
  <c r="AV127" i="2"/>
  <c r="AW127" i="2" s="1"/>
  <c r="AV40" i="2"/>
  <c r="AW40" i="2" s="1"/>
  <c r="AV107" i="2"/>
  <c r="AW107" i="2" s="1"/>
  <c r="AV35" i="2"/>
  <c r="AW35" i="2" s="1"/>
  <c r="AV24" i="2"/>
  <c r="AW24" i="2" s="1"/>
  <c r="AT121" i="2"/>
  <c r="AU121" i="2" s="1"/>
  <c r="AV76" i="2"/>
  <c r="AW76" i="2" s="1"/>
  <c r="AV83" i="2"/>
  <c r="AW83" i="2" s="1"/>
  <c r="AV33" i="2"/>
  <c r="AW33" i="2" s="1"/>
  <c r="AV85" i="2"/>
  <c r="AW85" i="2" s="1"/>
  <c r="AV93" i="2"/>
  <c r="AW93" i="2" s="1"/>
  <c r="AV86" i="2"/>
  <c r="AW86" i="2" s="1"/>
  <c r="AV64" i="2"/>
  <c r="AW64" i="2" s="1"/>
  <c r="AT71" i="2"/>
  <c r="AU71" i="2" s="1"/>
  <c r="AV19" i="2"/>
  <c r="AW19" i="2" s="1"/>
  <c r="AV116" i="2"/>
  <c r="AW116" i="2" s="1"/>
  <c r="AT78" i="2"/>
  <c r="AU78" i="2" s="1"/>
  <c r="AV28" i="2"/>
  <c r="AW28" i="2" s="1"/>
  <c r="AT116" i="2"/>
  <c r="AU116" i="2" s="1"/>
  <c r="AT113" i="2"/>
  <c r="AU113" i="2" s="1"/>
  <c r="AT93" i="2"/>
  <c r="AU93" i="2" s="1"/>
  <c r="AT82" i="2"/>
  <c r="AU82" i="2" s="1"/>
  <c r="AT108" i="2"/>
  <c r="AU108" i="2" s="1"/>
  <c r="AT84" i="2"/>
  <c r="AU84" i="2" s="1"/>
  <c r="AV7" i="2"/>
  <c r="AW7" i="2" s="1"/>
  <c r="AT60" i="2"/>
  <c r="AU60" i="2" s="1"/>
  <c r="AT39" i="2"/>
  <c r="AU39" i="2" s="1"/>
  <c r="AV72" i="2"/>
  <c r="AW72" i="2" s="1"/>
  <c r="AV95" i="2"/>
  <c r="AW95" i="2" s="1"/>
  <c r="AV77" i="2"/>
  <c r="AW77" i="2" s="1"/>
  <c r="AV70" i="2"/>
  <c r="AW70" i="2" s="1"/>
  <c r="AV91" i="2"/>
  <c r="AW91" i="2" s="1"/>
  <c r="AV106" i="2"/>
  <c r="AW106" i="2" s="1"/>
  <c r="AV45" i="2"/>
  <c r="AW45" i="2" s="1"/>
  <c r="AV101" i="2"/>
  <c r="AW101" i="2" s="1"/>
  <c r="AV94" i="2"/>
  <c r="AW94" i="2" s="1"/>
  <c r="AV84" i="2"/>
  <c r="AW84" i="2" s="1"/>
  <c r="AT79" i="2"/>
  <c r="AU79" i="2" s="1"/>
  <c r="AV36" i="2"/>
  <c r="AW36" i="2" s="1"/>
  <c r="AV120" i="2"/>
  <c r="AW120" i="2" s="1"/>
  <c r="AV8" i="2"/>
  <c r="AW8" i="2" s="1"/>
  <c r="AT106" i="2"/>
  <c r="AU106" i="2" s="1"/>
  <c r="AV128" i="2"/>
  <c r="AW128" i="2" s="1"/>
  <c r="AV46" i="2"/>
  <c r="AW46" i="2" s="1"/>
  <c r="AT20" i="2"/>
  <c r="AU20" i="2" s="1"/>
  <c r="AV69" i="2"/>
  <c r="AW69" i="2" s="1"/>
  <c r="AT15" i="2"/>
  <c r="AU15" i="2" s="1"/>
  <c r="AT10" i="2"/>
  <c r="AU10" i="2" s="1"/>
  <c r="AT45" i="2"/>
  <c r="AU45" i="2" s="1"/>
  <c r="AT94" i="2"/>
  <c r="AU94" i="2" s="1"/>
  <c r="AT8" i="2"/>
  <c r="AU8" i="2" s="1"/>
  <c r="AT123" i="2"/>
  <c r="AU123" i="2" s="1"/>
  <c r="AT11" i="2"/>
  <c r="AU11" i="2" s="1"/>
  <c r="AT68" i="2"/>
  <c r="AU68" i="2" s="1"/>
  <c r="AT43" i="2"/>
  <c r="AU43" i="2" s="1"/>
  <c r="AV80" i="2"/>
  <c r="AW80" i="2" s="1"/>
  <c r="AT85" i="2"/>
  <c r="AU85" i="2" s="1"/>
  <c r="AT103" i="2"/>
  <c r="AU103" i="2" s="1"/>
  <c r="AT126" i="2"/>
  <c r="AU126" i="2" s="1"/>
  <c r="AT55" i="2"/>
  <c r="AU55" i="2" s="1"/>
  <c r="AV98" i="2"/>
  <c r="AW98" i="2" s="1"/>
  <c r="AV59" i="2"/>
  <c r="AW59" i="2" s="1"/>
  <c r="AV122" i="2"/>
  <c r="AW122" i="2" s="1"/>
  <c r="AV21" i="2"/>
  <c r="AW21" i="2" s="1"/>
  <c r="AV34" i="2"/>
  <c r="AW34" i="2" s="1"/>
  <c r="AV67" i="2"/>
  <c r="AW67" i="2" s="1"/>
  <c r="AV25" i="2"/>
  <c r="AW25" i="2" s="1"/>
  <c r="AT5" i="2"/>
  <c r="AU5" i="2" s="1"/>
  <c r="AT115" i="2"/>
  <c r="AU115" i="2" s="1"/>
  <c r="AV96" i="2"/>
  <c r="AW96" i="2" s="1"/>
  <c r="AT32" i="2"/>
  <c r="AU32" i="2" s="1"/>
  <c r="AT47" i="2"/>
  <c r="AU47" i="2" s="1"/>
  <c r="AV92" i="2"/>
  <c r="AW92" i="2" s="1"/>
  <c r="AV17" i="2"/>
  <c r="AW17" i="2" s="1"/>
  <c r="AV124" i="2"/>
  <c r="AW124" i="2" s="1"/>
  <c r="AV71" i="2"/>
  <c r="AW71" i="2" s="1"/>
  <c r="AV4" i="2"/>
  <c r="AW4" i="2" s="1"/>
  <c r="AV115" i="2"/>
  <c r="AW115" i="2" s="1"/>
  <c r="AV51" i="2"/>
  <c r="AW51" i="2" s="1"/>
  <c r="AV23" i="2"/>
  <c r="AW23" i="2" s="1"/>
  <c r="AV74" i="2"/>
  <c r="AW74" i="2" s="1"/>
  <c r="AV37" i="2"/>
  <c r="AW37" i="2" s="1"/>
  <c r="AT33" i="2"/>
  <c r="AU33" i="2" s="1"/>
  <c r="AV104" i="2"/>
  <c r="AW104" i="2" s="1"/>
  <c r="AV27" i="2"/>
  <c r="AW27" i="2" s="1"/>
  <c r="AW3" i="2" l="1"/>
  <c r="R2" i="4"/>
</calcChain>
</file>

<file path=xl/sharedStrings.xml><?xml version="1.0" encoding="utf-8"?>
<sst xmlns="http://schemas.openxmlformats.org/spreadsheetml/2006/main" count="1630" uniqueCount="1300">
  <si>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</si>
  <si>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</si>
  <si>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</si>
  <si>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</si>
  <si>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</si>
  <si>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</si>
  <si>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</si>
  <si>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</si>
  <si>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</si>
  <si>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</si>
  <si>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</si>
  <si>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</si>
  <si>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</si>
  <si>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</si>
  <si>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</si>
  <si>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</si>
  <si>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</si>
  <si>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</si>
  <si>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</si>
  <si>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</si>
  <si>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</si>
  <si>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</si>
  <si>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</si>
  <si>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</si>
  <si>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</si>
  <si>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</si>
  <si>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</si>
  <si>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 xml:space="preserve"> FOSSIER 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</si>
  <si>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</si>
  <si>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</si>
  <si>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</si>
  <si>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</si>
  <si>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</si>
  <si>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</si>
  <si>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</si>
  <si>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</si>
  <si>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</si>
  <si>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</si>
  <si>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</si>
  <si>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</si>
  <si>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</si>
  <si>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</si>
  <si>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</si>
  <si>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</si>
  <si>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</si>
  <si>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</si>
  <si>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</si>
  <si>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</si>
  <si>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</si>
  <si>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</si>
  <si>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</si>
  <si>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Mme Monique LAURENT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</si>
  <si>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</si>
  <si>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</si>
  <si>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</si>
  <si>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</si>
  <si>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</si>
  <si>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</si>
  <si>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</si>
  <si>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</si>
  <si>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M. HENRIET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</si>
  <si>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</si>
  <si>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</si>
  <si>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</si>
  <si>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</si>
  <si>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</si>
  <si>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</si>
  <si>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</si>
  <si>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</si>
  <si>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</si>
  <si>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</si>
  <si>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</si>
  <si>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</si>
  <si>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</si>
  <si>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</si>
  <si>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</si>
  <si>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</si>
  <si>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</si>
  <si>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</si>
  <si>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</si>
  <si>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</si>
  <si>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https://www.google.fr/maps/place/Bonduelle+Traiteur+International/@48.2377975,3.6798782,15z/data=!4m2!3m1!1s0x0:0x111fcacbba172d8d?sa=X&amp;ved=0ahUKEwjWvIGz6dDaAhXlIcAKHdtABLoQ_BIIejAK</t>
  </si>
  <si>
    <t>Google Maps</t>
  </si>
  <si>
    <t>salade</t>
  </si>
  <si>
    <t>sucre</t>
  </si>
  <si>
    <t>https://www.google.fr/maps/place/Cristal+Union+Sillery/@49.1897666,4.1522693,15z/data=!4m2!3m1!1s0x0:0xc1e7ce911b140d13?sa=X&amp;ved=0ahUKEwinqa7d69DaAhXKKMAKHUNCBusQ_BIIfTAK</t>
  </si>
  <si>
    <t>03 26 61 43 00</t>
  </si>
  <si>
    <t>directeur de laboratoire</t>
  </si>
  <si>
    <t>dvacher@cristal-union.fr</t>
  </si>
  <si>
    <t>Mme. Audrey PINSON</t>
  </si>
  <si>
    <t>03 26 03 31 81</t>
  </si>
  <si>
    <t>M. Thierry CARON</t>
  </si>
  <si>
    <t>Mme. LOMBART</t>
  </si>
  <si>
    <t>Responsable de laboratoire</t>
  </si>
  <si>
    <t>03 26 81 73 33</t>
  </si>
  <si>
    <t>https://www.google.fr/maps/place/Sucrerie+TEREOS+Connantre/@48.7247965,3.8977855,15z/data=!4m2!3m1!1s0x0:0xdd888ddaf41290e?sa=X&amp;ved=0ahUKEwiO-b7O7tDaAhUBKsAKHeuxBYgQ_BIIlwEwCg</t>
  </si>
  <si>
    <t>M. MAQUTN Hugues</t>
  </si>
  <si>
    <t>M. Eric SEILER</t>
  </si>
  <si>
    <t>eseiler@tereos.com</t>
  </si>
  <si>
    <t>lait</t>
  </si>
  <si>
    <t>https://www.google.fr/maps/place/Uriane/@49.9747444,3.9167765,15z/data=!4m2!3m1!1s0x0:0x31a82bc74d7780a6?sa=X&amp;ved=0ahUKEwj-ocbj8NDaAhUkJsAKHeebCzIQ_BIIdDAK</t>
  </si>
  <si>
    <t>03.23.97.57.57</t>
  </si>
  <si>
    <t>uriane@uriane.com</t>
  </si>
  <si>
    <t>https://www.google.fr/maps/place/Yoplait/@47.8371919,3.5826285,15z/data=!4m2!3m1!1s0x0:0xc6e295856fe19848?sa=X&amp;ved=0ahUKEwj_3aOR89DaAhXlK8AKHWgbByMQ_BIIjQEwCg</t>
  </si>
  <si>
    <t>Coordinateur laboratoire</t>
  </si>
  <si>
    <t>https://www.google.fr/maps/place/Fromagerie+Renard-Gillard+SAS/@48.5625514,5.34524,15z/data=!4m2!3m1!1s0x0:0xfe93085b9bd1391d?sa=X&amp;ved=0ahUKEwjJ2bSq9NDaAhWFesAKHZ89BDUQ_BIIkQEwCg</t>
  </si>
  <si>
    <t>03 29 75 91 82</t>
  </si>
  <si>
    <t>M. DUMANOIT</t>
  </si>
  <si>
    <t>Responsable qualité</t>
  </si>
  <si>
    <t>03 23 96 69 66</t>
  </si>
  <si>
    <t>https://www.google.fr/maps/place/Lactinov+Braine/@49.3404153,3.5502932,15z/data=!4m2!3m1!1s0x0:0xc6f41e880803565f?sa=X&amp;ved=0ahUKEwjJ2ee09tDaAhUmM8AKHUKPChUQ_BIIigEwCg</t>
  </si>
  <si>
    <t>Mme Cécile BLANQUET</t>
  </si>
  <si>
    <t>Responsable qualité et laboratoire</t>
  </si>
  <si>
    <t>lait en poudre</t>
  </si>
  <si>
    <t>https://www.google.fr/maps/place/Canelia+Rouvroy+Poudre+Snc/@49.7861959,4.4791925,15z/data=!4m2!3m1!1s0x0:0xdc106daedc898742?sa=X&amp;ved=0ahUKEwj3xqim-tDaAhUhBcAKHTROAPsQ_BIIfDAK</t>
  </si>
  <si>
    <t>03 24 35 82 33</t>
  </si>
  <si>
    <t>03 26 61 21 21</t>
  </si>
  <si>
    <t>Mme KESSLER</t>
  </si>
  <si>
    <t>03 26 57 94 22</t>
  </si>
  <si>
    <t>https://www.google.fr/maps/place/Union+Champagne/@48.9726805,4.0116888,15z/data=!4m2!3m1!1s0x0:0x9d4832d18a8619d4?sa=X&amp;ved=0ahUKEwjo4YaJ_tDaAhUDIcAKHSj_DJAQ_BIInAEwCg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</si>
  <si>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</si>
  <si>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</si>
  <si>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</si>
  <si>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</si>
  <si>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</si>
  <si>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</si>
  <si>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</si>
  <si>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</si>
  <si>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</si>
  <si>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https://www.google.fr/maps/place/Kalizea/@49.2342825,4.0697696,15z/data=!4m2!3m1!1s0x0:0x674cc82e61525039?sa=X&amp;ved=0ahUKEwjxs-Wi6tXaAhWnB8AKHReyDxMQ_BIIjAEwCg</t>
  </si>
  <si>
    <t>03 26 78 62 00</t>
  </si>
  <si>
    <t>biscuiterie</t>
  </si>
  <si>
    <t>https://www.google.fr/maps/place/Biscuits+Fossier/@49.2925764,4.0161886,15z/data=!4m2!3m1!1s0x0:0x4f24e13830ea15fa?sa=X&amp;ved=0ahUKEwjx64yZ69XaAhVPWsAKHWmgAZoQ_BIIrQEwCg</t>
  </si>
  <si>
    <t>03 26 40 67 67</t>
  </si>
  <si>
    <t>vins</t>
  </si>
  <si>
    <t>03 26 51 29 32</t>
  </si>
  <si>
    <t>Amidon</t>
  </si>
  <si>
    <t>ROQUETTE FRERES</t>
  </si>
  <si>
    <t>03 23 55 40 00</t>
  </si>
  <si>
    <t>https://www.google.fr/maps/place/Malteurop/@48.7285424,4.6084138,15z/data=!4m2!3m1!1s0x0:0x6570f29c82e0691?sa=X&amp;ved=0ahUKEwjIiOXg79XaAhWsKsAKHXS2BRYQ_BIIhAEwCg</t>
  </si>
  <si>
    <t>03 26 72 11 52</t>
  </si>
  <si>
    <t>Stéphanie GROSJEAN</t>
  </si>
  <si>
    <t xml:space="preserve"> Responsable laboratoire</t>
  </si>
  <si>
    <t>Pâtes Grand'Mère</t>
  </si>
  <si>
    <t>https://www.google.fr/maps/place/Heimburger+Grand'M%C3%A8re/@48.6198662,7.4980281,15z/data=!4m2!3m1!1s0x0:0x19a293210c239cc?sa=X&amp;ved=0ahUKEwjqs7D68dXaAhWCbMAKHe38APYQ_BIIoAEwCg</t>
  </si>
  <si>
    <t>03 88 59 59 09</t>
  </si>
  <si>
    <t>Pâtes</t>
  </si>
  <si>
    <t xml:space="preserve">Mme Sandra PERRIN </t>
  </si>
  <si>
    <t>M. Philipe HEIMBURGER</t>
  </si>
  <si>
    <t>M. Marc FRELOT</t>
  </si>
  <si>
    <t>Chamtor, ADM</t>
  </si>
  <si>
    <t>https://www.google.fr/maps/place/ADM/@49.3500534,4.16075,15z/data=!4m2!3m1!1s0x0:0x62e1b625bb97bb92?sa=X&amp;ved=0ahUKEwjs3r6M9NXaAhWKC8AKHa2DDI4Q_BIImgEwCg</t>
  </si>
  <si>
    <t>https://www.google.fr/maps/place/Babynov/@49.3947989,3.0936843,15z/data=!4m2!3m1!1s0x0:0x82edf38fc2a37996?sa=X&amp;ved=0ahUKEwjsqOKRgNbaAhVBD8AKHXuoAQgQ_BIIgAEwCg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</si>
  <si>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</si>
  <si>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</si>
  <si>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</si>
  <si>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</si>
  <si>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</si>
  <si>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</si>
  <si>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</si>
  <si>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</si>
  <si>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</si>
  <si>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https://www.google.fr/maps/place/Nutribio+(Barres+C%C3%A9r%C3%A9ales)/@50.1617921,2.3213815,17z/data=!4m12!1m6!3m5!1s0x47dd7082a4a62a79:0xafc357a0aaaf722b!2sCofranlait!8m2!3d50.1606202!4d2.3240262!3m4!1s0x47dd709dcc850bc9:0x21cdef0b722c71c5!8m2!3d50.1625623!4d2.3211803</t>
  </si>
  <si>
    <t>https://www.google.fr/maps/place/Moutarderie+Bister+France/@48.222999,4.130723,15z/data=!4m2!3m1!1s0x0:0x46c7cf2301abc6a2?sa=X&amp;ved=0ahUKEwjv1dPihNbaAhXpIsAKHdEwCHgQ_BIIgAEwCg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</si>
  <si>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</si>
  <si>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</si>
  <si>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</si>
  <si>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</si>
  <si>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</si>
  <si>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</si>
  <si>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</si>
  <si>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</si>
  <si>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</si>
  <si>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</si>
  <si>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</si>
  <si>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</si>
  <si>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</si>
  <si>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</si>
  <si>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</si>
  <si>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</si>
  <si>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</si>
  <si>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</si>
  <si>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</si>
  <si>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</si>
  <si>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</si>
  <si>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</si>
  <si>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</si>
  <si>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</si>
  <si>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</si>
  <si>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</si>
  <si>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</si>
  <si>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</si>
  <si>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</si>
  <si>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</si>
  <si>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</si>
  <si>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</si>
  <si>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</si>
  <si>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</si>
  <si>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</si>
  <si>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</si>
  <si>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</si>
  <si>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</si>
  <si>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</si>
  <si>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</si>
  <si>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</si>
  <si>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</si>
  <si>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</si>
  <si>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</si>
  <si>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</si>
  <si>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</si>
  <si>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https://www.google.com/maps/place/McCain+Alimentaire/@48.9821367,4.2730546,15z/data=!4m2!3m1!1s0x0:0x391ed9237f3d78e?sa=X&amp;ved=0ahUKEwi6qNzfo-zaAhWoA8AKHTdSAAwQ_BIInAEwCg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</si>
  <si>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</si>
  <si>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</si>
  <si>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</si>
  <si>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</si>
  <si>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https://www.google.com/search?client=firefox-b-ab&amp;q=LESAFFRE+INTERNATIONAL+%09137+rue+gabriel+P%C3%A9ri%09MARCQ+EN+BAROEUL%0959700&amp;npsic=0&amp;rflfq=1&amp;rlha=0&amp;rllag=50672542,3079001,237&amp;tbm=lcl&amp;ved=0ahUKEwik1s3epOzaAhXkCsAKHXyYDl4QtgMIKg&amp;tbs=lrf:!2m1!1e2!3sIAE,lf:1,lf_ui:2&amp;rldoc=1&amp;biw=1787&amp;bih=856</t>
  </si>
  <si>
    <t>Mardeuil</t>
  </si>
  <si>
    <t>VRANKEN-POMMERY</t>
  </si>
  <si>
    <t>REIMS CEDEX 2</t>
  </si>
  <si>
    <t>https://www.google.fr/maps/place/Domaine+Vranken+Pommery/@49.1022256,4.0516529,8z/data=!4m8!1m2!2m1!1sVRANKEN-POMMERY+5+Place+du+Gal+GOURAUD+BP+1049!3m4!1s0x47e9743a1d968957:0xe0349b089cc26d42!8m2!3d49.242486!4d4.0517809</t>
  </si>
  <si>
    <t>Mme BERTEMES Marie-Christine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</si>
  <si>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</si>
  <si>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</si>
  <si>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</si>
  <si>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</si>
  <si>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</si>
  <si>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https://www.google.fr/maps/place/Coop%C3%A9rative+R%C3%A9gionale+des+Vins+de+Champagne/@49.2658181,4.034316,17z/data=!3m1!4b1!4m5!3m4!1s0x47e975a56c7de2fb:0x892081a686782741!8m2!3d49.2658146!4d4.03651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</si>
  <si>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</si>
  <si>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</si>
  <si>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</si>
  <si>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</si>
  <si>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</si>
  <si>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</si>
  <si>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</si>
  <si>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</si>
  <si>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</si>
  <si>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</si>
  <si>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</si>
  <si>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https://www.google.fr/maps/place/Champagne+Duval-Leroy/@48.9076276,4.0206545,17z/data=!3m1!4b1!4m5!3m4!1s0x47e9415f6f39ff49:0xd559d94f8432247!8m2!3d48.9076241!4d4.0228485</t>
  </si>
  <si>
    <t>Mme MARGUET Virginie</t>
  </si>
  <si>
    <t xml:space="preserve"> REIMS</t>
  </si>
  <si>
    <t>MUMM</t>
  </si>
  <si>
    <t>https://www.google.fr/maps/place/G.H.+Mumm/@49.2542838,4.0226159,14z/data=!4m8!1m2!2m1!1schampagne+gh+mumm!3m4!1s0x47e975b01e786ef9:0x2cc5ea8e88936d14!8m2!3d49.2639329!4d4.0369503</t>
  </si>
  <si>
    <t>COOPERATIVE VINICOLE</t>
  </si>
  <si>
    <t>https://www.google.fr/maps/place/Coop%C3%A9rative+Vinicole/@49.2540828,4.157081,17z/data=!3m1!4b1!4m5!3m4!1s0x47e977813a3136e9:0xda72b036fe850953!8m2!3d49.2540793!4d4.159275</t>
  </si>
  <si>
    <t>NOGENT-L’ABESSE</t>
  </si>
  <si>
    <t>43 Rue des Carelles</t>
  </si>
  <si>
    <t>Mareuil-sur-Ay</t>
  </si>
  <si>
    <t>https://www.google.fr/maps/place/Distillerie+Jean+Goyard/@49.0509395,4.0151529,18z/data=!4m8!1m2!2m1!1sDistillerie+GOYARD+51160+A%C3%BF!3m4!1s0x47e96b8a5ecc9d3f:0xe5be1394f4d22c63!8m2!3d49.0507947!4d4.0156264</t>
  </si>
  <si>
    <t>03 10 25 00 01</t>
  </si>
  <si>
    <t>Mme Pichard</t>
  </si>
  <si>
    <t>https://www.google.fr/maps/place/Cogesal+Miko/@48.6526607,4.9306494,17z/data=!3m1!4b1!4m5!3m4!1s0x47eb8127e26d1a27:0xcbe47538180a50b8!8m2!3d48.6526572!4d4.9328434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</si>
  <si>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</si>
  <si>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</si>
  <si>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</si>
  <si>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</si>
  <si>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</si>
  <si>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</si>
  <si>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</si>
  <si>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</si>
  <si>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</si>
  <si>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</si>
  <si>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</si>
  <si>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Mr. Guillouard Éric : 0326512932 eguillouard@sofralab.com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</si>
  <si>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</si>
  <si>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</si>
  <si>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</si>
  <si>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</si>
  <si>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</si>
  <si>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</si>
  <si>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</si>
  <si>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</si>
  <si>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</si>
  <si>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</si>
  <si>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</si>
  <si>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</si>
  <si>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</si>
  <si>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</si>
  <si>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</si>
  <si>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</si>
  <si>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</si>
  <si>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</si>
  <si>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</si>
  <si>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</si>
  <si>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</si>
  <si>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</si>
  <si>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</si>
  <si>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</si>
  <si>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</si>
  <si>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</si>
  <si>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</si>
  <si>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</si>
  <si>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</si>
  <si>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https://www.google.fr/maps/place/eureau+SOURCES+Marolles/@49.159936,3.1017323,17z/data=!3m1!4b1!4m5!3m4!1s0x47e88e18056fe537:0xdcf364c58f8d1a08!8m2!3d49.159936!4d3.103921?hl=fr</t>
  </si>
  <si>
    <t>Plus Code</t>
  </si>
  <si>
    <t>5453+XH Marolles</t>
  </si>
  <si>
    <t>03 23 75 21 17</t>
  </si>
  <si>
    <t>MAROLLES</t>
  </si>
  <si>
    <t>Le Petit Montaubot</t>
  </si>
  <si>
    <t>JH6Q+X3 Hagnicourt</t>
  </si>
  <si>
    <t>https://www.google.fr/maps/place/Laboratoire+D%C3%A9partemental+d'Analyses/@49.6124132,4.587716,15z/data=!4m5!3m4!1s0x0:0x6f1cf30e29cdc95e!8m2!3d49.6124132!4d4.587716?hl=fr</t>
  </si>
  <si>
    <t>03 24 59 61 53</t>
  </si>
  <si>
    <t>Château Harzillemont</t>
  </si>
  <si>
    <t>Hagnicourt</t>
  </si>
  <si>
    <t>Eau</t>
  </si>
  <si>
    <t>HPXM+8H Strasbourg</t>
  </si>
  <si>
    <t>https://www.google.fr/maps/place/Laboratoire+d%C3%A9partemental+d'analyses+(CD67)/@48.598283,7.7317353,17z/data=!3m1!4b1!4m5!3m4!1s0x4796c83e65b94857:0x2faab44faaa02f79!8m2!3d48.598283!4d7.733924?hl=fr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</si>
  <si>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</si>
  <si>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</si>
  <si>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</si>
  <si>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</si>
  <si>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</si>
  <si>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</si>
  <si>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</si>
  <si>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</si>
  <si>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</si>
  <si>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https://www.google.fr/maps/place/Demoizet+Sarl/@49.5210207,4.3075185,17z/data=!3m1!4b1!4m5!3m4!1s0x47e9894e3e6e3463:0xe5c80f103fec204b!8m2!3d49.5210172!4d4.3097125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</si>
  <si>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</si>
  <si>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</si>
  <si>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</si>
  <si>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</si>
  <si>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</si>
  <si>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</si>
  <si>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</si>
  <si>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</si>
  <si>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</si>
  <si>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</si>
  <si>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</si>
  <si>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</si>
  <si>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</si>
  <si>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https://www.google.com/maps/place/Roquette+Fr%C3%A8res/@49.3962371,3.1070116,17z/data=!4m13!1m7!3m6!1s0x47e8637834193e7d:0x4e99f3d83b438dc6!2sRoute+de+Compi%C3%A8gne,+02290+Montigny-Lengrain!3b1!8m2!3d49.3958167!4d3.1021602!3m4!1s0x47e86379cc96af81:0x8b542847972fa0eb!8m2!3d49.3962369!4d3.1092006</t>
  </si>
  <si>
    <t>94W5+FM Montigny-Lengrain</t>
  </si>
  <si>
    <t>GIVAUDAN (Ex. Soliance)</t>
  </si>
  <si>
    <t>Mr. Le HENAFF (Dir. Général)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</si>
  <si>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</si>
  <si>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</si>
  <si>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</si>
  <si>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</si>
  <si>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</si>
  <si>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</si>
  <si>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</si>
  <si>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</si>
  <si>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</si>
  <si>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</si>
  <si>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</si>
  <si>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</si>
  <si>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</si>
  <si>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</si>
  <si>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</si>
  <si>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</si>
  <si>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</si>
  <si>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</si>
  <si>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03 26 77 36 06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</si>
  <si>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</si>
  <si>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</si>
  <si>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</si>
  <si>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</si>
  <si>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</si>
  <si>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</si>
  <si>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</si>
  <si>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</si>
  <si>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</si>
  <si>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</si>
  <si>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</si>
  <si>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</si>
  <si>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</si>
  <si>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</si>
  <si>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</si>
  <si>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</si>
  <si>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</si>
  <si>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</si>
  <si>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</si>
  <si>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</si>
  <si>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</si>
  <si>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</si>
  <si>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</si>
  <si>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</si>
  <si>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</si>
  <si>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1, rue du Marechal Juin</t>
  </si>
  <si>
    <t>Reims Cedex</t>
  </si>
  <si>
    <t>Mme Floriane OSZUST</t>
  </si>
  <si>
    <t>03 26 91 80 32</t>
  </si>
  <si>
    <t>floriane.oszust@univ-reims;fr</t>
  </si>
  <si>
    <t>Institut de Biotechnologie Jacques BOY</t>
  </si>
  <si>
    <t>Dr Marc MENU (directeur)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</si>
  <si>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</si>
  <si>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</si>
  <si>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</si>
  <si>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</si>
  <si>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</si>
  <si>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</si>
  <si>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</si>
  <si>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</si>
  <si>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https://www.google.fr/maps/place/Institut+de+Biotechnologies+Jacques+Boy/@49.236492,4.063678,15z/data=!4m5!3m4!1s0x0:0xf4899a310cd64ee5!8m2!3d49.236492!4d4.063678?hl=fr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</si>
  <si>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</si>
  <si>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</si>
  <si>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</si>
  <si>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</si>
  <si>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</si>
  <si>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</si>
  <si>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</si>
  <si>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</si>
  <si>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</si>
  <si>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</si>
  <si>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</si>
  <si>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</si>
  <si>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</si>
  <si>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https://www.google.fr/maps/place/Aux+Saveurs+d'Ardennes/@49.7253446,4.7156728,18.75z/data=!4m5!3m4!1s0x47ea118f5b0d1a09:0xc05e818715778e08!8m2!3d49.7256528!4d4.7158197?hl=fr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</si>
  <si>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</si>
  <si>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</si>
  <si>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</si>
  <si>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</si>
  <si>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</si>
  <si>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</si>
  <si>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https://www.google.fr/maps/place/Institut+Oenologique+de+Champagne/@49.0614445,3.938784,17z/data=!3m1!4b1!4m5!3m4!1s0x47e91350e05cdf79:0xc9d7d753be3a2a49!8m2!3d49.061441!4d3.940978?hl=fr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</si>
  <si>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</si>
  <si>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</si>
  <si>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</si>
  <si>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</si>
  <si>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</si>
  <si>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</si>
  <si>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</si>
  <si>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</si>
  <si>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https://www.google.fr/maps/place/Jaminex/@49.0280924,3.0216037,564m/data=!3m2!1e3!4b1!4m5!3m4!1s0x47e8978946c4226b:0x1ba5d6bb0da19431!8m2!3d49.0280889!4d3.0237977?hl=fr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</si>
  <si>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</si>
  <si>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</si>
  <si>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</si>
  <si>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</si>
  <si>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</si>
  <si>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</si>
  <si>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</si>
  <si>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</si>
  <si>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</si>
  <si>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</si>
  <si>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https://www.google.fr/maps/place/I.N.R.A+Institut+National+de+la+Recherche+Agronomique/@49.2385092,4.0600107,16.75z/data=!4m5!3m4!1s0x47e97423fbc6d089:0xab412940539751c9!8m2!3d49.23788!4d4.0625992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</si>
  <si>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</si>
  <si>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</si>
  <si>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</si>
  <si>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</si>
  <si>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</si>
  <si>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</si>
  <si>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</si>
  <si>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</si>
  <si>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</si>
  <si>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</si>
  <si>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</si>
  <si>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</si>
  <si>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</si>
  <si>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</si>
  <si>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</si>
  <si>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</si>
  <si>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</si>
  <si>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Mr. Lalizel Benoît</t>
  </si>
  <si>
    <t>03 26 03 59 36</t>
  </si>
  <si>
    <t>aussi 1ère STL-</t>
  </si>
  <si>
    <t>M. Dominique VACHER / Mme Virginie Berthomieu (resp. Labo)- vberthomieu@cristal-union.fr</t>
  </si>
  <si>
    <t>M. PERROT (Resp. RH)</t>
  </si>
  <si>
    <t>LACTINOV (Ex. UNILEP)</t>
  </si>
  <si>
    <t>Canelia Rouvroy Poudre (Lactalis Ingredients)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</si>
  <si>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</si>
  <si>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</si>
  <si>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</si>
  <si>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</si>
  <si>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</si>
  <si>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</si>
  <si>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>https://www.google.com/maps/place/Cristanol/@49.3450267,4.1698669,17z/data=!3m1!4b1!4m5!3m4!1s0x0:0x1c2d497c838d7c9d!8m2!3d49.3450267!4d4.1720556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</si>
  <si>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</si>
  <si>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</si>
  <si>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</si>
  <si>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</si>
  <si>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</si>
  <si>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</si>
  <si>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</si>
  <si>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</si>
  <si>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</si>
  <si>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</si>
  <si>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</si>
  <si>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</si>
  <si>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</si>
  <si>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</si>
  <si>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</si>
  <si>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</si>
  <si>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</si>
  <si>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</si>
  <si>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</si>
  <si>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</si>
  <si>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</si>
  <si>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</si>
  <si>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</si>
  <si>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</si>
  <si>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</si>
  <si>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</si>
  <si>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</si>
  <si>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</si>
  <si>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</si>
  <si>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</si>
  <si>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</si>
  <si>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</si>
  <si>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</si>
  <si>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</si>
  <si>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</si>
  <si>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</si>
  <si>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</si>
  <si>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</si>
  <si>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</si>
  <si>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</si>
  <si>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</si>
  <si>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</si>
  <si>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</si>
  <si>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</si>
  <si>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</si>
  <si>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</si>
  <si>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</si>
  <si>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</si>
  <si>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</si>
  <si>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</si>
  <si>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</si>
  <si>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</si>
  <si>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</si>
  <si>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</si>
  <si>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</si>
  <si>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</si>
  <si>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</si>
  <si>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</si>
  <si>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</si>
  <si>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</si>
  <si>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</si>
  <si>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</si>
  <si>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</si>
  <si>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</si>
  <si>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https://www.google.fr/maps/place/Grand+Moulin+De+Reims/@49.2572184,4.0111183,17z/data=!4m13!1m7!3m6!1s0x47e97502d3f71477:0x58679893bac92cb5!2s136+Rue+Vernouillet,+51100+Reims!3b1!8m2!3d49.2572184!4d4.013307!3m4!1s0x47e9751cc72b96b9:0xa0ffae8c3dcc2962!8m2!3d49.2588742!4d4.0120214?hl=fr</t>
  </si>
  <si>
    <t>Mr. Le Quinio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</si>
  <si>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</si>
  <si>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</si>
  <si>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</si>
  <si>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</si>
  <si>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</si>
  <si>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</si>
  <si>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</si>
  <si>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</si>
  <si>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</si>
  <si>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</si>
  <si>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</si>
  <si>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</si>
  <si>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</si>
  <si>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</si>
  <si>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</si>
  <si>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</si>
  <si>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</si>
  <si>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</si>
  <si>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</si>
  <si>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</si>
  <si>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</si>
  <si>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</si>
  <si>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</si>
  <si>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</si>
  <si>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</si>
  <si>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</si>
  <si>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</si>
  <si>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</si>
  <si>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</si>
  <si>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</si>
  <si>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</si>
  <si>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</si>
  <si>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https://www.google.fr/maps/place/Moulins+Bourgeois/@48.875163,3.365642,15z/data=!4m5!3m4!1s0x0:0x303649f0064e09f1!8m2!3d48.875163!4d3.365642?hl=fr</t>
  </si>
  <si>
    <t>V9G8+37 Verdelot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</si>
  <si>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</si>
  <si>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</si>
  <si>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</si>
  <si>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</si>
  <si>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</si>
  <si>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</si>
  <si>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</si>
  <si>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</si>
  <si>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M. ZENI - 03 25 43 30 02</t>
  </si>
  <si>
    <t>Melle DUGARD Virginie - 03 26 67 16 45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</si>
  <si>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</si>
  <si>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</si>
  <si>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</si>
  <si>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</si>
  <si>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</si>
  <si>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</si>
  <si>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</si>
  <si>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https://www.google.fr/search?safe=strict&amp;sa=G&amp;hl=fr&amp;q=taittinger+ccvc&amp;npsic=0&amp;rflfq=1&amp;rlha=0&amp;rllag=49200628,4079530,5470&amp;tbm=lcl&amp;ved=2ahUKEwjf_rGL48ndAhVSx4UKHVCNBTMQtgN6BAgAEAQ&amp;tbs=lrf:!2m1!1e2!3sIAE,lf:1,lf_ui:9&amp;rldoc=1#rlfi=hd:;si:16251563433242774441;mv:!3m12!1m3!1d48012.18161437429!2d4.0795303!3d49.20062855!2m3!1f0!2f0!3f0!3m2!1i217!2i442!4f13.1</t>
  </si>
  <si>
    <t>Mme DE BEAUVAIS C. (DRH)</t>
  </si>
  <si>
    <t>M. DENEUVILLE - 03 26 85 45 35</t>
  </si>
  <si>
    <t>Resp. production</t>
  </si>
  <si>
    <t>Champagne Taittinger</t>
  </si>
  <si>
    <t>9, Place Saint-Nicaise</t>
  </si>
  <si>
    <t>03 26 85 45 35</t>
  </si>
  <si>
    <t>https://www.google.fr/maps/place/Champagne+Taittinger/@49.2448034,4.0462814,15z/data=!4m5!3m4!1s0x0:0x1c5b12972512e332!8m2!3d49.2448034!4d4.0462814?hl=fr</t>
  </si>
  <si>
    <t>62VW+WG Reims</t>
  </si>
  <si>
    <t>Mme Grasser Julie</t>
  </si>
  <si>
    <t>Coopérative du Syndicat Général des Vignerons (C.S.G.V.)</t>
  </si>
  <si>
    <t>44, Allées de Cumières</t>
  </si>
  <si>
    <t>03 26 59 86 00</t>
  </si>
  <si>
    <t>https://www.google.fr/maps/place/Coop%C3%A9rative+du+Syndicat+G%C3%A9n%C3%A9ral+des+Vignerons+(C.S.G.V.)/@49.0569587,3.9479026,17.5z/data=!4m21!1m15!4m14!1m6!1m2!1s0x47e9135199e22315:0x3658dc33e1a15116!2zQWxsw6llIGRlIEN1bWnDqHJlcywgw4lwZXJuYXk!2m2!1d3.9499708!2d49.0574368!1m6!1m2!1s0x47e96b340c53e03f:0x6a7bc7bfe3fa4648!2sCoop%C3%A9rative+du+Syndicat+G%C3%A9n%C3%A9ral+des+Vignerons+(CSGV+Epernay+Sud),+3+Rue+des+Joncs,+51200+%C3%89pernay!2m2!1d3.9514911!2d49.0258068!3m4!1s0x47e96cab296dce8d:0xf492193ac5e3bf57!8m2!3d49.0571819!4d3.9500678?hl=fr</t>
  </si>
  <si>
    <t>3X42+V2 Épernay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</si>
  <si>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</si>
  <si>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</si>
  <si>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</si>
  <si>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</si>
  <si>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7535+JP Nogent-l'Abbesse</t>
  </si>
  <si>
    <t>2 Impasse de la Vigne</t>
  </si>
  <si>
    <t>03 25 29 29 10</t>
  </si>
  <si>
    <t>https://www.google.fr/maps/place/Oenologie+Conseil+Champagne+(O2C)/@48.1080606,4.3873546,18z/data=!4m8!1m2!2m1!1sOENOLOGIE+CONSEIL+CHAMPAGNE,+Av.+Bernard+Pieds+10110+Bar-sur-Seine+!3m4!1s0x0:0xa2f6ce190ccf382a!8m2!3d48.1085441!4d4.387995</t>
  </si>
  <si>
    <t>495Q+C5 Bar-sur-Seine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</si>
  <si>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</si>
  <si>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</si>
  <si>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</si>
  <si>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</si>
  <si>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</si>
  <si>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</si>
  <si>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</si>
  <si>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</si>
  <si>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https://www.google.fr/maps/place/Centre+Vinicole+Champagne+Nicolas+Feuillatte/@49.0225428,3.9759807,16.25z/data=!4m5!3m4!1s0x47e96bbe9cc94193:0xf7daf444183a3368!8m2!3d49.0240937!4d3.9783864</t>
  </si>
  <si>
    <t>2XFH+J9 Chouilly</t>
  </si>
  <si>
    <t>Responsable adjoint du laboratoire</t>
  </si>
  <si>
    <t xml:space="preserve">f.drach@feuillatte.com
</t>
  </si>
  <si>
    <t>Vins pétillants fruités</t>
  </si>
  <si>
    <t>https://www.google.fr/maps/place/Clair+de+Lorraine/@48.674377,5.6216053,17z/data=!3m1!4b1!4m5!3m4!1s0x47eb50dacdf1ae25:0x276178e8d0e1260c!8m2!3d48.674377!4d5.623794</t>
  </si>
  <si>
    <t>MJFF+QG Void-Vacon</t>
  </si>
  <si>
    <t>Dislaub, Service de gestion des déchets</t>
  </si>
  <si>
    <t>Station d'épuration</t>
  </si>
  <si>
    <t>Buchères</t>
  </si>
  <si>
    <t>3, Route de Dijon</t>
  </si>
  <si>
    <t>03 25 41 64 30</t>
  </si>
  <si>
    <t>https://www.google.fr/maps/place/Dislaub/@48.2269876,4.129997,17z/data=!3m1!4b1!4m5!3m4!1s0x47ee9c3fd79b80ab:0x3185df5567b551e5!8m2!3d48.2269876!4d4.1321857</t>
  </si>
  <si>
    <t>64GJ+QV Buchères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</si>
  <si>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</si>
  <si>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</si>
  <si>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</si>
  <si>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</si>
  <si>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</si>
  <si>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</si>
  <si>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</si>
  <si>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</si>
  <si>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</si>
  <si>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</si>
  <si>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</si>
  <si>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</si>
  <si>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RC63+H7 Ivry-sur-Seine</t>
  </si>
  <si>
    <t>https://www.google.fr/maps/place/Eau+De+Paris/@48.8114465,2.4010236,17z/data=!3m1!4b1!4m5!3m4!1s0x47e673ab8e2b7641:0x3effdeb0d6497b65!8m2!3d48.8114465!4d2.4032123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</si>
  <si>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</si>
  <si>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</si>
  <si>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</si>
  <si>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</si>
  <si>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</si>
  <si>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</si>
  <si>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</si>
  <si>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</si>
  <si>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https://www.google.fr/maps/place/FERTEMIS/@49.3001763,3.5738363,17z/data=!3m1!4b1!4m5!3m4!1s0x47e8ff8e424fab55:0x698c5afd6284d672!8m2!3d49.3001763!4d3.576025</t>
  </si>
  <si>
    <t>8H2G+3C Mont-Notre-Dame</t>
  </si>
  <si>
    <t>Tereos Starch &amp; Sweeteners Europe</t>
  </si>
  <si>
    <t>Haussimont</t>
  </si>
  <si>
    <t>23, Route de Montepreux</t>
  </si>
  <si>
    <t>03 26 67 46 46</t>
  </si>
  <si>
    <t>https://www.google.fr/maps/place/Tereos+Starch+%26+Sweeteners+Europe/@48.7401143,4.1603852,17z/data=!3m1!4b1!4m5!3m4!1s0x47e94a199c03794b:0x43c72e11d6ee5a4!8m2!3d48.7401143!4d4.1625739</t>
  </si>
  <si>
    <t>P5R7+22 Haussimont</t>
  </si>
  <si>
    <t>Produits Nestlé</t>
  </si>
  <si>
    <t>Nestlé France</t>
  </si>
  <si>
    <t>Boué</t>
  </si>
  <si>
    <t>14, Rue des Fabriqués</t>
  </si>
  <si>
    <t>03 23 60 34 00</t>
  </si>
  <si>
    <t>https://www.google.fr/maps/place/Nestl%C3%A9+France/@50.0079172,3.6878876,17z/data=!4m5!3m4!1s0x47c2808393973935:0x7669f5ffa84fd4b!8m2!3d50.0079172!4d3.6900763</t>
  </si>
  <si>
    <t>2M5R+52 Boué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</si>
  <si>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</si>
  <si>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</si>
  <si>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</si>
  <si>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</si>
  <si>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</si>
  <si>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</si>
  <si>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</si>
  <si>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https://www.google.fr/maps/place/Fromagerie+Badoz/@46.9161251,6.3342298,18z/data=!4m13!1m7!3m6!1s0x478da32eb9d434e5:0x4a3da4ad33a76efd!2s4+Rue+Gustave+Eiffel,+25300+Pontarlier!3b1!8m2!3d46.9161251!4d6.3353241!3m4!1s0x478da31a1b5951bb:0x3dd68e10dd4a1018!8m2!3d46.9161251!4d6.3353241</t>
  </si>
  <si>
    <t>W88P+F4 Pontarlier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</si>
  <si>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</si>
  <si>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</si>
  <si>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</si>
  <si>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</si>
  <si>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</si>
  <si>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</si>
  <si>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https://www.google.fr/maps/place/Source+Aurelle/@49.6510758,4.5671612,252m/data=!3m1!1e3!4m5!3m4!1s0x47ea1974b11e0671:0xd9567af02af872da!8m2!3d49.6512131!4d4.5677698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</si>
  <si>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</si>
  <si>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</si>
  <si>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</si>
  <si>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</si>
  <si>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</si>
  <si>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</si>
  <si>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</si>
  <si>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</si>
  <si>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</si>
  <si>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</si>
  <si>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</si>
  <si>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</si>
  <si>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</si>
  <si>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</si>
  <si>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</si>
  <si>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</si>
  <si>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</si>
  <si>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</si>
  <si>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</si>
  <si>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</si>
  <si>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</si>
  <si>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</si>
  <si>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</si>
  <si>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</si>
  <si>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</si>
  <si>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</si>
  <si>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</si>
  <si>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</si>
  <si>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</si>
  <si>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</si>
  <si>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 xml:space="preserve">Mme CHENOUFI (directrice labo)
</t>
  </si>
  <si>
    <t>Attention, pas de labo en 2014</t>
  </si>
  <si>
    <t>viandes et plats cuisinés</t>
  </si>
  <si>
    <t>7 Rue Général de Gaulle</t>
  </si>
  <si>
    <t>Mailly-le-Camp</t>
  </si>
  <si>
    <t>03 25 37 30 10</t>
  </si>
  <si>
    <t>M5FR+8X Mailly-le-Camp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</si>
  <si>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</si>
  <si>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</si>
  <si>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</si>
  <si>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</si>
  <si>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</si>
  <si>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</si>
  <si>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</si>
  <si>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</si>
  <si>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</si>
  <si>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</si>
  <si>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</si>
  <si>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</si>
  <si>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</si>
  <si>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</si>
  <si>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https://www.google.fr/maps/place/Huguier+Freres/@48.6711665,4.1951421,17z/data=!4m8!1m2!2m1!1sHuguier+Freres,+Mailly-le-Camp!3m4!1s0x47e9548df765d667:0x8c5f540afa5b189b!8m2!3d48.6733675!4d4.1923816?hl=fr</t>
  </si>
  <si>
    <t>HUGUIER Frères</t>
  </si>
  <si>
    <t>https://www.google.fr/maps/place/ANTARTIC+SAS/@48.4984023,1.4178183,8z/data=!4m8!1m2!2m1!1srue+des+Genêts,+ZI+des+genêts!3m4!1s0x47e51175d122cc55:0x449403c4b620d926!8m2!3d47.8578238!4d2.2701142?hl=fr</t>
  </si>
  <si>
    <t xml:space="preserve">Centre de Recherches Agronomiques, 2, Espl. Roland Garros </t>
  </si>
  <si>
    <t>03 26 77 36 07</t>
  </si>
  <si>
    <t>https://www.google.fr/maps/place/C.A.M.A+(Chaine+d'Analyses+Marne+Ardennes)/@49.2383,4.0609132,17z/data=!3m1!4b1!4m5!3m4!1s0x47e97423fbc6d089:0x9471ee46d157d28e!8m2!3d49.2383!4d4.0631019?hl=fr</t>
  </si>
  <si>
    <t>63Q7+86 Reims</t>
  </si>
  <si>
    <t>SDP</t>
  </si>
  <si>
    <t>Solutions agronomiques</t>
  </si>
  <si>
    <t>1, Rue Quesnay</t>
  </si>
  <si>
    <t>03 23 80 10 18</t>
  </si>
  <si>
    <t>https://www.google.fr/maps/place/SDP/@49.5771839,3.6536142,17z/data=!3m1!4b1!4m5!3m4!1s0x47e84ff38017c4ad:0x85fe4d8858fbe044!8m2!3d49.5771839!4d3.6558029?hl=fr</t>
  </si>
  <si>
    <t>HMG4+V8 Laon</t>
  </si>
  <si>
    <t xml:space="preserve">Station d'épuration Reims Métropole - service SEMSI </t>
  </si>
  <si>
    <t>Saint-Thierry</t>
  </si>
  <si>
    <t>16, Chemin des Temples</t>
  </si>
  <si>
    <t>https://www.google.fr/maps/place/Reims+metropole/@49.2778643,3.9888812,17.25z/data=!4m19!1m13!4m12!1m6!1m2!1s0x47e97548e3986ccf:0x2ac7758286de2d5e!2sChemin+des+Temples!2m2!1d3.9905993!2d49.2788904!1m4!2m2!1d4.03456!2d49.2445696!4e1!3m4!1s0x47e975489196b41b:0x2f079e5956d5f92a!8m2!3d49.2795037!4d3.991406?hl=fr</t>
  </si>
  <si>
    <t>7XHR+RH Saint-Thierry</t>
  </si>
  <si>
    <t xml:space="preserve">STEP Mardeuil </t>
  </si>
  <si>
    <t>Lieu dit Prè au Loup</t>
  </si>
  <si>
    <t>3W68+22 Mardeuil</t>
  </si>
  <si>
    <t>https://www.google.fr/maps/place/STEP+Mardeuil/@49.0551671,3.8521475,12z/data=!4m8!1m2!2m1!1sVEOLIA+51530+MARDEUIL!3m4!1s0x0:0x919b73b524f05338!8m2!3d49.0600604!4d3.9150167?hl=fr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</si>
  <si>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</si>
  <si>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</si>
  <si>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</si>
  <si>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</si>
  <si>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</si>
  <si>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</si>
  <si>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https://www.google.fr/maps/place/48%C2%B042'48.1%22N+3%C2%B044'00.9%22E/@48.71337,3.7330258,19z/data=!3m1!4b1!4m19!1m12!4m11!1m3!2m2!1d3.7336552!2d48.7134673!1m6!1m2!1s0x47e9326ea48eca63:0xd4cc36a9ff3b8c87!2zU8OpemFubmUsIDUxMTIw!2m2!1d3.733537!2d48.7135281!3m5!1s0x0:0x0!7e2!8m2!3d48.71337!4d3.7335728?hl=fr</t>
  </si>
  <si>
    <t>Institut de recherche</t>
  </si>
  <si>
    <t>Ruelle du Chemin de Suippes</t>
  </si>
  <si>
    <t>Châlons-en-Champagne</t>
  </si>
  <si>
    <t>X9JJ+5C Châlons-en-Champagne</t>
  </si>
  <si>
    <t>https://www.google.fr/maps/place/Arvalis+Institut+du+V%C3%A9g%C3%A9tal/@48.9804484,4.381116,15z/data=!4m5!3m4!1s0x0:0x4d6b855e4309253e!8m2!3d48.9804484!4d4.381116?hl=fr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</si>
  <si>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</si>
  <si>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</si>
  <si>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</si>
  <si>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</si>
  <si>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</si>
  <si>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</si>
  <si>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https://www.google.fr/maps/place/Ineris/@49.1816273,2.9913455,8z/data=!4m5!3m4!1s0x47e635f10ad9b0b5:0x3edb371ed7d55a49!8m2!3d49.2725439!4d2.5042445?hl=fr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</si>
  <si>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</si>
  <si>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</si>
  <si>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</si>
  <si>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</si>
  <si>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</si>
  <si>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</si>
  <si>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</si>
  <si>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</si>
  <si>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https://www.google.fr/maps/place/Laboratoire+de+S%C3%A9curit%C3%A9+des+Aliments+de+l'Anses/@48.8158857,2.4159613,14z/data=!4m12!1m6!3m5!1s0x47e6731c21a0b16d:0x3dbedc4cdfd2c94d!2sLaboratoire+de+S%C3%A9curit%C3%A9+des+Aliments+de+l'Anses!8m2!3d48.8108619!4d2.4249263!3m4!1s0x47e6731c21a0b16d:0x3dbedc4cdfd2c94d!8m2!3d48.8108619!4d2.4249263?hl=fr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</si>
  <si>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</si>
  <si>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</si>
  <si>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</si>
  <si>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</si>
  <si>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</si>
  <si>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</si>
  <si>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</si>
  <si>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</si>
  <si>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</si>
  <si>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</si>
  <si>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</si>
  <si>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</si>
  <si>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</si>
  <si>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</si>
  <si>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</si>
  <si>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</si>
  <si>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</si>
  <si>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</si>
  <si>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>https://www.google.fr/maps/place/Ets+J+Soufflet/@48.491065,3.4932415,17z/data=!4m8!1m2!2m1!1sSOUFFLET+SA++projet+OSIRIS+Quai+Sarrail+10400+NOGENT+SUR+SEINE!3m4!1s0x0:0xb6aec8cf82abaf4a!8m2!3d48.4910622!4d3.4954353?hl=fr</t>
  </si>
  <si>
    <t xml:space="preserve">Mme ROBIC Audrey </t>
  </si>
  <si>
    <t>Chaire A.B.I.</t>
  </si>
  <si>
    <t>Agro-biotechnologies</t>
  </si>
  <si>
    <t>3, Rue des Rouges-Terres</t>
  </si>
  <si>
    <t>03 52 62 04 62</t>
  </si>
  <si>
    <t>https://www.google.fr/maps/place/CHAIRE+A.B.I./@49.3459897,4.1536103,17z/data=!3m1!4b1!4m5!3m4!1s0x47e99cc6aceaa177:0x6bc83cca86109eaf!8m2!3d49.3459862!4d4.1558043?hl=fr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</si>
  <si>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</si>
  <si>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</si>
  <si>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</si>
  <si>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</si>
  <si>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</si>
  <si>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</si>
  <si>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</si>
  <si>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</si>
  <si>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</si>
  <si>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https://www.google.fr/maps/place/Nocib%C3%A9/@48.7260641,4.5843888,15z/data=!4m5!3m4!1s0x0:0xf8ee27e1887334f4!8m2!3d48.7260641!4d4.5843888?hl=fr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</si>
  <si>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</si>
  <si>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</si>
  <si>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</si>
  <si>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</si>
  <si>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</si>
  <si>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</si>
  <si>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https://www.google.fr/maps/place/Europ+Cosmetics/@49.0466338,2.7396181,9z/data=!4m5!3m4!1s0x47e6053586bf59a9:0x2281cf65fc89810c!8m2!3d48.8433371!4d2.6582835?hl=fr</t>
  </si>
  <si>
    <t>01 60 06 20 20</t>
  </si>
  <si>
    <t>PARCHIMY SA</t>
  </si>
  <si>
    <t>Production</t>
  </si>
  <si>
    <t>12, rue Hollande</t>
  </si>
  <si>
    <t>https://www.google.fr/maps/place/Parchimy+SA/@49.2302037,4.0863139,17z/data=!3m1!4b1!4m5!3m4!1s0x47e976beeb7442e7:0x1180ae9c224c1815!8m2!3d49.2302037!4d4.0885026?hl=fr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</si>
  <si>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</si>
  <si>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</si>
  <si>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</si>
  <si>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</si>
  <si>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</si>
  <si>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</si>
  <si>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</si>
  <si>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</si>
  <si>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https://www.google.fr/maps/place/Beaut%C3%A9+Recherche+et+Industries/@49.5911921,2.8444327,15.5z/data=!4m12!1m6!3m5!1s0x47e7ded983b4e4a9:0xd78ecc72d02c61fa!2sBeaut%C3%A9+Recherche+et+Industries!8m2!3d49.5912832!4d2.8533983!3m4!1s0x47e7ded983b4e4a9:0xd78ecc72d02c61fa!8m2!3d49.5912832!4d2.8533983?hl=fr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</si>
  <si>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</si>
  <si>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</si>
  <si>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</si>
  <si>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</si>
  <si>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</si>
  <si>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</si>
  <si>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</si>
  <si>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</si>
  <si>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</si>
  <si>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</si>
  <si>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</si>
  <si>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https://www.google.fr/maps/place/Thor+Personal+Care+SAS/@49.3832887,2.7824394,16.5z/data=!4m5!3m4!1s0x47e7d3614acfd7f3:0x8e8e8737aabf59a3!8m2!3d49.3826244!4d2.7851237?hl=fr</t>
  </si>
  <si>
    <t>Hélios Research center</t>
  </si>
  <si>
    <t>Saint-Jean-de-Braye</t>
  </si>
  <si>
    <t>WXHV+H2 Saint-Jean-de-Braye</t>
  </si>
  <si>
    <t>https://www.google.fr/maps/place/H%C3%A9lios+Research+center/@47.9147714,1.9579354,14z/data=!4m8!1m2!2m1!1sHELIOS++45800+Saint-Jean-de-Braye++!3m4!1s0x0:0x9e62b576fc5465ce!8m2!3d47.9289708!4d1.9925702?hl=fr</t>
  </si>
  <si>
    <t>Recherche</t>
  </si>
  <si>
    <t>https://www.google.fr/maps/place/49%C2%B014'33.9%22N+4%C2%B003'41.6%22E/@49.242738,4.0606367,18z/data=!3m1!4b1!4m9!1m2!2m1!1sB%C3%A2timent+18+-+UFR+Sciences+Exactes+et+Naturelles,+Laboratoire+SIRMA++++CNRS+3481++!3m5!1s0x0:0x0!7e2!8m2!3d49.2427377!4d4.0615572?hl=fr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</si>
  <si>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</si>
  <si>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</si>
  <si>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</si>
  <si>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</si>
  <si>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</si>
  <si>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Faculté de Médecine
Unité de Recherche EA 3801
HEMOSTASE ET REMODELAGE VASCULAIRE POST-ISCHEMIE (HERVI)
</t>
  </si>
  <si>
    <t>https://www.google.fr/maps/place/Parking+de+L'Hopital+Debr%C3%A9+-+CHU+de+Reims/@49.2259418,4.0171142,17z/data=!3m1!4b1!4m5!3m4!1s0x47e974883572cb5d:0x9e207a1ab533748d!8m2!3d49.2259418!4d4.0193029?hl=fr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</si>
  <si>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</si>
  <si>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</si>
  <si>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</si>
  <si>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</si>
  <si>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</si>
  <si>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</si>
  <si>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https://www.google.fr/maps/place/Institut+Jean+Godinot/@49.2270162,4.0207037,17z/data=!3m1!4b1!4m5!3m4!1s0x47e97462566c58f1:0x52e47aa115ca4d!8m2!3d49.2270162!4d4.0228924?hl=fr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</si>
  <si>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</si>
  <si>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</si>
  <si>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</si>
  <si>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</si>
  <si>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</si>
  <si>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</si>
  <si>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</si>
  <si>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</si>
  <si>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</si>
  <si>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</si>
  <si>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</si>
  <si>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ICMR (Institut de chimie moléculaire de Reims )- UMR CNRS 6229 - UFR Sciences, Bâtiment 18 - UFR Sciences Exactes et Naturelles</t>
  </si>
  <si>
    <t xml:space="preserve">Laboratoire SIRMA    CNRS 3481 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</si>
  <si>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</si>
  <si>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</si>
  <si>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</si>
  <si>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</si>
  <si>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</si>
  <si>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</si>
  <si>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https://www.google.fr/maps/place/Confarma+France+SAS/@47.7592065,7.5170357,17z/data=!3m1!4b1!4m5!3m4!1s0x4791a1f6dc5c5d31:0x3c1f192ee2d29c40!8m2!3d47.7592065!4d7.5192244?hl=fr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</si>
  <si>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</si>
  <si>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</si>
  <si>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</si>
  <si>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</si>
  <si>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</si>
  <si>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</si>
  <si>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</si>
  <si>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</si>
  <si>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</si>
  <si>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</si>
  <si>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https://www.google.fr/maps/place/Sa+ALK+Abello/@49.2853456,3.7995608,15.25z/data=!4m5!3m4!1s0x47e908102b047d0b:0xa36a72603f5278da!8m2!3d49.2903032!4d3.80556?hl=fr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</si>
  <si>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</si>
  <si>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</si>
  <si>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</si>
  <si>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</si>
  <si>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</si>
  <si>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</si>
  <si>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</si>
  <si>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</si>
  <si>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</si>
  <si>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</si>
  <si>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</si>
  <si>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</si>
  <si>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</si>
  <si>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</si>
  <si>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</si>
  <si>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</si>
  <si>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</si>
  <si>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</si>
  <si>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</si>
  <si>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</si>
  <si>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</si>
  <si>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</si>
  <si>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</si>
  <si>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</si>
  <si>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</si>
  <si>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</si>
  <si>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</si>
  <si>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</si>
  <si>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</si>
  <si>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</si>
  <si>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</si>
  <si>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</si>
  <si>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</si>
  <si>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</si>
  <si>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</si>
  <si>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</si>
  <si>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</si>
  <si>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</si>
  <si>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</si>
  <si>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</si>
  <si>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</si>
  <si>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</si>
  <si>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</si>
  <si>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</si>
  <si>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</si>
  <si>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</si>
  <si>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</si>
  <si>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</si>
  <si>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</si>
  <si>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</si>
  <si>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</si>
  <si>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</si>
  <si>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</si>
  <si>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</si>
  <si>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</si>
  <si>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</si>
  <si>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</si>
  <si>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</si>
  <si>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</si>
  <si>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</si>
  <si>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</si>
  <si>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</si>
  <si>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</si>
  <si>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</si>
  <si>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</si>
  <si>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</si>
  <si>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</si>
  <si>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</si>
  <si>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</si>
  <si>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</si>
  <si>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</si>
  <si>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</si>
  <si>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</si>
  <si>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</si>
  <si>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</si>
  <si>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</si>
  <si>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</si>
  <si>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</si>
  <si>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</si>
  <si>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</si>
  <si>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</si>
  <si>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</si>
  <si>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</si>
  <si>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</si>
  <si>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</si>
  <si>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</si>
  <si>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</si>
  <si>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</si>
  <si>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</si>
  <si>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</si>
  <si>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</si>
  <si>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</si>
  <si>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</si>
  <si>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</si>
  <si>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</si>
  <si>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</si>
  <si>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</si>
  <si>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</si>
  <si>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</si>
  <si>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</si>
  <si>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</si>
  <si>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</si>
  <si>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</si>
  <si>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</si>
  <si>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</si>
  <si>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</si>
  <si>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</si>
  <si>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</si>
  <si>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</si>
  <si>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</si>
  <si>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</si>
  <si>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</si>
  <si>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</si>
  <si>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</si>
  <si>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</si>
  <si>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</si>
  <si>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</si>
  <si>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</si>
  <si>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</si>
  <si>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</si>
  <si>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</si>
  <si>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</si>
  <si>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</si>
  <si>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</si>
  <si>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</si>
  <si>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</si>
  <si>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</si>
  <si>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</si>
  <si>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</si>
  <si>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</si>
  <si>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</si>
  <si>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</si>
  <si>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</si>
  <si>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</si>
  <si>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</si>
  <si>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</si>
  <si>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</si>
  <si>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</si>
  <si>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</si>
  <si>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</si>
  <si>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</si>
  <si>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</si>
  <si>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</si>
  <si>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</si>
  <si>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</si>
  <si>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</si>
  <si>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</si>
  <si>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</si>
  <si>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</si>
  <si>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</si>
  <si>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</si>
  <si>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</si>
  <si>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</si>
  <si>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</si>
  <si>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</si>
  <si>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</si>
  <si>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</si>
  <si>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</si>
  <si>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</si>
  <si>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</si>
  <si>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</si>
  <si>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</si>
  <si>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</si>
  <si>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</si>
  <si>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</si>
  <si>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</si>
  <si>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</si>
  <si>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</si>
  <si>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</si>
  <si>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</si>
  <si>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</si>
  <si>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</si>
  <si>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</si>
  <si>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</si>
  <si>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</si>
  <si>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</si>
  <si>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</si>
  <si>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</si>
  <si>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</si>
  <si>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</si>
  <si>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</si>
  <si>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</si>
  <si>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</si>
  <si>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</si>
  <si>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</si>
  <si>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</si>
  <si>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</si>
  <si>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</si>
  <si>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</si>
  <si>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</si>
  <si>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</si>
  <si>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</si>
  <si>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</si>
  <si>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</si>
  <si>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</si>
  <si>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</si>
  <si>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</si>
  <si>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</si>
  <si>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</si>
  <si>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</si>
  <si>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</si>
  <si>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</si>
  <si>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</si>
  <si>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</si>
  <si>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</si>
  <si>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</si>
  <si>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</si>
  <si>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</si>
  <si>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</si>
  <si>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</si>
  <si>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</si>
  <si>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</si>
  <si>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</si>
  <si>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</si>
  <si>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</si>
  <si>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</si>
  <si>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</si>
  <si>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</si>
  <si>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</si>
  <si>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</si>
  <si>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</si>
  <si>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</si>
  <si>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</si>
  <si>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</si>
  <si>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</si>
  <si>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</si>
  <si>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</si>
  <si>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</si>
  <si>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</si>
  <si>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</si>
  <si>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</si>
  <si>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</si>
  <si>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</si>
  <si>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</si>
  <si>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</si>
  <si>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</si>
  <si>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</si>
  <si>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</si>
  <si>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</si>
  <si>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</si>
  <si>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</si>
  <si>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</si>
  <si>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</si>
  <si>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Source Aurelle ( Cristalline - 08 ) (Société exploitation Sources Roxane)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</si>
  <si>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</si>
  <si>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</si>
  <si>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</si>
  <si>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</si>
  <si>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</si>
  <si>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</si>
  <si>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</si>
  <si>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</si>
  <si>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</si>
  <si>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</si>
  <si>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</si>
  <si>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</si>
  <si>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</si>
  <si>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</si>
  <si>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</si>
  <si>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</si>
  <si>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</si>
  <si>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</si>
  <si>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</si>
  <si>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</si>
  <si>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</si>
  <si>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</si>
  <si>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</si>
  <si>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</si>
  <si>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</si>
  <si>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</si>
  <si>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</si>
  <si>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</si>
  <si>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</si>
  <si>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</si>
  <si>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</si>
  <si>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</si>
  <si>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</si>
  <si>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</si>
  <si>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</si>
  <si>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</si>
  <si>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</si>
  <si>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</si>
  <si>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</si>
  <si>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</si>
  <si>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</si>
  <si>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</si>
  <si>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</si>
  <si>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</si>
  <si>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</si>
  <si>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</si>
  <si>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</si>
  <si>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</si>
  <si>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</si>
  <si>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</si>
  <si>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</si>
  <si>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</si>
  <si>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</si>
  <si>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</si>
  <si>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</si>
  <si>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</si>
  <si>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</si>
  <si>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</si>
  <si>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</si>
  <si>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</si>
  <si>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</si>
  <si>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</si>
  <si>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</si>
  <si>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</si>
  <si>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</si>
  <si>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</si>
  <si>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</si>
  <si>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</si>
  <si>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</si>
  <si>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</si>
  <si>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</si>
  <si>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</si>
  <si>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</si>
  <si>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</si>
  <si>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</si>
  <si>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</si>
  <si>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</si>
  <si>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</si>
  <si>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</si>
  <si>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</si>
  <si>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</si>
  <si>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</si>
  <si>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</si>
  <si>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</si>
  <si>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</si>
  <si>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</si>
  <si>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</si>
  <si>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>Mr. Féréol Mazard - fereol.mazard@tereos.com - 0762859795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</si>
  <si>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</si>
  <si>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</si>
  <si>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</si>
  <si>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</si>
  <si>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</si>
  <si>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</si>
  <si>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</si>
  <si>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</si>
  <si>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</si>
  <si>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</si>
  <si>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</si>
  <si>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</si>
  <si>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</si>
  <si>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</si>
  <si>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</si>
  <si>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</si>
  <si>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</si>
  <si>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</si>
  <si>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</si>
  <si>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</si>
  <si>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</si>
  <si>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</si>
  <si>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</si>
  <si>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</si>
  <si>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</si>
  <si>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</si>
  <si>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</si>
  <si>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</si>
  <si>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</si>
  <si>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</si>
  <si>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</si>
  <si>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</si>
  <si>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</si>
  <si>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</si>
  <si>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</si>
  <si>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</si>
  <si>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</si>
  <si>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</si>
  <si>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</si>
  <si>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</si>
  <si>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</si>
  <si>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</si>
  <si>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</si>
  <si>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</si>
  <si>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</si>
  <si>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</si>
  <si>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</si>
  <si>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</si>
  <si>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</si>
  <si>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</si>
  <si>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</si>
  <si>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</si>
  <si>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</si>
  <si>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</si>
  <si>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</si>
  <si>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</si>
  <si>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</si>
  <si>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</si>
  <si>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EURIAL - Laiterie de Jouy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</si>
  <si>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</si>
  <si>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</si>
  <si>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</si>
  <si>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</si>
  <si>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</si>
  <si>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49.242414796169086, 4.06599564273623</t>
  </si>
  <si>
    <t>49.24187545225358, 4.066215583877276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</si>
</sst>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fr/maps/place/Heimburger+Grand'M%C3%A8re/@48.6198662,7.4980281,15z/data=!4m2!3m1!1s0x0:0x19a293210c239cc?sa=X&amp;ved=0ahUKEwjqs7D68dXaAhWCbMAKHe38APYQ_BIIoAEwCg" TargetMode="External"/><Relationship Id="rId21" Type="http://schemas.openxmlformats.org/officeDocument/2006/relationships/hyperlink" Target="https://www.google.fr/maps/place/Biscuits+Fossier/@49.2925764,4.0161886,15z/data=!4m2!3m1!1s0x0:0x4f24e13830ea15fa?sa=X&amp;ved=0ahUKEwjx64yZ69XaAhVPWsAKHWmgAZoQ_BIIrQEwCg" TargetMode="External"/><Relationship Id="rId42" Type="http://schemas.openxmlformats.org/officeDocument/2006/relationships/hyperlink" Target="https://www.google.fr/maps/place/G.H.+Mumm/@49.2542838,4.0226159,14z/data=!4m8!1m2!2m1!1schampagne+gh+mumm!3m4!1s0x47e975b01e786ef9:0x2cc5ea8e88936d14!8m2!3d49.2639329!4d4.0369503" TargetMode="External"/><Relationship Id="rId47" Type="http://schemas.openxmlformats.org/officeDocument/2006/relationships/hyperlink" Target="https://www.google.fr/maps/place/Cogesal+Miko/@48.6526607,4.9306494,17z/data=!3m1!4b1!4m5!3m4!1s0x47eb8127e26d1a27:0xcbe47538180a50b8!8m2!3d48.6526572!4d4.9328434" TargetMode="External"/><Relationship Id="rId63" Type="http://schemas.openxmlformats.org/officeDocument/2006/relationships/hyperlink" Target="mailto:f.drach@feuillatte.com" TargetMode="External"/><Relationship Id="rId68" Type="http://schemas.openxmlformats.org/officeDocument/2006/relationships/hyperlink" Target="mailto:Labo08@cq08.fr" TargetMode="External"/><Relationship Id="rId84" Type="http://schemas.openxmlformats.org/officeDocument/2006/relationships/hyperlink" Target="mailto:gilles.lemercier@univ-reims.fr" TargetMode="External"/><Relationship Id="rId89" Type="http://schemas.openxmlformats.org/officeDocument/2006/relationships/hyperlink" Target="https://www.linkedin.com/company/delpharmreims/?originalSubdomain=fr" TargetMode="External"/><Relationship Id="rId16" Type="http://schemas.openxmlformats.org/officeDocument/2006/relationships/hyperlink" Target="https://www.google.fr/maps/place/Union+Champagne/@48.9726805,4.0116888,15z/data=!4m2!3m1!1s0x0:0x9d4832d18a8619d4?sa=X&amp;ved=0ahUKEwjo4YaJ_tDaAhUDIcAKHSj_DJAQ_BIInAEwCg" TargetMode="External"/><Relationship Id="rId11" Type="http://schemas.openxmlformats.org/officeDocument/2006/relationships/hyperlink" Target="https://www.google.fr/maps/place/Lactinov+Braine/@49.3404153,3.5502932,15z/data=!4m2!3m1!1s0x0:0xc6f41e880803565f?sa=X&amp;ved=0ahUKEwjJ2ee09tDaAhUmM8AKHUKPChUQ_BIIigEwCg" TargetMode="External"/><Relationship Id="rId32" Type="http://schemas.openxmlformats.org/officeDocument/2006/relationships/hyperlink" Target="https://www.google.fr/maps/place/Moutarderie+Bister+France/@48.222999,4.130723,15z/data=!4m2!3m1!1s0x0:0x46c7cf2301abc6a2?sa=X&amp;ved=0ahUKEwjv1dPihNbaAhXpIsAKHdEwCHgQ_BIIgAEwCg" TargetMode="External"/><Relationship Id="rId37" Type="http://schemas.openxmlformats.org/officeDocument/2006/relationships/hyperlink" Target="https://www.google.fr/maps/place/Coop%C3%A9rative+R%C3%A9gionale+des+Vins+de+Champagne/@49.2658181,4.034316,17z/data=!3m1!4b1!4m5!3m4!1s0x47e975a56c7de2fb:0x892081a686782741!8m2!3d49.2658146!4d4.03651" TargetMode="External"/><Relationship Id="rId53" Type="http://schemas.openxmlformats.org/officeDocument/2006/relationships/hyperlink" Target="mailto:aurelie.gantet@reimsmetropole.fr" TargetMode="External"/><Relationship Id="rId58" Type="http://schemas.openxmlformats.org/officeDocument/2006/relationships/hyperlink" Target="http://www.lactalisingredients.fr/" TargetMode="External"/><Relationship Id="rId74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79" Type="http://schemas.openxmlformats.org/officeDocument/2006/relationships/hyperlink" Target="mailto:thifanie.clement@agroparistech.fr" TargetMode="External"/><Relationship Id="rId10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5" Type="http://schemas.openxmlformats.org/officeDocument/2006/relationships/hyperlink" Target="https://www.google.fr/maps/place/Uriane/@49.9747444,3.9167765,15z/data=!4m2!3m1!1s0x0:0x31a82bc74d7780a6?sa=X&amp;ved=0ahUKEwj-ocbj8NDaAhUkJsAKHeebCzIQ_BIIdDAK" TargetMode="External"/><Relationship Id="rId90" Type="http://schemas.openxmlformats.org/officeDocument/2006/relationships/hyperlink" Target="https://www.linkedin.com/company/ldar02/?originalSubdomain=fr" TargetMode="External"/><Relationship Id="rId95" Type="http://schemas.openxmlformats.org/officeDocument/2006/relationships/hyperlink" Target="https://www.linkedin.com/company/elle-&amp;-vire-groupe-savencia/?originalSubdomain=fr" TargetMode="External"/><Relationship Id="rId22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7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43" Type="http://schemas.openxmlformats.org/officeDocument/2006/relationships/hyperlink" Target="mailto:barbara.fromentin@pernod-ricard.com" TargetMode="External"/><Relationship Id="rId48" Type="http://schemas.openxmlformats.org/officeDocument/2006/relationships/hyperlink" Target="mailto:clebrishoual@sofralab.com" TargetMode="External"/><Relationship Id="rId64" Type="http://schemas.openxmlformats.org/officeDocument/2006/relationships/hyperlink" Target="https://www.google.fr/maps/place/Clair+de+Lorraine/@48.674377,5.6216053,17z/data=!3m1!4b1!4m5!3m4!1s0x47eb50dacdf1ae25:0x276178e8d0e1260c!8m2!3d48.674377!4d5.623794" TargetMode="External"/><Relationship Id="rId69" Type="http://schemas.openxmlformats.org/officeDocument/2006/relationships/hyperlink" Target="mailto:severine.boitel@aube.fr" TargetMode="External"/><Relationship Id="rId80" Type="http://schemas.openxmlformats.org/officeDocument/2006/relationships/hyperlink" Target="mailto:mickael.franchette@eugenemerma.fr" TargetMode="External"/><Relationship Id="rId85" Type="http://schemas.openxmlformats.org/officeDocument/2006/relationships/hyperlink" Target="mailto:info@jnslabs.com" TargetMode="External"/><Relationship Id="rId12" Type="http://schemas.openxmlformats.org/officeDocument/2006/relationships/hyperlink" Target="https://www.google.fr/maps/place/Canelia+Rouvroy+Poudre+Snc/@49.7861959,4.4791925,15z/data=!4m2!3m1!1s0x0:0xdc106daedc898742?sa=X&amp;ved=0ahUKEwj3xqim-tDaAhUhBcAKHTROAPsQ_BIIfDAK" TargetMode="External"/><Relationship Id="rId17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25" Type="http://schemas.openxmlformats.org/officeDocument/2006/relationships/hyperlink" Target="mailto:stephanie.grosjean@malteurop.com" TargetMode="External"/><Relationship Id="rId33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38" Type="http://schemas.openxmlformats.org/officeDocument/2006/relationships/hyperlink" Target="mailto:c.coupinot@crcv.fr" TargetMode="External"/><Relationship Id="rId46" Type="http://schemas.openxmlformats.org/officeDocument/2006/relationships/hyperlink" Target="mailto:f.pichard@distillerie-goyard.com" TargetMode="External"/><Relationship Id="rId59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67" Type="http://schemas.openxmlformats.org/officeDocument/2006/relationships/hyperlink" Target="mailto:Labo08@cq08.fr03%2024%2059%2061%2053" TargetMode="External"/><Relationship Id="rId103" Type="http://schemas.openxmlformats.org/officeDocument/2006/relationships/hyperlink" Target="https://www.linkedin.com/in/eurial-ultra-frais-branche-lait-eurial-du-groupe-agrial-6bb701124/" TargetMode="External"/><Relationship Id="rId20" Type="http://schemas.openxmlformats.org/officeDocument/2006/relationships/hyperlink" Target="https://www.google.fr/search?q=KALIZEA+reims&amp;sa=X&amp;ved=0ahUKEwjJ9dug6tXaAhWqD8AKHZiSDzYQuzEICigA&amp;biw=1467&amp;bih=703" TargetMode="External"/><Relationship Id="rId41" Type="http://schemas.openxmlformats.org/officeDocument/2006/relationships/hyperlink" Target="https://www.google.fr/maps/place/Champagne+Duval-Leroy/@48.9076276,4.0206545,17z/data=!3m1!4b1!4m5!3m4!1s0x47e9415f6f39ff49:0xd559d94f8432247!8m2!3d48.9076241!4d4.0228485" TargetMode="External"/><Relationship Id="rId54" Type="http://schemas.openxmlformats.org/officeDocument/2006/relationships/hyperlink" Target="mailto:thor.hpc@thor.com" TargetMode="External"/><Relationship Id="rId62" Type="http://schemas.openxmlformats.org/officeDocument/2006/relationships/hyperlink" Target="mailto:mbertemes@mhws.fr" TargetMode="External"/><Relationship Id="rId70" Type="http://schemas.openxmlformats.org/officeDocument/2006/relationships/hyperlink" Target="mailto:lavd@seinemaritime.fr" TargetMode="External"/><Relationship Id="rId75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83" Type="http://schemas.openxmlformats.org/officeDocument/2006/relationships/hyperlink" Target="mailto:v.verdonk@biotechjboy.com" TargetMode="External"/><Relationship Id="rId88" Type="http://schemas.openxmlformats.org/officeDocument/2006/relationships/hyperlink" Target="https://www.linkedin.com/company/lycee-libergier/" TargetMode="External"/><Relationship Id="rId91" Type="http://schemas.openxmlformats.org/officeDocument/2006/relationships/hyperlink" Target="https://www.linkedin.com/company/moet-&amp;-chandon/?originalSubdomain=fr" TargetMode="External"/><Relationship Id="rId96" Type="http://schemas.openxmlformats.org/officeDocument/2006/relationships/hyperlink" Target="https://www.linkedin.com/company/vivescia/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maps/place/Yoplait/@47.8371919,3.5826285,15z/data=!4m2!3m1!1s0x0:0xc6e295856fe19848?sa=X&amp;ved=0ahUKEwj_3aOR89DaAhXlK8AKHWgbByMQ_BIIjQEwCg" TargetMode="External"/><Relationship Id="rId15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23" Type="http://schemas.openxmlformats.org/officeDocument/2006/relationships/hyperlink" Target="https://www.google.fr/maps/place/Malteurop/@48.7285424,4.6084138,15z/data=!4m2!3m1!1s0x0:0x6570f29c82e0691?sa=X&amp;ved=0ahUKEwjIiOXg79XaAhWsKsAKHXS2BRYQ_BIIhAEwCg" TargetMode="External"/><Relationship Id="rId28" Type="http://schemas.openxmlformats.org/officeDocument/2006/relationships/hyperlink" Target="https://www.google.fr/maps/place/ADM/@49.3500534,4.16075,15z/data=!4m2!3m1!1s0x0:0x62e1b625bb97bb92?sa=X&amp;ved=0ahUKEwjs3r6M9NXaAhWKC8AKHa2DDI4Q_BIImgEwCg" TargetMode="External"/><Relationship Id="rId36" Type="http://schemas.openxmlformats.org/officeDocument/2006/relationships/hyperlink" Target="https://www.google.fr/maps/place/Domaine+Vranken+Pommery/@49.1022256,4.0516529,8z/data=!4m8!1m2!2m1!1sVRANKEN-POMMERY+5+Place+du+Gal+GOURAUD+BP+1049!3m4!1s0x47e9743a1d968957:0xe0349b089cc26d42!8m2!3d49.242486!4d4.0517809" TargetMode="External"/><Relationship Id="rId49" Type="http://schemas.openxmlformats.org/officeDocument/2006/relationships/hyperlink" Target="https://www.google.fr/maps/place/eureau+SOURCES+Marolles/@49.159936,3.1017323,17z/data=!3m1!4b1!4m5!3m4!1s0x47e88e18056fe537:0xdcf364c58f8d1a08!8m2!3d49.159936!4d3.103921?hl=fr" TargetMode="External"/><Relationship Id="rId57" Type="http://schemas.openxmlformats.org/officeDocument/2006/relationships/hyperlink" Target="mailto:mlombart@cristal-union.fr" TargetMode="External"/><Relationship Id="rId10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31" Type="http://schemas.openxmlformats.org/officeDocument/2006/relationships/hyperlink" Target="mailto:theret@babynov.fr" TargetMode="External"/><Relationship Id="rId44" Type="http://schemas.openxmlformats.org/officeDocument/2006/relationships/hyperlink" Target="https://www.google.fr/maps/place/Coop%C3%A9rative+Vinicole/@49.2540828,4.157081,17z/data=!3m1!4b1!4m5!3m4!1s0x47e977813a3136e9:0xda72b036fe850953!8m2!3d49.2540793!4d4.159275" TargetMode="External"/><Relationship Id="rId52" Type="http://schemas.openxmlformats.org/officeDocument/2006/relationships/hyperlink" Target="https://www.google.fr/maps/place/Demoizet+Sarl/@49.5210207,4.3075185,17z/data=!3m1!4b1!4m5!3m4!1s0x47e9894e3e6e3463:0xe5c80f103fec204b!8m2!3d49.5210172!4d4.3097125" TargetMode="External"/><Relationship Id="rId60" Type="http://schemas.openxmlformats.org/officeDocument/2006/relationships/hyperlink" Target="mailto:philippe.charpentier@csgv.fr" TargetMode="External"/><Relationship Id="rId65" Type="http://schemas.openxmlformats.org/officeDocument/2006/relationships/hyperlink" Target="mailto:florence.delbeck@tereos.com" TargetMode="External"/><Relationship Id="rId73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78" Type="http://schemas.openxmlformats.org/officeDocument/2006/relationships/hyperlink" Target="mailto:m.lebrun@soliance.com%20/" TargetMode="External"/><Relationship Id="rId81" Type="http://schemas.openxmlformats.org/officeDocument/2006/relationships/hyperlink" Target="mailto:Noemie.NTOTO@loreal.com" TargetMode="External"/><Relationship Id="rId86" Type="http://schemas.openxmlformats.org/officeDocument/2006/relationships/hyperlink" Target="mailto:marie-josephe.attou@adm.com" TargetMode="External"/><Relationship Id="rId94" Type="http://schemas.openxmlformats.org/officeDocument/2006/relationships/hyperlink" Target="https://www.linkedin.com/company/cristal-union/?originalSubdomain=fr" TargetMode="External"/><Relationship Id="rId99" Type="http://schemas.openxmlformats.org/officeDocument/2006/relationships/hyperlink" Target="https://www.linkedin.com/company/chu-de-reims/" TargetMode="External"/><Relationship Id="rId101" Type="http://schemas.openxmlformats.org/officeDocument/2006/relationships/hyperlink" Target="https://www.linkedin.com/company/oenologie-conseil-champagne/people/" TargetMode="External"/><Relationship Id="rId4" Type="http://schemas.openxmlformats.org/officeDocument/2006/relationships/hyperlink" Target="https://www.google.fr/maps/place/Sucrerie+TEREOS+Connantre/@48.7247965,3.8977855,15z/data=!4m2!3m1!1s0x0:0xdd888ddaf41290e?sa=X&amp;ved=0ahUKEwiO-b7O7tDaAhUBKsAKHeuxBYgQ_BIIlwEwCg" TargetMode="External"/><Relationship Id="rId9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3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18" Type="http://schemas.openxmlformats.org/officeDocument/2006/relationships/hyperlink" Target="mailto:maxime.fran&#231;ois@vivescia.com" TargetMode="External"/><Relationship Id="rId39" Type="http://schemas.openxmlformats.org/officeDocument/2006/relationships/hyperlink" Target="http://03.26.51.19.30/" TargetMode="External"/><Relationship Id="rId34" Type="http://schemas.openxmlformats.org/officeDocument/2006/relationships/hyperlink" Target="https://www.google.com/maps/place/McCain+Alimentaire/@48.9821367,4.2730546,15z/data=!4m2!3m1!1s0x0:0x391ed9237f3d78e?sa=X&amp;ved=0ahUKEwi6qNzfo-zaAhWoA8AKHTdSAAwQ_BIInAEwCg" TargetMode="External"/><Relationship Id="rId50" Type="http://schemas.openxmlformats.org/officeDocument/2006/relationships/hyperlink" Target="https://www.google.fr/maps/place/Laboratoire+D%C3%A9partemental+d'Analyses/@49.6124132,4.587716,15z/data=!4m5!3m4!1s0x0:0x6f1cf30e29cdc95e!8m2!3d49.6124132!4d4.587716?hl=fr" TargetMode="External"/><Relationship Id="rId55" Type="http://schemas.openxmlformats.org/officeDocument/2006/relationships/hyperlink" Target="mailto:katia.savary@univ-reims.fr" TargetMode="External"/><Relationship Id="rId76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97" Type="http://schemas.openxmlformats.org/officeDocument/2006/relationships/hyperlink" Target="https://www.linkedin.com/company/millb%C3%A4ker-sas/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71" Type="http://schemas.openxmlformats.org/officeDocument/2006/relationships/hyperlink" Target="mailto:mag.mailly@hugier-freres.fr" TargetMode="External"/><Relationship Id="rId92" Type="http://schemas.openxmlformats.org/officeDocument/2006/relationships/hyperlink" Target="https://www.linkedin.com/company/sofralab/about/" TargetMode="External"/><Relationship Id="rId2" Type="http://schemas.openxmlformats.org/officeDocument/2006/relationships/hyperlink" Target="https://www.google.fr/maps/place/Bonduelle+Traiteur+International/@48.2377975,3.6798782,15z/data=!4m2!3m1!1s0x0:0x111fcacbba172d8d?sa=X&amp;ved=0ahUKEwjWvIGz6dDaAhXlIcAKHdtABLoQ_BIIejAK" TargetMode="External"/><Relationship Id="rId29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4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40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45" Type="http://schemas.openxmlformats.org/officeDocument/2006/relationships/hyperlink" Target="https://www.google.fr/maps/place/Distillerie+Jean+Goyard/@49.0509395,4.0151529,18z/data=!4m8!1m2!2m1!1sDistillerie+GOYARD+51160+A%C3%BF!3m4!1s0x47e96b8a5ecc9d3f:0xe5be1394f4d22c63!8m2!3d49.0507947!4d4.0156264" TargetMode="External"/><Relationship Id="rId66" Type="http://schemas.openxmlformats.org/officeDocument/2006/relationships/hyperlink" Target="http://www.upscience-labs.com/" TargetMode="External"/><Relationship Id="rId87" Type="http://schemas.openxmlformats.org/officeDocument/2006/relationships/hyperlink" Target="https://www.linkedin.com/company/givaudan/" TargetMode="External"/><Relationship Id="rId61" Type="http://schemas.openxmlformats.org/officeDocument/2006/relationships/hyperlink" Target="mailto:philippe.charpentier@csgv.fr" TargetMode="External"/><Relationship Id="rId82" Type="http://schemas.openxmlformats.org/officeDocument/2006/relationships/hyperlink" Target="mailto:floriane.oszust@univ-reims;fr" TargetMode="External"/><Relationship Id="rId19" Type="http://schemas.openxmlformats.org/officeDocument/2006/relationships/hyperlink" Target="https://www.google.fr/maps/place/Kalizea/@49.2342825,4.0697696,15z/data=!4m2!3m1!1s0x0:0x674cc82e61525039?sa=X&amp;ved=0ahUKEwjxs-Wi6tXaAhWnB8AKHReyDxMQ_BIIjAEwCg" TargetMode="External"/><Relationship Id="rId14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30" Type="http://schemas.openxmlformats.org/officeDocument/2006/relationships/hyperlink" Target="https://www.google.fr/maps/place/Babynov/@49.3947989,3.0936843,15z/data=!4m2!3m1!1s0x0:0x82edf38fc2a37996?sa=X&amp;ved=0ahUKEwjsqOKRgNbaAhVBD8AKHXuoAQgQ_BIIgAEwCg" TargetMode="External"/><Relationship Id="rId35" Type="http://schemas.openxmlformats.org/officeDocument/2006/relationships/hyperlink" Target="http://03.26.67.16.45/" TargetMode="External"/><Relationship Id="rId56" Type="http://schemas.openxmlformats.org/officeDocument/2006/relationships/hyperlink" Target="https://www.google.fr/maps/place/Institut+de+Biotechnologies+Jacques+Boy/@49.236492,4.063678,15z/data=!4m5!3m4!1s0x0:0xf4899a310cd64ee5!8m2!3d49.236492!4d4.063678?hl=fr" TargetMode="External"/><Relationship Id="rId77" Type="http://schemas.openxmlformats.org/officeDocument/2006/relationships/hyperlink" Target="mailto:harivony.rakotoarivonina@univ-reims.fr" TargetMode="External"/><Relationship Id="rId100" Type="http://schemas.openxmlformats.org/officeDocument/2006/relationships/hyperlink" Target="https://www.linkedin.com/school/universite-de-reims-champagne-ardenne/?originalSubdomain=fr" TargetMode="External"/><Relationship Id="rId8" Type="http://schemas.openxmlformats.org/officeDocument/2006/relationships/hyperlink" Target="https://www.google.fr/maps/place/Fromagerie+Renard-Gillard+SAS/@48.5625514,5.34524,15z/data=!4m2!3m1!1s0x0:0xfe93085b9bd1391d?sa=X&amp;ved=0ahUKEwjJ2bSq9NDaAhWFesAKHZ89BDUQ_BIIkQEwCg" TargetMode="External"/><Relationship Id="rId51" Type="http://schemas.openxmlformats.org/officeDocument/2006/relationships/hyperlink" Target="https://www.google.fr/maps/place/Laboratoire+d%C3%A9partemental+d'analyses+(CD67)/@48.598283,7.7317353,17z/data=!3m1!4b1!4m5!3m4!1s0x4796c83e65b94857:0x2faab44faaa02f79!8m2!3d48.598283!4d7.733924?hl=fr" TargetMode="External"/><Relationship Id="rId72" Type="http://schemas.openxmlformats.org/officeDocument/2006/relationships/hyperlink" Target="mailto:tcharrier@charbonneaux.fr" TargetMode="External"/><Relationship Id="rId93" Type="http://schemas.openxmlformats.org/officeDocument/2006/relationships/hyperlink" Target="https://www.linkedin.com/company/groupe-invivo/" TargetMode="External"/><Relationship Id="rId98" Type="http://schemas.openxmlformats.org/officeDocument/2006/relationships/hyperlink" Target="https://www.linkedin.com/school/universite-de-reims-champagne-ardenne/?originalSubdomain=fr" TargetMode="External"/><Relationship Id="rId3" Type="http://schemas.openxmlformats.org/officeDocument/2006/relationships/hyperlink" Target="https://www.google.fr/maps/place/Cristal+Union+Sillery/@49.1897666,4.1522693,15z/data=!4m2!3m1!1s0x0:0xc1e7ce911b140d13?sa=X&amp;ved=0ahUKEwinqa7d69DaAhXKKMAKHUNCBusQ_BIIfTA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4"/>
  <sheetViews>
    <sheetView tabSelected="1" topLeftCell="AG1" zoomScaleNormal="100" workbookViewId="0">
      <pane ySplit="1" topLeftCell="A14" activePane="bottomLeft" state="frozen"/>
      <selection activeCell="AD1" sqref="AD1"/>
      <selection pane="bottomLeft" activeCell="AL15" sqref="AL15"/>
    </sheetView>
  </sheetViews>
  <sheetFormatPr baseColWidth="10" defaultColWidth="11.42578125" defaultRowHeight="15" x14ac:dyDescent="0.25"/>
  <cols>
    <col min="1" max="1" width="16.85546875" style="113" customWidth="1"/>
    <col min="2" max="2" width="16.85546875" style="4" customWidth="1"/>
    <col min="3" max="3" width="44.85546875" style="8" customWidth="1"/>
    <col min="4" max="4" width="44.42578125" style="123" hidden="1" customWidth="1"/>
    <col min="5" max="5" width="25.140625" style="2" hidden="1" customWidth="1"/>
    <col min="6" max="6" width="25.5703125" style="2" hidden="1" customWidth="1"/>
    <col min="7" max="7" width="26.85546875" style="2" hidden="1" customWidth="1"/>
    <col min="8" max="8" width="22.5703125" style="2" hidden="1" customWidth="1"/>
    <col min="9" max="9" width="25.140625" style="2" hidden="1" customWidth="1"/>
    <col min="10" max="10" width="25.5703125" style="2" hidden="1" customWidth="1"/>
    <col min="11" max="11" width="26.85546875" style="2" hidden="1" customWidth="1"/>
    <col min="12" max="12" width="22.5703125" style="2" hidden="1" customWidth="1"/>
    <col min="13" max="13" width="47.140625" style="2" hidden="1" customWidth="1"/>
    <col min="14" max="14" width="47.140625" style="98" hidden="1" customWidth="1"/>
    <col min="15" max="15" width="47" style="8" hidden="1" customWidth="1"/>
    <col min="16" max="16" width="32.7109375" style="2" hidden="1" customWidth="1"/>
    <col min="17" max="17" width="44" style="98" hidden="1" customWidth="1"/>
    <col min="18" max="18" width="46.140625" style="119" hidden="1" customWidth="1"/>
    <col min="19" max="19" width="47" style="2" hidden="1" customWidth="1"/>
    <col min="20" max="20" width="32.7109375" style="2" hidden="1" customWidth="1"/>
    <col min="21" max="21" width="27.140625" style="2" hidden="1" customWidth="1"/>
    <col min="22" max="22" width="46.7109375" style="8" hidden="1" customWidth="1"/>
    <col min="23" max="23" width="59.85546875" style="8" hidden="1" customWidth="1"/>
    <col min="24" max="24" width="44.42578125" style="2" hidden="1" customWidth="1"/>
    <col min="25" max="25" width="25.140625" style="2" hidden="1" customWidth="1"/>
    <col min="26" max="26" width="33.5703125" style="2" hidden="1" customWidth="1"/>
    <col min="27" max="27" width="36" style="2" hidden="1" customWidth="1"/>
    <col min="28" max="28" width="32.7109375" style="2" hidden="1" customWidth="1"/>
    <col min="29" max="29" width="25.140625" style="8" hidden="1" customWidth="1"/>
    <col min="30" max="30" width="33.5703125" style="8" hidden="1" customWidth="1"/>
    <col min="31" max="31" width="33.42578125" style="8" hidden="1" customWidth="1"/>
    <col min="32" max="32" width="37.5703125" style="2" hidden="1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5" customWidth="1"/>
    <col min="64" max="16384" width="11.42578125" style="2"/>
  </cols>
  <sheetData>
    <row r="1" spans="1:80" s="163" customFormat="1" ht="58.5" customHeight="1" x14ac:dyDescent="0.3">
      <c r="A1" s="148" t="s">
        <v>71</v>
      </c>
      <c r="B1" s="149" t="s">
        <v>70</v>
      </c>
      <c r="C1" s="150" t="s">
        <v>165</v>
      </c>
      <c r="D1" s="151" t="s">
        <v>334</v>
      </c>
      <c r="E1" s="152" t="s">
        <v>1029</v>
      </c>
      <c r="F1" s="152" t="s">
        <v>1030</v>
      </c>
      <c r="G1" s="152" t="s">
        <v>1031</v>
      </c>
      <c r="H1" s="152" t="s">
        <v>1032</v>
      </c>
      <c r="I1" s="152" t="s">
        <v>1025</v>
      </c>
      <c r="J1" s="152" t="s">
        <v>1026</v>
      </c>
      <c r="K1" s="152" t="s">
        <v>1027</v>
      </c>
      <c r="L1" s="152" t="s">
        <v>1028</v>
      </c>
      <c r="M1" s="153" t="s">
        <v>282</v>
      </c>
      <c r="N1" s="150" t="s">
        <v>283</v>
      </c>
      <c r="O1" s="150" t="s">
        <v>284</v>
      </c>
      <c r="P1" s="150" t="s">
        <v>285</v>
      </c>
      <c r="Q1" s="150" t="s">
        <v>264</v>
      </c>
      <c r="R1" s="154" t="s">
        <v>265</v>
      </c>
      <c r="S1" s="150" t="s">
        <v>266</v>
      </c>
      <c r="T1" s="150" t="s">
        <v>267</v>
      </c>
      <c r="U1" s="150" t="s">
        <v>273</v>
      </c>
      <c r="V1" s="150" t="s">
        <v>274</v>
      </c>
      <c r="W1" s="150" t="s">
        <v>275</v>
      </c>
      <c r="X1" s="150" t="s">
        <v>276</v>
      </c>
      <c r="Y1" s="150" t="s">
        <v>289</v>
      </c>
      <c r="Z1" s="150" t="s">
        <v>290</v>
      </c>
      <c r="AA1" s="150" t="s">
        <v>291</v>
      </c>
      <c r="AB1" s="150" t="s">
        <v>292</v>
      </c>
      <c r="AC1" s="150" t="s">
        <v>320</v>
      </c>
      <c r="AD1" s="150" t="s">
        <v>317</v>
      </c>
      <c r="AE1" s="150" t="s">
        <v>318</v>
      </c>
      <c r="AF1" s="150" t="s">
        <v>319</v>
      </c>
      <c r="AG1" s="150" t="s">
        <v>166</v>
      </c>
      <c r="AH1" s="150" t="s">
        <v>167</v>
      </c>
      <c r="AI1" s="155" t="s">
        <v>168</v>
      </c>
      <c r="AJ1" s="150" t="s">
        <v>77</v>
      </c>
      <c r="AK1" s="150" t="s">
        <v>82</v>
      </c>
      <c r="AL1" s="150" t="s">
        <v>1238</v>
      </c>
      <c r="AM1" s="150" t="s">
        <v>294</v>
      </c>
      <c r="AN1" s="150" t="s">
        <v>72</v>
      </c>
      <c r="AO1" s="156" t="s">
        <v>73</v>
      </c>
      <c r="AP1" s="156" t="s">
        <v>74</v>
      </c>
      <c r="AQ1" s="156" t="s">
        <v>75</v>
      </c>
      <c r="AR1" s="156" t="s">
        <v>76</v>
      </c>
      <c r="AS1" s="156" t="s">
        <v>260</v>
      </c>
      <c r="AT1" s="157" t="s">
        <v>1000</v>
      </c>
      <c r="AU1" s="158" t="s">
        <v>1003</v>
      </c>
      <c r="AV1" s="157" t="s">
        <v>998</v>
      </c>
      <c r="AW1" s="158" t="s">
        <v>1001</v>
      </c>
      <c r="AX1" s="159" t="s">
        <v>1036</v>
      </c>
      <c r="AY1" s="159" t="s">
        <v>1037</v>
      </c>
      <c r="AZ1" s="159" t="s">
        <v>1034</v>
      </c>
      <c r="BA1" s="159" t="s">
        <v>1035</v>
      </c>
      <c r="BB1" s="159" t="s">
        <v>1004</v>
      </c>
      <c r="BC1" s="159" t="s">
        <v>1005</v>
      </c>
      <c r="BD1" s="159" t="s">
        <v>1006</v>
      </c>
      <c r="BE1" s="159" t="s">
        <v>1007</v>
      </c>
      <c r="BF1" s="159" t="s">
        <v>1008</v>
      </c>
      <c r="BG1" s="159" t="s">
        <v>1009</v>
      </c>
      <c r="BH1" s="159" t="s">
        <v>1010</v>
      </c>
      <c r="BI1" s="159" t="s">
        <v>1011</v>
      </c>
      <c r="BJ1" s="159" t="s">
        <v>1012</v>
      </c>
      <c r="BK1" s="159" t="s">
        <v>1013</v>
      </c>
      <c r="BL1" s="160" t="s">
        <v>1002</v>
      </c>
      <c r="BM1" s="160" t="s">
        <v>997</v>
      </c>
      <c r="BN1" s="160"/>
      <c r="BO1" s="160"/>
      <c r="BP1" s="161" t="s">
        <v>1014</v>
      </c>
      <c r="BQ1" s="161" t="s">
        <v>1015</v>
      </c>
      <c r="BR1" s="161" t="s">
        <v>1016</v>
      </c>
      <c r="BS1" s="161" t="s">
        <v>1017</v>
      </c>
      <c r="BT1" s="161" t="s">
        <v>1018</v>
      </c>
      <c r="BU1" s="161"/>
      <c r="BV1" s="161"/>
      <c r="BW1" s="161" t="s">
        <v>1019</v>
      </c>
      <c r="BX1" s="161" t="s">
        <v>1020</v>
      </c>
      <c r="BY1" s="161" t="s">
        <v>1021</v>
      </c>
      <c r="BZ1" s="161" t="s">
        <v>1022</v>
      </c>
      <c r="CA1" s="161" t="s">
        <v>1023</v>
      </c>
      <c r="CB1" s="162"/>
    </row>
    <row r="2" spans="1:80" s="18" customFormat="1" ht="117" customHeight="1" x14ac:dyDescent="0.25">
      <c r="A2" s="14" t="s">
        <v>1247</v>
      </c>
      <c r="B2" s="14" t="s">
        <v>1249</v>
      </c>
      <c r="C2" s="62" t="s">
        <v>1248</v>
      </c>
      <c r="D2" s="99"/>
      <c r="E2" s="164"/>
      <c r="F2" s="164"/>
      <c r="G2" s="164"/>
      <c r="H2" s="164"/>
      <c r="I2" s="74"/>
      <c r="J2" s="62"/>
      <c r="K2" s="62"/>
      <c r="L2" s="164"/>
      <c r="M2" s="74"/>
      <c r="N2" s="62"/>
      <c r="O2" s="62"/>
      <c r="P2" s="137"/>
      <c r="Q2" s="62"/>
      <c r="R2" s="137"/>
      <c r="S2" s="137"/>
      <c r="T2" s="137"/>
      <c r="U2" s="62"/>
      <c r="V2" s="62"/>
      <c r="W2" s="62"/>
      <c r="X2" s="137"/>
      <c r="Y2" s="137"/>
      <c r="Z2" s="62"/>
      <c r="AA2" s="62"/>
      <c r="AB2" s="137"/>
      <c r="AC2" s="62"/>
      <c r="AD2" s="62"/>
      <c r="AE2" s="62"/>
      <c r="AF2" s="137"/>
      <c r="AG2" s="62" t="s">
        <v>1250</v>
      </c>
      <c r="AH2" s="62" t="s">
        <v>193</v>
      </c>
      <c r="AI2" s="138">
        <v>51100</v>
      </c>
      <c r="AJ2" s="139" t="s">
        <v>1251</v>
      </c>
      <c r="AK2" s="67" t="s">
        <v>1252</v>
      </c>
      <c r="AL2" s="144" t="s">
        <v>1253</v>
      </c>
      <c r="AM2" s="67"/>
      <c r="AN2" s="140"/>
      <c r="AO2" s="141"/>
      <c r="AP2" s="137"/>
      <c r="AQ2" s="141"/>
      <c r="AR2" s="141"/>
      <c r="AS2" s="141"/>
      <c r="AU2" s="165"/>
      <c r="AW2" s="165"/>
      <c r="AX2" s="165"/>
      <c r="AY2" s="165"/>
      <c r="AZ2" s="165"/>
      <c r="BA2" s="165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CB2" s="63"/>
    </row>
    <row r="3" spans="1:80" s="18" customFormat="1" ht="117" customHeight="1" x14ac:dyDescent="0.25">
      <c r="A3" s="14" t="s">
        <v>387</v>
      </c>
      <c r="B3" s="14" t="s">
        <v>440</v>
      </c>
      <c r="C3" s="62" t="s">
        <v>439</v>
      </c>
      <c r="D3" s="99" t="str">
        <f t="shared" ref="D3:D34" si="0"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4" t="s">
        <v>1052</v>
      </c>
      <c r="F3" s="164" t="s">
        <v>1051</v>
      </c>
      <c r="G3" s="164" t="s">
        <v>1221</v>
      </c>
      <c r="H3" s="164"/>
      <c r="I3" s="74" t="s">
        <v>1050</v>
      </c>
      <c r="J3" s="62" t="s">
        <v>1049</v>
      </c>
      <c r="K3" s="62" t="s">
        <v>1220</v>
      </c>
      <c r="L3" s="164"/>
      <c r="M3" s="74" t="s">
        <v>1048</v>
      </c>
      <c r="N3" s="62" t="s">
        <v>1047</v>
      </c>
      <c r="O3" s="62" t="s">
        <v>1219</v>
      </c>
      <c r="P3" s="137"/>
      <c r="Q3" s="62" t="s">
        <v>1169</v>
      </c>
      <c r="R3" s="137" t="s">
        <v>1170</v>
      </c>
      <c r="S3" s="137" t="s">
        <v>1171</v>
      </c>
      <c r="T3" s="137"/>
      <c r="U3" s="62" t="s">
        <v>513</v>
      </c>
      <c r="V3" s="62" t="s">
        <v>1190</v>
      </c>
      <c r="W3" s="62" t="s">
        <v>1066</v>
      </c>
      <c r="X3" s="137"/>
      <c r="Y3" s="137"/>
      <c r="Z3" s="62" t="s">
        <v>1065</v>
      </c>
      <c r="AA3" s="62" t="s">
        <v>1064</v>
      </c>
      <c r="AB3" s="137"/>
      <c r="AC3" s="62"/>
      <c r="AD3" s="62" t="s">
        <v>1063</v>
      </c>
      <c r="AE3" s="62" t="s">
        <v>1064</v>
      </c>
      <c r="AF3" s="137"/>
      <c r="AG3" s="62" t="s">
        <v>441</v>
      </c>
      <c r="AH3" s="62" t="s">
        <v>193</v>
      </c>
      <c r="AI3" s="138">
        <v>51100</v>
      </c>
      <c r="AJ3" s="139">
        <v>326888110</v>
      </c>
      <c r="AK3" s="67" t="s">
        <v>1257</v>
      </c>
      <c r="AL3" s="144" t="s">
        <v>1245</v>
      </c>
      <c r="AM3" s="67" t="s">
        <v>442</v>
      </c>
      <c r="AN3" s="140"/>
      <c r="AO3" s="141"/>
      <c r="AP3" s="137"/>
      <c r="AQ3" s="141"/>
      <c r="AR3" s="141"/>
      <c r="AS3" s="141"/>
      <c r="AT3" s="18">
        <f>RANK(BL3,$BL$3:$BL$122)+COUNTIF(BL$3:BL3,BL3)-1</f>
        <v>1</v>
      </c>
      <c r="AU3" s="165" t="str">
        <f t="shared" ref="AU3:AU34" si="1">"N° "&amp;AT3&amp;" "&amp;C3</f>
        <v>N° 1 Delpharm Reims</v>
      </c>
      <c r="AV3" s="18">
        <f>RANK(BM3,$BM$3:$BM$122)+COUNTIF(BM$3:BM3,BM3)-1</f>
        <v>8</v>
      </c>
      <c r="AW3" s="165" t="str">
        <f t="shared" ref="AW3:AW34" si="2">"N° "&amp;AV3&amp;" "&amp;C3</f>
        <v>N° 8 Delpharm Reims</v>
      </c>
      <c r="AX3" s="165">
        <v>2</v>
      </c>
      <c r="AY3" s="165"/>
      <c r="AZ3" s="165">
        <v>4</v>
      </c>
      <c r="BA3" s="165"/>
      <c r="BB3" s="166">
        <v>7</v>
      </c>
      <c r="BC3" s="166"/>
      <c r="BD3" s="166">
        <v>5</v>
      </c>
      <c r="BE3" s="166">
        <v>1</v>
      </c>
      <c r="BF3" s="166">
        <v>6</v>
      </c>
      <c r="BG3" s="166">
        <v>1</v>
      </c>
      <c r="BH3" s="166">
        <v>3</v>
      </c>
      <c r="BI3" s="166"/>
      <c r="BJ3" s="166">
        <v>3</v>
      </c>
      <c r="BK3" s="166"/>
      <c r="BL3" s="18">
        <f t="shared" ref="BL3:BL34" si="3">((AX3+AY3)*7)+((AZ3+BA3)*6)+((BB3+BC3)*5)+((BD3+BE3)*4)+((BF3+BG3)*3)+((BH3+BI3)*2)+((BJ3+BK3)*1)</f>
        <v>127</v>
      </c>
      <c r="BM3" s="18">
        <f t="shared" ref="BM3:BM34" si="4">((AY3)*7)+((BA3)*6)+((BC3)*5)+((BE3)*4)+((BG3)*3)+((BI3)*2)+((BK3)*1)</f>
        <v>7</v>
      </c>
      <c r="BN3" s="18">
        <f t="shared" ref="BN3:BN34" si="5">AX3</f>
        <v>2</v>
      </c>
      <c r="BO3" s="18">
        <f t="shared" ref="BO3:BO34" si="6">AZ3</f>
        <v>4</v>
      </c>
      <c r="BP3" s="18">
        <f t="shared" ref="BP3:BP34" si="7">BB3</f>
        <v>7</v>
      </c>
      <c r="BQ3" s="18">
        <f t="shared" ref="BQ3:BQ34" si="8">BD3</f>
        <v>5</v>
      </c>
      <c r="BR3" s="18">
        <f t="shared" ref="BR3:BR34" si="9">BF3</f>
        <v>6</v>
      </c>
      <c r="BS3" s="18">
        <f t="shared" ref="BS3:BS34" si="10">BH3</f>
        <v>3</v>
      </c>
      <c r="BT3" s="18">
        <f t="shared" ref="BT3:BT34" si="11">BJ3</f>
        <v>3</v>
      </c>
      <c r="BU3" s="18">
        <f t="shared" ref="BU3:BU34" si="12">AY3</f>
        <v>0</v>
      </c>
      <c r="BV3" s="18">
        <f t="shared" ref="BV3:BV34" si="13">BA3</f>
        <v>0</v>
      </c>
      <c r="BW3" s="18">
        <f t="shared" ref="BW3:BW34" si="14">BC3</f>
        <v>0</v>
      </c>
      <c r="BX3" s="18">
        <f t="shared" ref="BX3:BX34" si="15">BE3</f>
        <v>1</v>
      </c>
      <c r="BY3" s="18">
        <f t="shared" ref="BY3:BY34" si="16">BG3</f>
        <v>1</v>
      </c>
      <c r="BZ3" s="18">
        <f t="shared" ref="BZ3:BZ34" si="17">BI3</f>
        <v>0</v>
      </c>
      <c r="CA3" s="18">
        <f t="shared" ref="CA3:CA34" si="18">BK3</f>
        <v>0</v>
      </c>
      <c r="CB3" s="63"/>
    </row>
    <row r="4" spans="1:80" s="1" customFormat="1" ht="80.25" customHeight="1" x14ac:dyDescent="0.25">
      <c r="A4" s="12" t="s">
        <v>269</v>
      </c>
      <c r="B4" s="12" t="s">
        <v>270</v>
      </c>
      <c r="C4" s="17" t="s">
        <v>332</v>
      </c>
      <c r="D4" s="73" t="str">
        <f t="shared" si="0"/>
        <v>2020_A=1 2019_A=1 2018_A=2 ; 2018_i=1 ; 2017_A=1  ; 2016_A=2  ; 2015_A=1  ; 2014_A=2 ; 2014_i=1</v>
      </c>
      <c r="E4" s="11" t="s">
        <v>1043</v>
      </c>
      <c r="F4" s="11" t="s">
        <v>1044</v>
      </c>
      <c r="G4" s="11" t="s">
        <v>508</v>
      </c>
      <c r="H4" s="11"/>
      <c r="I4" s="11" t="s">
        <v>1043</v>
      </c>
      <c r="J4" s="11" t="s">
        <v>1044</v>
      </c>
      <c r="K4" s="11"/>
      <c r="L4" s="11"/>
      <c r="M4" s="75" t="s">
        <v>1042</v>
      </c>
      <c r="N4" s="17" t="s">
        <v>1041</v>
      </c>
      <c r="O4" s="17" t="s">
        <v>1045</v>
      </c>
      <c r="P4" s="17" t="s">
        <v>540</v>
      </c>
      <c r="Q4" s="17" t="s">
        <v>470</v>
      </c>
      <c r="R4" s="17" t="s">
        <v>516</v>
      </c>
      <c r="S4" s="17" t="s">
        <v>1114</v>
      </c>
      <c r="T4" s="17"/>
      <c r="U4" s="17" t="s">
        <v>470</v>
      </c>
      <c r="V4" s="17" t="s">
        <v>1068</v>
      </c>
      <c r="W4" s="17" t="s">
        <v>1113</v>
      </c>
      <c r="X4" s="17"/>
      <c r="Y4" s="17"/>
      <c r="Z4" s="17" t="s">
        <v>1197</v>
      </c>
      <c r="AA4" s="17" t="s">
        <v>1067</v>
      </c>
      <c r="AB4" s="17"/>
      <c r="AC4" s="17" t="s">
        <v>1099</v>
      </c>
      <c r="AD4" s="17" t="s">
        <v>1199</v>
      </c>
      <c r="AE4" s="17" t="s">
        <v>1100</v>
      </c>
      <c r="AF4" s="17"/>
      <c r="AG4" s="11" t="s">
        <v>271</v>
      </c>
      <c r="AH4" s="11" t="s">
        <v>272</v>
      </c>
      <c r="AI4" s="41">
        <v>51110</v>
      </c>
      <c r="AJ4" s="46">
        <v>326888410</v>
      </c>
      <c r="AK4" s="23" t="s">
        <v>1239</v>
      </c>
      <c r="AL4" s="145" t="s">
        <v>1240</v>
      </c>
      <c r="AM4" s="50"/>
      <c r="AN4" s="11" t="s">
        <v>333</v>
      </c>
      <c r="AO4" s="17" t="s">
        <v>842</v>
      </c>
      <c r="AP4" s="17" t="s">
        <v>843</v>
      </c>
      <c r="AQ4" s="11" t="s">
        <v>844</v>
      </c>
      <c r="AR4" s="23" t="s">
        <v>845</v>
      </c>
      <c r="AS4" s="25"/>
      <c r="AT4" s="1">
        <f>RANK(BL4,$BL$3:$BL$122)+COUNTIF(BL$3:BL4,BL4)-1</f>
        <v>2</v>
      </c>
      <c r="AU4" s="64" t="str">
        <f t="shared" si="1"/>
        <v>N° 2 GIVAUDAN (Ex. Soliance)</v>
      </c>
      <c r="AV4" s="1">
        <f>RANK(BM4,$BM$3:$BM$122)+COUNTIF(BM$3:BM4,BM4)-1</f>
        <v>11</v>
      </c>
      <c r="AW4" s="64" t="str">
        <f t="shared" si="2"/>
        <v>N° 11 GIVAUDAN (Ex. Soliance)</v>
      </c>
      <c r="AX4" s="64">
        <v>1</v>
      </c>
      <c r="AY4" s="64"/>
      <c r="AZ4" s="64">
        <v>1</v>
      </c>
      <c r="BA4" s="64"/>
      <c r="BB4" s="65">
        <v>2</v>
      </c>
      <c r="BC4" s="65">
        <v>1</v>
      </c>
      <c r="BD4" s="65">
        <v>1</v>
      </c>
      <c r="BE4" s="65"/>
      <c r="BF4" s="65">
        <v>2</v>
      </c>
      <c r="BG4" s="65"/>
      <c r="BH4" s="65">
        <v>1</v>
      </c>
      <c r="BI4" s="65"/>
      <c r="BJ4" s="65">
        <v>2</v>
      </c>
      <c r="BK4" s="65">
        <v>1</v>
      </c>
      <c r="BL4" s="1">
        <f t="shared" si="3"/>
        <v>43</v>
      </c>
      <c r="BM4" s="1">
        <f t="shared" si="4"/>
        <v>6</v>
      </c>
      <c r="BN4" s="1">
        <f t="shared" si="5"/>
        <v>1</v>
      </c>
      <c r="BO4" s="1">
        <f t="shared" si="6"/>
        <v>1</v>
      </c>
      <c r="BP4" s="1">
        <f t="shared" si="7"/>
        <v>2</v>
      </c>
      <c r="BQ4" s="1">
        <f t="shared" si="8"/>
        <v>1</v>
      </c>
      <c r="BR4" s="1">
        <f t="shared" si="9"/>
        <v>2</v>
      </c>
      <c r="BS4" s="1">
        <f t="shared" si="10"/>
        <v>1</v>
      </c>
      <c r="BT4" s="1">
        <f t="shared" si="11"/>
        <v>2</v>
      </c>
      <c r="BU4" s="1">
        <f t="shared" si="12"/>
        <v>0</v>
      </c>
      <c r="BV4" s="1">
        <f t="shared" si="13"/>
        <v>0</v>
      </c>
      <c r="BW4" s="1">
        <f t="shared" si="14"/>
        <v>1</v>
      </c>
      <c r="BX4" s="1">
        <f t="shared" si="15"/>
        <v>0</v>
      </c>
      <c r="BY4" s="1">
        <f t="shared" si="16"/>
        <v>0</v>
      </c>
      <c r="BZ4" s="1">
        <f t="shared" si="17"/>
        <v>0</v>
      </c>
      <c r="CA4" s="1">
        <f t="shared" si="18"/>
        <v>1</v>
      </c>
      <c r="CB4" s="35"/>
    </row>
    <row r="5" spans="1:80" s="1" customFormat="1" ht="54.75" customHeight="1" x14ac:dyDescent="0.25">
      <c r="A5" s="12" t="s">
        <v>0</v>
      </c>
      <c r="B5" s="12" t="s">
        <v>278</v>
      </c>
      <c r="C5" s="17" t="s">
        <v>287</v>
      </c>
      <c r="D5" s="73" t="str">
        <f t="shared" si="0"/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5" t="s">
        <v>268</v>
      </c>
      <c r="N5" s="17" t="s">
        <v>286</v>
      </c>
      <c r="O5" s="17" t="s">
        <v>542</v>
      </c>
      <c r="P5" s="17"/>
      <c r="Q5" s="17" t="s">
        <v>1174</v>
      </c>
      <c r="R5" s="17" t="s">
        <v>1175</v>
      </c>
      <c r="S5" s="17" t="s">
        <v>1179</v>
      </c>
      <c r="T5" s="17"/>
      <c r="U5" s="17" t="s">
        <v>288</v>
      </c>
      <c r="V5" s="17" t="s">
        <v>1191</v>
      </c>
      <c r="W5" s="17" t="s">
        <v>543</v>
      </c>
      <c r="X5" s="17"/>
      <c r="Y5" s="17" t="s">
        <v>268</v>
      </c>
      <c r="Z5" s="17" t="s">
        <v>1098</v>
      </c>
      <c r="AA5" s="17" t="s">
        <v>1097</v>
      </c>
      <c r="AB5" s="17"/>
      <c r="AC5" s="17"/>
      <c r="AD5" s="17" t="s">
        <v>1096</v>
      </c>
      <c r="AE5" s="17" t="s">
        <v>1072</v>
      </c>
      <c r="AF5" s="17"/>
      <c r="AG5" s="17" t="s">
        <v>279</v>
      </c>
      <c r="AH5" s="17" t="s">
        <v>280</v>
      </c>
      <c r="AI5" s="41">
        <v>2007</v>
      </c>
      <c r="AJ5" s="28" t="s">
        <v>281</v>
      </c>
      <c r="AK5" s="23" t="s">
        <v>1258</v>
      </c>
      <c r="AL5" s="146" t="s">
        <v>1241</v>
      </c>
      <c r="AM5" s="66"/>
      <c r="AN5" s="17"/>
      <c r="AO5" s="135"/>
      <c r="AP5" s="136"/>
      <c r="AQ5" s="135"/>
      <c r="AR5" s="135"/>
      <c r="AS5" s="135"/>
      <c r="AT5" s="1">
        <f>RANK(BL5,$BL$3:$BL$122)+COUNTIF(BL$3:BL5,BL5)-1</f>
        <v>3</v>
      </c>
      <c r="AU5" s="64" t="str">
        <f t="shared" si="1"/>
        <v>N° 3 Laboratoire Départemental d’Analyses et de Recherche (LDAR) de l'Aisne.</v>
      </c>
      <c r="AV5" s="1">
        <f>RANK(BM5,$BM$3:$BM$122)+COUNTIF(BM$3:BM5,BM5)-1</f>
        <v>9</v>
      </c>
      <c r="AW5" s="64" t="str">
        <f t="shared" si="2"/>
        <v>N° 9 Laboratoire Départemental d’Analyses et de Recherche (LDAR) de l'Aisne.</v>
      </c>
      <c r="AX5" s="64"/>
      <c r="AY5" s="64"/>
      <c r="AZ5" s="64"/>
      <c r="BA5" s="64"/>
      <c r="BB5" s="65">
        <v>1</v>
      </c>
      <c r="BC5" s="65"/>
      <c r="BD5" s="65">
        <v>2</v>
      </c>
      <c r="BE5" s="65">
        <v>1</v>
      </c>
      <c r="BF5" s="65">
        <v>2</v>
      </c>
      <c r="BG5" s="65">
        <v>1</v>
      </c>
      <c r="BH5" s="65">
        <v>3</v>
      </c>
      <c r="BI5" s="65"/>
      <c r="BJ5" s="65">
        <v>2</v>
      </c>
      <c r="BK5" s="65"/>
      <c r="BL5" s="1">
        <f t="shared" si="3"/>
        <v>34</v>
      </c>
      <c r="BM5" s="1">
        <f t="shared" si="4"/>
        <v>7</v>
      </c>
      <c r="BN5" s="1">
        <f t="shared" si="5"/>
        <v>0</v>
      </c>
      <c r="BO5" s="1">
        <f t="shared" si="6"/>
        <v>0</v>
      </c>
      <c r="BP5" s="1">
        <f t="shared" si="7"/>
        <v>1</v>
      </c>
      <c r="BQ5" s="1">
        <f t="shared" si="8"/>
        <v>2</v>
      </c>
      <c r="BR5" s="1">
        <f t="shared" si="9"/>
        <v>2</v>
      </c>
      <c r="BS5" s="1">
        <f t="shared" si="10"/>
        <v>3</v>
      </c>
      <c r="BT5" s="1">
        <f t="shared" si="11"/>
        <v>2</v>
      </c>
      <c r="BU5" s="1">
        <f t="shared" si="12"/>
        <v>0</v>
      </c>
      <c r="BV5" s="1">
        <f t="shared" si="13"/>
        <v>0</v>
      </c>
      <c r="BW5" s="1">
        <f t="shared" si="14"/>
        <v>0</v>
      </c>
      <c r="BX5" s="1">
        <f t="shared" si="15"/>
        <v>1</v>
      </c>
      <c r="BY5" s="1">
        <f t="shared" si="16"/>
        <v>1</v>
      </c>
      <c r="BZ5" s="1">
        <f t="shared" si="17"/>
        <v>0</v>
      </c>
      <c r="CA5" s="1">
        <f t="shared" si="18"/>
        <v>0</v>
      </c>
      <c r="CB5" s="35"/>
    </row>
    <row r="6" spans="1:80" s="1" customFormat="1" ht="57.75" customHeight="1" x14ac:dyDescent="0.25">
      <c r="A6" s="51" t="s">
        <v>0</v>
      </c>
      <c r="B6" s="12" t="s">
        <v>17</v>
      </c>
      <c r="C6" s="17" t="s">
        <v>472</v>
      </c>
      <c r="D6" s="73" t="str">
        <f t="shared" si="0"/>
        <v xml:space="preserve">  2019_A=1 2018_A=1 ; 2018_i=1 ; 2017_A=2 ; 2017_i=1 ; 2016_A=1  ; 2015_A=1   </v>
      </c>
      <c r="E6" s="11"/>
      <c r="F6" s="11"/>
      <c r="G6" s="11"/>
      <c r="H6" s="11"/>
      <c r="I6" s="11" t="s">
        <v>477</v>
      </c>
      <c r="J6" s="11" t="s">
        <v>1038</v>
      </c>
      <c r="K6" s="17" t="s">
        <v>541</v>
      </c>
      <c r="L6" s="11"/>
      <c r="M6" s="75" t="s">
        <v>1216</v>
      </c>
      <c r="N6" s="17" t="s">
        <v>1215</v>
      </c>
      <c r="O6" s="17" t="s">
        <v>1217</v>
      </c>
      <c r="P6" s="17"/>
      <c r="Q6" s="17" t="s">
        <v>1166</v>
      </c>
      <c r="R6" s="17" t="s">
        <v>1167</v>
      </c>
      <c r="S6" s="17" t="s">
        <v>1168</v>
      </c>
      <c r="T6" s="17"/>
      <c r="U6" s="17" t="s">
        <v>399</v>
      </c>
      <c r="V6" s="17" t="s">
        <v>473</v>
      </c>
      <c r="W6" s="17" t="s">
        <v>541</v>
      </c>
      <c r="X6" s="17"/>
      <c r="Y6" s="17" t="s">
        <v>399</v>
      </c>
      <c r="Z6" s="17" t="s">
        <v>474</v>
      </c>
      <c r="AA6" s="17" t="s">
        <v>541</v>
      </c>
      <c r="AB6" s="17"/>
      <c r="AC6" s="17"/>
      <c r="AD6" s="17"/>
      <c r="AE6" s="17"/>
      <c r="AF6" s="17"/>
      <c r="AG6" s="11" t="s">
        <v>45</v>
      </c>
      <c r="AH6" s="11" t="s">
        <v>223</v>
      </c>
      <c r="AI6" s="11">
        <v>51200</v>
      </c>
      <c r="AJ6" s="28">
        <v>33326512020</v>
      </c>
      <c r="AK6" s="23" t="s">
        <v>1259</v>
      </c>
      <c r="AL6" s="147" t="s">
        <v>1242</v>
      </c>
      <c r="AM6" s="25" t="s">
        <v>221</v>
      </c>
      <c r="AN6" s="17" t="s">
        <v>220</v>
      </c>
      <c r="AO6" s="17"/>
      <c r="AP6" s="17" t="s">
        <v>142</v>
      </c>
      <c r="AQ6" s="44" t="s">
        <v>46</v>
      </c>
      <c r="AR6" s="23" t="s">
        <v>47</v>
      </c>
      <c r="AS6" s="25"/>
      <c r="AT6" s="1">
        <f>RANK(BL6,$BL$3:$BL$122)+COUNTIF(BL$3:BL6,BL6)-1</f>
        <v>4</v>
      </c>
      <c r="AU6" s="64" t="str">
        <f t="shared" si="1"/>
        <v>N° 4 MHCS  (Champagne Moët et Chandon)</v>
      </c>
      <c r="AV6" s="1">
        <f>RANK(BM6,$BM$3:$BM$122)+COUNTIF(BM$3:BM6,BM6)-1</f>
        <v>3</v>
      </c>
      <c r="AW6" s="64" t="str">
        <f t="shared" si="2"/>
        <v>N° 3 MHCS  (Champagne Moët et Chandon)</v>
      </c>
      <c r="AX6" s="64"/>
      <c r="AY6" s="64"/>
      <c r="AZ6" s="64">
        <v>1</v>
      </c>
      <c r="BA6" s="64"/>
      <c r="BB6" s="65">
        <v>1</v>
      </c>
      <c r="BC6" s="65">
        <v>1</v>
      </c>
      <c r="BD6" s="65">
        <v>2</v>
      </c>
      <c r="BE6" s="65">
        <v>1</v>
      </c>
      <c r="BF6" s="65">
        <v>1</v>
      </c>
      <c r="BG6" s="65"/>
      <c r="BH6" s="65">
        <v>1</v>
      </c>
      <c r="BI6" s="65"/>
      <c r="BJ6" s="65"/>
      <c r="BK6" s="65"/>
      <c r="BL6" s="1">
        <f t="shared" si="3"/>
        <v>33</v>
      </c>
      <c r="BM6" s="1">
        <f t="shared" si="4"/>
        <v>9</v>
      </c>
      <c r="BN6" s="1">
        <f t="shared" si="5"/>
        <v>0</v>
      </c>
      <c r="BO6" s="1">
        <f t="shared" si="6"/>
        <v>1</v>
      </c>
      <c r="BP6" s="1">
        <f t="shared" si="7"/>
        <v>1</v>
      </c>
      <c r="BQ6" s="1">
        <f t="shared" si="8"/>
        <v>2</v>
      </c>
      <c r="BR6" s="1">
        <f t="shared" si="9"/>
        <v>1</v>
      </c>
      <c r="BS6" s="1">
        <f t="shared" si="10"/>
        <v>1</v>
      </c>
      <c r="BT6" s="1">
        <f t="shared" si="11"/>
        <v>0</v>
      </c>
      <c r="BU6" s="1">
        <f t="shared" si="12"/>
        <v>0</v>
      </c>
      <c r="BV6" s="1">
        <f t="shared" si="13"/>
        <v>0</v>
      </c>
      <c r="BW6" s="1">
        <f t="shared" si="14"/>
        <v>1</v>
      </c>
      <c r="BX6" s="1">
        <f t="shared" si="15"/>
        <v>1</v>
      </c>
      <c r="BY6" s="1">
        <f t="shared" si="16"/>
        <v>0</v>
      </c>
      <c r="BZ6" s="1">
        <f t="shared" si="17"/>
        <v>0</v>
      </c>
      <c r="CA6" s="1">
        <f t="shared" si="18"/>
        <v>0</v>
      </c>
      <c r="CB6" s="35"/>
    </row>
    <row r="7" spans="1:80" s="1" customFormat="1" ht="60.75" customHeight="1" x14ac:dyDescent="0.2">
      <c r="A7" s="12" t="s">
        <v>0</v>
      </c>
      <c r="B7" s="12" t="s">
        <v>134</v>
      </c>
      <c r="C7" s="17" t="s">
        <v>29</v>
      </c>
      <c r="D7" s="11" t="str">
        <f t="shared" si="0"/>
        <v xml:space="preserve">    2018_A=1 ; 2018_i=1 ; 2017_A=1  ; 2016_A=2 ; 2016_i=1 ; 2015_A=1  ; 2014_A=2 </v>
      </c>
      <c r="E7" s="11"/>
      <c r="F7" s="11"/>
      <c r="G7" s="11"/>
      <c r="H7" s="11"/>
      <c r="I7" s="11"/>
      <c r="J7" s="11"/>
      <c r="K7" s="11"/>
      <c r="L7" s="11"/>
      <c r="M7" s="75" t="s">
        <v>501</v>
      </c>
      <c r="N7" s="17" t="s">
        <v>502</v>
      </c>
      <c r="O7" s="17" t="s">
        <v>1054</v>
      </c>
      <c r="P7" s="17" t="s">
        <v>539</v>
      </c>
      <c r="Q7" s="17" t="s">
        <v>503</v>
      </c>
      <c r="R7" s="17" t="s">
        <v>504</v>
      </c>
      <c r="S7" s="17" t="s">
        <v>1053</v>
      </c>
      <c r="T7" s="17"/>
      <c r="U7" s="17" t="s">
        <v>505</v>
      </c>
      <c r="V7" s="17" t="s">
        <v>1189</v>
      </c>
      <c r="W7" s="17" t="s">
        <v>1062</v>
      </c>
      <c r="X7" s="17"/>
      <c r="Y7" s="17"/>
      <c r="Z7" s="17" t="s">
        <v>1061</v>
      </c>
      <c r="AA7" s="17" t="s">
        <v>1060</v>
      </c>
      <c r="AB7" s="17"/>
      <c r="AC7" s="17"/>
      <c r="AD7" s="17" t="s">
        <v>1104</v>
      </c>
      <c r="AE7" s="17" t="s">
        <v>1105</v>
      </c>
      <c r="AF7" s="17"/>
      <c r="AG7" s="11" t="s">
        <v>262</v>
      </c>
      <c r="AH7" s="11" t="s">
        <v>196</v>
      </c>
      <c r="AI7" s="41">
        <v>51530</v>
      </c>
      <c r="AJ7" s="28" t="s">
        <v>135</v>
      </c>
      <c r="AK7" s="23" t="s">
        <v>1260</v>
      </c>
      <c r="AL7" s="147" t="s">
        <v>1243</v>
      </c>
      <c r="AM7" s="23"/>
      <c r="AN7" s="11" t="s">
        <v>263</v>
      </c>
      <c r="AO7" s="17" t="s">
        <v>569</v>
      </c>
      <c r="AP7" s="17"/>
      <c r="AQ7" s="11" t="s">
        <v>570</v>
      </c>
      <c r="AR7" s="50" t="s">
        <v>571</v>
      </c>
      <c r="AS7" s="25" t="s">
        <v>454</v>
      </c>
      <c r="AT7" s="1">
        <f>RANK(BL7,$BL$3:$BL$122)+COUNTIF(BL$3:BL7,BL7)-1</f>
        <v>5</v>
      </c>
      <c r="AU7" s="64" t="str">
        <f t="shared" si="1"/>
        <v>N° 5 SOFRALAB</v>
      </c>
      <c r="AV7" s="1">
        <f>RANK(BM7,$BM$3:$BM$122)+COUNTIF(BM$3:BM7,BM7)-1</f>
        <v>7</v>
      </c>
      <c r="AW7" s="64" t="str">
        <f t="shared" si="2"/>
        <v>N° 7 SOFRALAB</v>
      </c>
      <c r="AX7" s="64"/>
      <c r="AY7" s="64"/>
      <c r="AZ7" s="64"/>
      <c r="BA7" s="64"/>
      <c r="BB7" s="65">
        <v>1</v>
      </c>
      <c r="BC7" s="65">
        <v>1</v>
      </c>
      <c r="BD7" s="65">
        <v>1</v>
      </c>
      <c r="BE7" s="65"/>
      <c r="BF7" s="65">
        <v>2</v>
      </c>
      <c r="BG7" s="65">
        <v>1</v>
      </c>
      <c r="BH7" s="65">
        <v>1</v>
      </c>
      <c r="BI7" s="65"/>
      <c r="BJ7" s="65">
        <v>2</v>
      </c>
      <c r="BK7" s="65"/>
      <c r="BL7" s="1">
        <f t="shared" si="3"/>
        <v>27</v>
      </c>
      <c r="BM7" s="1">
        <f t="shared" si="4"/>
        <v>8</v>
      </c>
      <c r="BN7" s="1">
        <f t="shared" si="5"/>
        <v>0</v>
      </c>
      <c r="BO7" s="1">
        <f t="shared" si="6"/>
        <v>0</v>
      </c>
      <c r="BP7" s="1">
        <f t="shared" si="7"/>
        <v>1</v>
      </c>
      <c r="BQ7" s="1">
        <f t="shared" si="8"/>
        <v>1</v>
      </c>
      <c r="BR7" s="1">
        <f t="shared" si="9"/>
        <v>2</v>
      </c>
      <c r="BS7" s="1">
        <f t="shared" si="10"/>
        <v>1</v>
      </c>
      <c r="BT7" s="1">
        <f t="shared" si="11"/>
        <v>2</v>
      </c>
      <c r="BU7" s="1">
        <f t="shared" si="12"/>
        <v>0</v>
      </c>
      <c r="BV7" s="1">
        <f t="shared" si="13"/>
        <v>0</v>
      </c>
      <c r="BW7" s="1">
        <f t="shared" si="14"/>
        <v>1</v>
      </c>
      <c r="BX7" s="1">
        <f t="shared" si="15"/>
        <v>0</v>
      </c>
      <c r="BY7" s="1">
        <f t="shared" si="16"/>
        <v>1</v>
      </c>
      <c r="BZ7" s="1">
        <f t="shared" si="17"/>
        <v>0</v>
      </c>
      <c r="CA7" s="1">
        <f t="shared" si="18"/>
        <v>0</v>
      </c>
      <c r="CB7" s="37"/>
    </row>
    <row r="8" spans="1:80" s="1" customFormat="1" ht="42" customHeight="1" x14ac:dyDescent="0.2">
      <c r="A8" s="12" t="s">
        <v>0</v>
      </c>
      <c r="B8" s="12" t="s">
        <v>447</v>
      </c>
      <c r="C8" s="17" t="s">
        <v>446</v>
      </c>
      <c r="D8" s="11" t="str">
        <f t="shared" si="0"/>
        <v xml:space="preserve">    2018_A=1  ; 2017_A=1 ; 2017_i=1 ; 2016_A=2 ; 2016_i=1 ; 2015_A=1  ; 2014_A=1 </v>
      </c>
      <c r="E8" s="134"/>
      <c r="F8" s="11"/>
      <c r="G8" s="11"/>
      <c r="H8" s="11"/>
      <c r="I8" s="134"/>
      <c r="J8" s="11"/>
      <c r="K8" s="11"/>
      <c r="L8" s="11"/>
      <c r="M8" s="75" t="s">
        <v>477</v>
      </c>
      <c r="N8" s="17" t="s">
        <v>514</v>
      </c>
      <c r="O8" s="17" t="s">
        <v>1111</v>
      </c>
      <c r="P8" s="15"/>
      <c r="Q8" s="17" t="s">
        <v>1139</v>
      </c>
      <c r="R8" s="17" t="s">
        <v>1140</v>
      </c>
      <c r="S8" s="17" t="s">
        <v>1141</v>
      </c>
      <c r="T8" s="15"/>
      <c r="U8" s="17" t="s">
        <v>515</v>
      </c>
      <c r="V8" s="17" t="s">
        <v>1059</v>
      </c>
      <c r="W8" s="17" t="s">
        <v>1112</v>
      </c>
      <c r="X8" s="15"/>
      <c r="Y8" s="15"/>
      <c r="Z8" s="17" t="s">
        <v>1058</v>
      </c>
      <c r="AA8" s="17" t="s">
        <v>1057</v>
      </c>
      <c r="AB8" s="15"/>
      <c r="AC8" s="17"/>
      <c r="AD8" s="17" t="s">
        <v>1056</v>
      </c>
      <c r="AE8" s="17" t="s">
        <v>1057</v>
      </c>
      <c r="AF8" s="15"/>
      <c r="AG8" s="17" t="s">
        <v>450</v>
      </c>
      <c r="AH8" s="17" t="s">
        <v>449</v>
      </c>
      <c r="AI8" s="21">
        <v>2400</v>
      </c>
      <c r="AJ8" s="46" t="s">
        <v>451</v>
      </c>
      <c r="AK8" s="23" t="s">
        <v>1261</v>
      </c>
      <c r="AL8" s="23" t="s">
        <v>1244</v>
      </c>
      <c r="AM8" s="23"/>
      <c r="AN8" s="30"/>
      <c r="AO8" s="17" t="s">
        <v>692</v>
      </c>
      <c r="AP8" s="17" t="s">
        <v>691</v>
      </c>
      <c r="AQ8" s="48" t="s">
        <v>690</v>
      </c>
      <c r="AR8" s="42" t="s">
        <v>693</v>
      </c>
      <c r="AS8" s="26"/>
      <c r="AT8" s="1">
        <f>RANK(BL8,$BL$3:$BL$122)+COUNTIF(BL$3:BL8,BL8)-1</f>
        <v>6</v>
      </c>
      <c r="AU8" s="64" t="str">
        <f t="shared" si="1"/>
        <v>N° 6 Union Invivo (Ex. Invivo Labs)</v>
      </c>
      <c r="AV8" s="1">
        <f>RANK(BM8,$BM$3:$BM$122)+COUNTIF(BM$3:BM8,BM8)-1</f>
        <v>10</v>
      </c>
      <c r="AW8" s="64" t="str">
        <f t="shared" si="2"/>
        <v>N° 10 Union Invivo (Ex. Invivo Labs)</v>
      </c>
      <c r="AX8" s="64"/>
      <c r="AY8" s="64"/>
      <c r="AZ8" s="64"/>
      <c r="BA8" s="64"/>
      <c r="BB8" s="65">
        <v>1</v>
      </c>
      <c r="BC8" s="65"/>
      <c r="BD8" s="65">
        <v>1</v>
      </c>
      <c r="BE8" s="65">
        <v>1</v>
      </c>
      <c r="BF8" s="65">
        <v>2</v>
      </c>
      <c r="BG8" s="65">
        <v>1</v>
      </c>
      <c r="BH8" s="65">
        <v>1</v>
      </c>
      <c r="BI8" s="65"/>
      <c r="BJ8" s="65">
        <v>1</v>
      </c>
      <c r="BK8" s="65"/>
      <c r="BL8" s="1">
        <f t="shared" si="3"/>
        <v>25</v>
      </c>
      <c r="BM8" s="1">
        <f t="shared" si="4"/>
        <v>7</v>
      </c>
      <c r="BN8" s="1">
        <f t="shared" si="5"/>
        <v>0</v>
      </c>
      <c r="BO8" s="1">
        <f t="shared" si="6"/>
        <v>0</v>
      </c>
      <c r="BP8" s="1">
        <f t="shared" si="7"/>
        <v>1</v>
      </c>
      <c r="BQ8" s="1">
        <f t="shared" si="8"/>
        <v>1</v>
      </c>
      <c r="BR8" s="1">
        <f t="shared" si="9"/>
        <v>2</v>
      </c>
      <c r="BS8" s="1">
        <f t="shared" si="10"/>
        <v>1</v>
      </c>
      <c r="BT8" s="1">
        <f t="shared" si="11"/>
        <v>1</v>
      </c>
      <c r="BU8" s="1">
        <f t="shared" si="12"/>
        <v>0</v>
      </c>
      <c r="BV8" s="1">
        <f t="shared" si="13"/>
        <v>0</v>
      </c>
      <c r="BW8" s="1">
        <f t="shared" si="14"/>
        <v>0</v>
      </c>
      <c r="BX8" s="1">
        <f t="shared" si="15"/>
        <v>1</v>
      </c>
      <c r="BY8" s="1">
        <f t="shared" si="16"/>
        <v>1</v>
      </c>
      <c r="BZ8" s="1">
        <f t="shared" si="17"/>
        <v>0</v>
      </c>
      <c r="CA8" s="1">
        <f t="shared" si="18"/>
        <v>0</v>
      </c>
      <c r="CB8" s="35"/>
    </row>
    <row r="9" spans="1:80" s="1" customFormat="1" ht="63.75" customHeight="1" x14ac:dyDescent="0.25">
      <c r="A9" s="12" t="s">
        <v>0</v>
      </c>
      <c r="B9" s="12" t="s">
        <v>4</v>
      </c>
      <c r="C9" s="17" t="s">
        <v>1109</v>
      </c>
      <c r="D9" s="99" t="str">
        <f t="shared" si="0"/>
        <v xml:space="preserve">    2018_A=1  ; 2017_A=1  ; 2016_A=1 ; 2016_i=1 ; 2015_A=2  ; 2014_A=1 </v>
      </c>
      <c r="E9" s="75" t="s">
        <v>1227</v>
      </c>
      <c r="F9" s="17" t="s">
        <v>1226</v>
      </c>
      <c r="G9" s="17" t="s">
        <v>1223</v>
      </c>
      <c r="H9" s="11"/>
      <c r="I9" s="75" t="s">
        <v>1227</v>
      </c>
      <c r="J9" s="17" t="s">
        <v>1226</v>
      </c>
      <c r="K9" s="17" t="s">
        <v>1223</v>
      </c>
      <c r="L9" s="11"/>
      <c r="M9" s="75" t="s">
        <v>1225</v>
      </c>
      <c r="N9" s="17" t="s">
        <v>1222</v>
      </c>
      <c r="O9" s="17" t="s">
        <v>1224</v>
      </c>
      <c r="P9" s="17"/>
      <c r="Q9" s="17" t="s">
        <v>470</v>
      </c>
      <c r="R9" s="17" t="s">
        <v>521</v>
      </c>
      <c r="S9" s="17" t="s">
        <v>498</v>
      </c>
      <c r="T9" s="17"/>
      <c r="U9" s="17" t="s">
        <v>471</v>
      </c>
      <c r="V9" s="17" t="s">
        <v>1193</v>
      </c>
      <c r="W9" s="17" t="s">
        <v>499</v>
      </c>
      <c r="X9" s="17"/>
      <c r="Y9" s="17" t="s">
        <v>1082</v>
      </c>
      <c r="Z9" s="17" t="s">
        <v>1069</v>
      </c>
      <c r="AA9" s="17" t="s">
        <v>1071</v>
      </c>
      <c r="AB9" s="17"/>
      <c r="AC9" s="17" t="s">
        <v>1083</v>
      </c>
      <c r="AD9" s="17" t="s">
        <v>1070</v>
      </c>
      <c r="AE9" s="17" t="s">
        <v>498</v>
      </c>
      <c r="AF9" s="17"/>
      <c r="AG9" s="11" t="s">
        <v>261</v>
      </c>
      <c r="AH9" s="11" t="s">
        <v>173</v>
      </c>
      <c r="AI9" s="41">
        <v>51110</v>
      </c>
      <c r="AJ9" s="28" t="s">
        <v>90</v>
      </c>
      <c r="AK9" s="23" t="s">
        <v>1262</v>
      </c>
      <c r="AL9" s="23" t="s">
        <v>1246</v>
      </c>
      <c r="AM9" s="23"/>
      <c r="AN9" s="25" t="s">
        <v>452</v>
      </c>
      <c r="AO9" s="17" t="s">
        <v>92</v>
      </c>
      <c r="AP9" s="17" t="s">
        <v>93</v>
      </c>
      <c r="AQ9" s="25" t="s">
        <v>453</v>
      </c>
      <c r="AR9" s="42" t="s">
        <v>444</v>
      </c>
      <c r="AS9" s="25"/>
      <c r="AT9" s="1">
        <f>RANK(BL9,$BL$3:$BL$122)+COUNTIF(BL$3:BL9,BL9)-1</f>
        <v>7</v>
      </c>
      <c r="AU9" s="64" t="str">
        <f t="shared" si="1"/>
        <v>N° 7 CRISTAL-UNION , Bazancourt</v>
      </c>
      <c r="AV9" s="1">
        <f>RANK(BM9,$BM$3:$BM$122)+COUNTIF(BM$3:BM9,BM9)-1</f>
        <v>22</v>
      </c>
      <c r="AW9" s="64" t="str">
        <f t="shared" si="2"/>
        <v>N° 22 CRISTAL-UNION , Bazancourt</v>
      </c>
      <c r="AX9" s="64"/>
      <c r="AY9" s="64"/>
      <c r="AZ9" s="64"/>
      <c r="BA9" s="64"/>
      <c r="BB9" s="65">
        <v>1</v>
      </c>
      <c r="BC9" s="65"/>
      <c r="BD9" s="65">
        <v>1</v>
      </c>
      <c r="BE9" s="65"/>
      <c r="BF9" s="65">
        <v>1</v>
      </c>
      <c r="BG9" s="65">
        <v>1</v>
      </c>
      <c r="BH9" s="65">
        <v>2</v>
      </c>
      <c r="BI9" s="65"/>
      <c r="BJ9" s="65">
        <v>1</v>
      </c>
      <c r="BK9" s="65"/>
      <c r="BL9" s="1">
        <f t="shared" si="3"/>
        <v>20</v>
      </c>
      <c r="BM9" s="1">
        <f t="shared" si="4"/>
        <v>3</v>
      </c>
      <c r="BN9" s="1">
        <f t="shared" si="5"/>
        <v>0</v>
      </c>
      <c r="BO9" s="1">
        <f t="shared" si="6"/>
        <v>0</v>
      </c>
      <c r="BP9" s="1">
        <f t="shared" si="7"/>
        <v>1</v>
      </c>
      <c r="BQ9" s="1">
        <f t="shared" si="8"/>
        <v>1</v>
      </c>
      <c r="BR9" s="1">
        <f t="shared" si="9"/>
        <v>1</v>
      </c>
      <c r="BS9" s="1">
        <f t="shared" si="10"/>
        <v>2</v>
      </c>
      <c r="BT9" s="1">
        <f t="shared" si="11"/>
        <v>1</v>
      </c>
      <c r="BU9" s="1">
        <f t="shared" si="12"/>
        <v>0</v>
      </c>
      <c r="BV9" s="1">
        <f t="shared" si="13"/>
        <v>0</v>
      </c>
      <c r="BW9" s="1">
        <f t="shared" si="14"/>
        <v>0</v>
      </c>
      <c r="BX9" s="1">
        <f t="shared" si="15"/>
        <v>0</v>
      </c>
      <c r="BY9" s="1">
        <f t="shared" si="16"/>
        <v>1</v>
      </c>
      <c r="BZ9" s="1">
        <f t="shared" si="17"/>
        <v>0</v>
      </c>
      <c r="CA9" s="1">
        <f t="shared" si="18"/>
        <v>0</v>
      </c>
      <c r="CB9" s="35"/>
    </row>
    <row r="10" spans="1:80" s="1" customFormat="1" ht="61.5" customHeight="1" x14ac:dyDescent="0.25">
      <c r="A10" s="125" t="s">
        <v>0</v>
      </c>
      <c r="B10" s="143" t="s">
        <v>1033</v>
      </c>
      <c r="C10" s="54" t="s">
        <v>1263</v>
      </c>
      <c r="D10" s="73" t="str">
        <f t="shared" si="0"/>
        <v xml:space="preserve">2020_A=1 2019_A=1 2018_A=1         </v>
      </c>
      <c r="E10" s="54" t="s">
        <v>1040</v>
      </c>
      <c r="F10" s="54" t="s">
        <v>1039</v>
      </c>
      <c r="G10" s="142" t="s">
        <v>1218</v>
      </c>
      <c r="H10" s="126"/>
      <c r="I10" s="54" t="s">
        <v>1040</v>
      </c>
      <c r="J10" s="54" t="s">
        <v>1039</v>
      </c>
      <c r="K10" s="142" t="s">
        <v>1218</v>
      </c>
      <c r="L10" s="126"/>
      <c r="M10" s="97" t="s">
        <v>1040</v>
      </c>
      <c r="N10" s="54" t="s">
        <v>1039</v>
      </c>
      <c r="O10" s="142" t="s">
        <v>1218</v>
      </c>
      <c r="P10" s="122"/>
      <c r="Q10" s="54"/>
      <c r="R10" s="122"/>
      <c r="S10" s="122"/>
      <c r="T10" s="122"/>
      <c r="U10" s="122"/>
      <c r="V10" s="54"/>
      <c r="W10" s="54"/>
      <c r="X10" s="122"/>
      <c r="Y10" s="122"/>
      <c r="Z10" s="122"/>
      <c r="AA10" s="122"/>
      <c r="AB10" s="122"/>
      <c r="AC10" s="54"/>
      <c r="AD10" s="54"/>
      <c r="AE10" s="54"/>
      <c r="AF10" s="122"/>
      <c r="AG10" s="54" t="s">
        <v>1254</v>
      </c>
      <c r="AH10" s="54" t="s">
        <v>1255</v>
      </c>
      <c r="AI10" s="128">
        <v>50890</v>
      </c>
      <c r="AJ10" s="28">
        <v>33233066500</v>
      </c>
      <c r="AK10" s="22" t="s">
        <v>1264</v>
      </c>
      <c r="AL10" s="23" t="s">
        <v>1256</v>
      </c>
      <c r="AM10" s="54"/>
      <c r="AN10" s="130"/>
      <c r="AO10" s="122"/>
      <c r="AP10" s="131"/>
      <c r="AQ10" s="122"/>
      <c r="AR10" s="122"/>
      <c r="AS10" s="122"/>
      <c r="AT10" s="1">
        <f>RANK(BL10,$BL$3:$BL$122)+COUNTIF(BL$3:BL10,BL10)-1</f>
        <v>8</v>
      </c>
      <c r="AU10" s="64" t="str">
        <f t="shared" si="1"/>
        <v>N° 8 Elle et Vire</v>
      </c>
      <c r="AV10" s="1">
        <f>RANK(BM10,$BM$3:$BM$122)+COUNTIF(BM$3:BM10,BM10)-1</f>
        <v>34</v>
      </c>
      <c r="AW10" s="64" t="str">
        <f t="shared" si="2"/>
        <v>N° 34 Elle et Vire</v>
      </c>
      <c r="AX10" s="65">
        <v>1</v>
      </c>
      <c r="AY10" s="124"/>
      <c r="AZ10" s="65">
        <v>1</v>
      </c>
      <c r="BA10" s="124"/>
      <c r="BB10" s="65">
        <v>1</v>
      </c>
      <c r="BC10" s="65"/>
      <c r="BD10" s="65"/>
      <c r="BE10" s="65"/>
      <c r="BF10" s="65"/>
      <c r="BG10" s="65"/>
      <c r="BH10" s="65"/>
      <c r="BI10" s="65"/>
      <c r="BJ10" s="65"/>
      <c r="BK10" s="65"/>
      <c r="BL10" s="1">
        <f t="shared" si="3"/>
        <v>18</v>
      </c>
      <c r="BM10" s="1">
        <f t="shared" si="4"/>
        <v>0</v>
      </c>
      <c r="BN10" s="1">
        <f t="shared" si="5"/>
        <v>1</v>
      </c>
      <c r="BO10" s="1">
        <f t="shared" si="6"/>
        <v>1</v>
      </c>
      <c r="BP10" s="1">
        <f t="shared" si="7"/>
        <v>1</v>
      </c>
      <c r="BQ10" s="1">
        <f t="shared" si="8"/>
        <v>0</v>
      </c>
      <c r="BR10" s="1">
        <f t="shared" si="9"/>
        <v>0</v>
      </c>
      <c r="BS10" s="1">
        <f t="shared" si="10"/>
        <v>0</v>
      </c>
      <c r="BT10" s="1">
        <f t="shared" si="11"/>
        <v>0</v>
      </c>
      <c r="BU10" s="1">
        <f t="shared" si="12"/>
        <v>0</v>
      </c>
      <c r="BV10" s="1">
        <f t="shared" si="13"/>
        <v>0</v>
      </c>
      <c r="BW10" s="1">
        <f t="shared" si="14"/>
        <v>0</v>
      </c>
      <c r="BX10" s="1">
        <f t="shared" si="15"/>
        <v>0</v>
      </c>
      <c r="BY10" s="1">
        <f t="shared" si="16"/>
        <v>0</v>
      </c>
      <c r="BZ10" s="1">
        <f t="shared" si="17"/>
        <v>0</v>
      </c>
      <c r="CA10" s="1">
        <f t="shared" si="18"/>
        <v>0</v>
      </c>
      <c r="CB10" s="132"/>
    </row>
    <row r="11" spans="1:80" s="1" customFormat="1" ht="78.75" customHeight="1" x14ac:dyDescent="0.2">
      <c r="A11" s="12" t="s">
        <v>0</v>
      </c>
      <c r="B11" s="12" t="s">
        <v>492</v>
      </c>
      <c r="C11" s="17" t="s">
        <v>1286</v>
      </c>
      <c r="D11" s="73" t="str">
        <f t="shared" si="0"/>
        <v xml:space="preserve">    2018_A=1  ; 2017_A=1  ; 2016_A=2  ; 2015_A=1  ; 2014_A=1 </v>
      </c>
      <c r="E11" s="11"/>
      <c r="F11" s="11"/>
      <c r="G11" s="11"/>
      <c r="H11" s="11"/>
      <c r="I11" s="11"/>
      <c r="J11" s="11"/>
      <c r="K11" s="11"/>
      <c r="L11" s="11"/>
      <c r="M11" s="75" t="s">
        <v>268</v>
      </c>
      <c r="N11" s="17" t="s">
        <v>522</v>
      </c>
      <c r="O11" s="45" t="s">
        <v>538</v>
      </c>
      <c r="P11" s="15"/>
      <c r="Q11" s="17" t="s">
        <v>523</v>
      </c>
      <c r="R11" s="24" t="s">
        <v>526</v>
      </c>
      <c r="S11" s="45" t="s">
        <v>545</v>
      </c>
      <c r="T11" s="15"/>
      <c r="U11" s="15" t="s">
        <v>524</v>
      </c>
      <c r="V11" s="17" t="s">
        <v>525</v>
      </c>
      <c r="W11" s="45" t="s">
        <v>538</v>
      </c>
      <c r="X11" s="15"/>
      <c r="Y11" s="17" t="s">
        <v>477</v>
      </c>
      <c r="Z11" s="17" t="s">
        <v>497</v>
      </c>
      <c r="AA11" s="45" t="s">
        <v>538</v>
      </c>
      <c r="AB11" s="15"/>
      <c r="AC11" s="17"/>
      <c r="AD11" s="17" t="s">
        <v>1101</v>
      </c>
      <c r="AE11" s="45" t="s">
        <v>538</v>
      </c>
      <c r="AF11" s="26"/>
      <c r="AG11" s="17" t="s">
        <v>493</v>
      </c>
      <c r="AH11" s="17" t="s">
        <v>494</v>
      </c>
      <c r="AI11" s="21">
        <v>2350</v>
      </c>
      <c r="AJ11" s="46" t="s">
        <v>495</v>
      </c>
      <c r="AK11" s="23" t="s">
        <v>1266</v>
      </c>
      <c r="AL11" s="23" t="s">
        <v>1265</v>
      </c>
      <c r="AM11" s="23" t="s">
        <v>496</v>
      </c>
      <c r="AN11" s="47"/>
      <c r="AO11" s="26"/>
      <c r="AP11" s="24"/>
      <c r="AQ11" s="26"/>
      <c r="AR11" s="26"/>
      <c r="AS11" s="26"/>
      <c r="AT11" s="1">
        <f>RANK(BL11,$BL$3:$BL$122)+COUNTIF(BL$3:BL11,BL11)-1</f>
        <v>9</v>
      </c>
      <c r="AU11" s="64" t="str">
        <f t="shared" si="1"/>
        <v>N° 9 Elchais (Ex. Sensient Dehydrated Flavors )</v>
      </c>
      <c r="AV11" s="1">
        <f>RANK(BM11,$BM$3:$BM$122)+COUNTIF(BM$3:BM11,BM11)-1</f>
        <v>35</v>
      </c>
      <c r="AW11" s="64" t="str">
        <f t="shared" si="2"/>
        <v>N° 35 Elchais (Ex. Sensient Dehydrated Flavors )</v>
      </c>
      <c r="AX11" s="64"/>
      <c r="AY11" s="64"/>
      <c r="AZ11" s="64"/>
      <c r="BA11" s="64"/>
      <c r="BB11" s="65">
        <v>1</v>
      </c>
      <c r="BC11" s="65"/>
      <c r="BD11" s="65">
        <v>1</v>
      </c>
      <c r="BE11" s="65"/>
      <c r="BF11" s="65">
        <v>2</v>
      </c>
      <c r="BG11" s="65"/>
      <c r="BH11" s="65">
        <v>1</v>
      </c>
      <c r="BI11" s="65"/>
      <c r="BJ11" s="65">
        <v>1</v>
      </c>
      <c r="BK11" s="65"/>
      <c r="BL11" s="1">
        <f t="shared" si="3"/>
        <v>18</v>
      </c>
      <c r="BM11" s="1">
        <f t="shared" si="4"/>
        <v>0</v>
      </c>
      <c r="BN11" s="1">
        <f t="shared" si="5"/>
        <v>0</v>
      </c>
      <c r="BO11" s="1">
        <f t="shared" si="6"/>
        <v>0</v>
      </c>
      <c r="BP11" s="1">
        <f t="shared" si="7"/>
        <v>1</v>
      </c>
      <c r="BQ11" s="1">
        <f t="shared" si="8"/>
        <v>1</v>
      </c>
      <c r="BR11" s="1">
        <f t="shared" si="9"/>
        <v>2</v>
      </c>
      <c r="BS11" s="1">
        <f t="shared" si="10"/>
        <v>1</v>
      </c>
      <c r="BT11" s="1">
        <f t="shared" si="11"/>
        <v>1</v>
      </c>
      <c r="BU11" s="1">
        <f t="shared" si="12"/>
        <v>0</v>
      </c>
      <c r="BV11" s="1">
        <f t="shared" si="13"/>
        <v>0</v>
      </c>
      <c r="BW11" s="1">
        <f t="shared" si="14"/>
        <v>0</v>
      </c>
      <c r="BX11" s="1">
        <f t="shared" si="15"/>
        <v>0</v>
      </c>
      <c r="BY11" s="1">
        <f t="shared" si="16"/>
        <v>0</v>
      </c>
      <c r="BZ11" s="1">
        <f t="shared" si="17"/>
        <v>0</v>
      </c>
      <c r="CA11" s="1">
        <f t="shared" si="18"/>
        <v>0</v>
      </c>
      <c r="CB11" s="35"/>
    </row>
    <row r="12" spans="1:80" s="1" customFormat="1" ht="60" customHeight="1" x14ac:dyDescent="0.25">
      <c r="A12" s="12" t="s">
        <v>0</v>
      </c>
      <c r="B12" s="12" t="s">
        <v>126</v>
      </c>
      <c r="C12" s="17" t="s">
        <v>22</v>
      </c>
      <c r="D12" s="73" t="str">
        <f t="shared" si="0"/>
        <v xml:space="preserve">      ; 2018_i=1  ; 2017_i=1  ; 2016_i=1    </v>
      </c>
      <c r="E12" s="11"/>
      <c r="F12" s="11"/>
      <c r="G12" s="11"/>
      <c r="H12" s="11"/>
      <c r="I12" s="11"/>
      <c r="J12" s="11"/>
      <c r="K12" s="11"/>
      <c r="L12" s="11"/>
      <c r="M12" s="75" t="s">
        <v>1046</v>
      </c>
      <c r="N12" s="17" t="s">
        <v>1184</v>
      </c>
      <c r="O12" s="17" t="s">
        <v>546</v>
      </c>
      <c r="P12" s="17"/>
      <c r="Q12" s="17" t="s">
        <v>1160</v>
      </c>
      <c r="R12" s="17" t="s">
        <v>1163</v>
      </c>
      <c r="S12" s="17" t="s">
        <v>546</v>
      </c>
      <c r="T12" s="17"/>
      <c r="U12" s="17" t="s">
        <v>268</v>
      </c>
      <c r="V12" s="17" t="s">
        <v>1186</v>
      </c>
      <c r="W12" s="17" t="s">
        <v>546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192</v>
      </c>
      <c r="AH12" s="11" t="s">
        <v>193</v>
      </c>
      <c r="AI12" s="41">
        <v>51100</v>
      </c>
      <c r="AJ12" s="28" t="s">
        <v>127</v>
      </c>
      <c r="AK12" s="23" t="s">
        <v>1267</v>
      </c>
      <c r="AL12" s="23" t="s">
        <v>1268</v>
      </c>
      <c r="AM12" s="23"/>
      <c r="AN12" s="25"/>
      <c r="AO12" s="17" t="s">
        <v>23</v>
      </c>
      <c r="AP12" s="17" t="s">
        <v>122</v>
      </c>
      <c r="AQ12" s="25" t="s">
        <v>24</v>
      </c>
      <c r="AR12" s="42" t="s">
        <v>25</v>
      </c>
      <c r="AS12" s="25" t="s">
        <v>454</v>
      </c>
      <c r="AT12" s="1">
        <f>RANK(BL12,$BL$3:$BL$122)+COUNTIF(BL$3:BL12,BL12)-1</f>
        <v>10</v>
      </c>
      <c r="AU12" s="64" t="str">
        <f t="shared" si="1"/>
        <v xml:space="preserve">N° 10 VIVESCIA </v>
      </c>
      <c r="AV12" s="1">
        <f>RANK(BM12,$BM$3:$BM$122)+COUNTIF(BM$3:BM12,BM12)-1</f>
        <v>1</v>
      </c>
      <c r="AW12" s="64" t="str">
        <f t="shared" si="2"/>
        <v xml:space="preserve">N° 1 VIVESCIA </v>
      </c>
      <c r="AX12" s="64"/>
      <c r="AY12" s="64"/>
      <c r="AZ12" s="64"/>
      <c r="BA12" s="64"/>
      <c r="BB12" s="65"/>
      <c r="BC12" s="65">
        <v>1</v>
      </c>
      <c r="BD12" s="65"/>
      <c r="BE12" s="65">
        <v>1</v>
      </c>
      <c r="BF12" s="65"/>
      <c r="BG12" s="65">
        <v>1</v>
      </c>
      <c r="BH12" s="65"/>
      <c r="BI12" s="65"/>
      <c r="BJ12" s="65"/>
      <c r="BK12" s="65"/>
      <c r="BL12" s="1">
        <f t="shared" si="3"/>
        <v>12</v>
      </c>
      <c r="BM12" s="1">
        <f t="shared" si="4"/>
        <v>12</v>
      </c>
      <c r="BN12" s="1">
        <f t="shared" si="5"/>
        <v>0</v>
      </c>
      <c r="BO12" s="1">
        <f t="shared" si="6"/>
        <v>0</v>
      </c>
      <c r="BP12" s="1">
        <f t="shared" si="7"/>
        <v>0</v>
      </c>
      <c r="BQ12" s="1">
        <f t="shared" si="8"/>
        <v>0</v>
      </c>
      <c r="BR12" s="1">
        <f t="shared" si="9"/>
        <v>0</v>
      </c>
      <c r="BS12" s="1">
        <f t="shared" si="10"/>
        <v>0</v>
      </c>
      <c r="BT12" s="1">
        <f t="shared" si="11"/>
        <v>0</v>
      </c>
      <c r="BU12" s="1">
        <f t="shared" si="12"/>
        <v>0</v>
      </c>
      <c r="BV12" s="1">
        <f t="shared" si="13"/>
        <v>0</v>
      </c>
      <c r="BW12" s="1">
        <f t="shared" si="14"/>
        <v>1</v>
      </c>
      <c r="BX12" s="1">
        <f t="shared" si="15"/>
        <v>1</v>
      </c>
      <c r="BY12" s="1">
        <f t="shared" si="16"/>
        <v>1</v>
      </c>
      <c r="BZ12" s="1">
        <f t="shared" si="17"/>
        <v>0</v>
      </c>
      <c r="CA12" s="1">
        <f t="shared" si="18"/>
        <v>0</v>
      </c>
      <c r="CB12" s="35"/>
    </row>
    <row r="13" spans="1:80" s="1" customFormat="1" ht="42" customHeight="1" x14ac:dyDescent="0.2">
      <c r="A13" s="12" t="s">
        <v>0</v>
      </c>
      <c r="B13" s="12" t="s">
        <v>123</v>
      </c>
      <c r="C13" s="17" t="s">
        <v>19</v>
      </c>
      <c r="D13" s="73" t="str">
        <f t="shared" si="0"/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75" t="s">
        <v>477</v>
      </c>
      <c r="N13" s="17" t="s">
        <v>518</v>
      </c>
      <c r="O13" s="17" t="s">
        <v>1115</v>
      </c>
      <c r="P13" s="17"/>
      <c r="Q13" s="17" t="s">
        <v>477</v>
      </c>
      <c r="R13" s="120" t="s">
        <v>519</v>
      </c>
      <c r="S13" s="17" t="s">
        <v>1115</v>
      </c>
      <c r="T13" s="17"/>
      <c r="U13" s="17" t="s">
        <v>477</v>
      </c>
      <c r="V13" s="17" t="s">
        <v>520</v>
      </c>
      <c r="W13" s="17" t="s">
        <v>1115</v>
      </c>
      <c r="X13" s="17"/>
      <c r="Y13" s="17"/>
      <c r="Z13" s="17"/>
      <c r="AA13" s="17"/>
      <c r="AB13" s="17"/>
      <c r="AC13" s="17"/>
      <c r="AD13" s="17"/>
      <c r="AE13" s="17"/>
      <c r="AF13" s="17"/>
      <c r="AG13" s="11" t="s">
        <v>190</v>
      </c>
      <c r="AH13" s="11" t="s">
        <v>191</v>
      </c>
      <c r="AI13" s="41">
        <v>10700</v>
      </c>
      <c r="AJ13" s="28" t="s">
        <v>124</v>
      </c>
      <c r="AK13" s="23" t="s">
        <v>1270</v>
      </c>
      <c r="AL13" s="23" t="s">
        <v>1269</v>
      </c>
      <c r="AM13" s="23" t="s">
        <v>517</v>
      </c>
      <c r="AN13" s="25" t="s">
        <v>20</v>
      </c>
      <c r="AO13" s="17" t="s">
        <v>20</v>
      </c>
      <c r="AP13" s="17"/>
      <c r="AQ13" s="25" t="s">
        <v>125</v>
      </c>
      <c r="AR13" s="42" t="s">
        <v>21</v>
      </c>
      <c r="AS13" s="25"/>
      <c r="AT13" s="1">
        <f>RANK(BL13,$BL$3:$BL$122)+COUNTIF(BL$3:BL13,BL13)-1</f>
        <v>11</v>
      </c>
      <c r="AU13" s="64" t="str">
        <f t="shared" si="1"/>
        <v xml:space="preserve">N° 11 Centre Technique - MILLBÄKER </v>
      </c>
      <c r="AV13" s="1">
        <f>RANK(BM13,$BM$3:$BM$122)+COUNTIF(BM$3:BM13,BM13)-1</f>
        <v>36</v>
      </c>
      <c r="AW13" s="64" t="str">
        <f t="shared" si="2"/>
        <v xml:space="preserve">N° 36 Centre Technique - MILLBÄKER </v>
      </c>
      <c r="AX13" s="64"/>
      <c r="AY13" s="64"/>
      <c r="AZ13" s="64"/>
      <c r="BA13" s="64"/>
      <c r="BB13" s="65">
        <v>1</v>
      </c>
      <c r="BC13" s="65"/>
      <c r="BD13" s="65">
        <v>1</v>
      </c>
      <c r="BE13" s="65"/>
      <c r="BF13" s="65">
        <v>1</v>
      </c>
      <c r="BG13" s="65"/>
      <c r="BH13" s="65"/>
      <c r="BI13" s="65"/>
      <c r="BJ13" s="65"/>
      <c r="BK13" s="65"/>
      <c r="BL13" s="1">
        <f t="shared" si="3"/>
        <v>12</v>
      </c>
      <c r="BM13" s="1">
        <f t="shared" si="4"/>
        <v>0</v>
      </c>
      <c r="BN13" s="1">
        <f t="shared" si="5"/>
        <v>0</v>
      </c>
      <c r="BO13" s="1">
        <f t="shared" si="6"/>
        <v>0</v>
      </c>
      <c r="BP13" s="1">
        <f t="shared" si="7"/>
        <v>1</v>
      </c>
      <c r="BQ13" s="1">
        <f t="shared" si="8"/>
        <v>1</v>
      </c>
      <c r="BR13" s="1">
        <f t="shared" si="9"/>
        <v>1</v>
      </c>
      <c r="BS13" s="1">
        <f t="shared" si="10"/>
        <v>0</v>
      </c>
      <c r="BT13" s="1">
        <f t="shared" si="11"/>
        <v>0</v>
      </c>
      <c r="BU13" s="1">
        <f t="shared" si="12"/>
        <v>0</v>
      </c>
      <c r="BV13" s="1">
        <f t="shared" si="13"/>
        <v>0</v>
      </c>
      <c r="BW13" s="1">
        <f t="shared" si="14"/>
        <v>0</v>
      </c>
      <c r="BX13" s="1">
        <f t="shared" si="15"/>
        <v>0</v>
      </c>
      <c r="BY13" s="1">
        <f t="shared" si="16"/>
        <v>0</v>
      </c>
      <c r="BZ13" s="1">
        <f t="shared" si="17"/>
        <v>0</v>
      </c>
      <c r="CA13" s="1">
        <f t="shared" si="18"/>
        <v>0</v>
      </c>
      <c r="CB13" s="35"/>
    </row>
    <row r="14" spans="1:80" s="1" customFormat="1" ht="69" customHeight="1" x14ac:dyDescent="0.2">
      <c r="A14" s="12" t="s">
        <v>0</v>
      </c>
      <c r="B14" s="12" t="s">
        <v>409</v>
      </c>
      <c r="C14" s="17" t="s">
        <v>506</v>
      </c>
      <c r="D14" s="73" t="str">
        <f t="shared" si="0"/>
        <v xml:space="preserve">    2018_A=1  ; 2017_A=1  ; 2016_A=1     </v>
      </c>
      <c r="E14" s="11"/>
      <c r="F14" s="11"/>
      <c r="G14" s="11"/>
      <c r="H14" s="11"/>
      <c r="I14" s="11"/>
      <c r="J14" s="11"/>
      <c r="K14" s="11"/>
      <c r="L14" s="11"/>
      <c r="M14" s="75" t="s">
        <v>448</v>
      </c>
      <c r="N14" s="17" t="s">
        <v>507</v>
      </c>
      <c r="O14" s="17" t="s">
        <v>1110</v>
      </c>
      <c r="P14" s="15"/>
      <c r="Q14" s="17" t="s">
        <v>448</v>
      </c>
      <c r="R14" s="24" t="s">
        <v>510</v>
      </c>
      <c r="S14" s="17" t="s">
        <v>1110</v>
      </c>
      <c r="T14" s="15"/>
      <c r="U14" s="17" t="s">
        <v>448</v>
      </c>
      <c r="V14" s="17" t="s">
        <v>509</v>
      </c>
      <c r="W14" s="17" t="s">
        <v>1110</v>
      </c>
      <c r="X14" s="15"/>
      <c r="Y14" s="17"/>
      <c r="Z14" s="15"/>
      <c r="AA14" s="45"/>
      <c r="AB14" s="15"/>
      <c r="AC14" s="17"/>
      <c r="AD14" s="17"/>
      <c r="AE14" s="17"/>
      <c r="AF14" s="26"/>
      <c r="AG14" s="15" t="s">
        <v>534</v>
      </c>
      <c r="AH14" s="17" t="s">
        <v>193</v>
      </c>
      <c r="AI14" s="21">
        <v>51100</v>
      </c>
      <c r="AJ14" s="46" t="s">
        <v>511</v>
      </c>
      <c r="AK14" s="23" t="s">
        <v>1272</v>
      </c>
      <c r="AL14" s="23" t="s">
        <v>1271</v>
      </c>
      <c r="AM14" s="23" t="s">
        <v>512</v>
      </c>
      <c r="AN14" s="47"/>
      <c r="AO14" s="26"/>
      <c r="AP14" s="24"/>
      <c r="AQ14" s="26"/>
      <c r="AR14" s="26"/>
      <c r="AS14" s="26"/>
      <c r="AT14" s="1">
        <f>RANK(BL14,$BL$3:$BL$122)+COUNTIF(BL$3:BL14,BL14)-1</f>
        <v>12</v>
      </c>
      <c r="AU14" s="64" t="str">
        <f t="shared" si="1"/>
        <v>N° 12 Champagne Louis Roederer</v>
      </c>
      <c r="AV14" s="1">
        <f>RANK(BM14,$BM$3:$BM$122)+COUNTIF(BM$3:BM14,BM14)-1</f>
        <v>37</v>
      </c>
      <c r="AW14" s="64" t="str">
        <f t="shared" si="2"/>
        <v>N° 37 Champagne Louis Roederer</v>
      </c>
      <c r="AX14" s="64"/>
      <c r="AY14" s="64"/>
      <c r="AZ14" s="64"/>
      <c r="BA14" s="64"/>
      <c r="BB14" s="65">
        <v>1</v>
      </c>
      <c r="BC14" s="65"/>
      <c r="BD14" s="65">
        <v>1</v>
      </c>
      <c r="BE14" s="65"/>
      <c r="BF14" s="65">
        <v>1</v>
      </c>
      <c r="BG14" s="65"/>
      <c r="BH14" s="65"/>
      <c r="BI14" s="65"/>
      <c r="BJ14" s="65"/>
      <c r="BK14" s="65"/>
      <c r="BL14" s="1">
        <f t="shared" si="3"/>
        <v>12</v>
      </c>
      <c r="BM14" s="1">
        <f t="shared" si="4"/>
        <v>0</v>
      </c>
      <c r="BN14" s="1">
        <f t="shared" si="5"/>
        <v>0</v>
      </c>
      <c r="BO14" s="1">
        <f t="shared" si="6"/>
        <v>0</v>
      </c>
      <c r="BP14" s="1">
        <f t="shared" si="7"/>
        <v>1</v>
      </c>
      <c r="BQ14" s="1">
        <f t="shared" si="8"/>
        <v>1</v>
      </c>
      <c r="BR14" s="1">
        <f t="shared" si="9"/>
        <v>1</v>
      </c>
      <c r="BS14" s="1">
        <f t="shared" si="10"/>
        <v>0</v>
      </c>
      <c r="BT14" s="1">
        <f t="shared" si="11"/>
        <v>0</v>
      </c>
      <c r="BU14" s="1">
        <f t="shared" si="12"/>
        <v>0</v>
      </c>
      <c r="BV14" s="1">
        <f t="shared" si="13"/>
        <v>0</v>
      </c>
      <c r="BW14" s="1">
        <f t="shared" si="14"/>
        <v>0</v>
      </c>
      <c r="BX14" s="1">
        <f t="shared" si="15"/>
        <v>0</v>
      </c>
      <c r="BY14" s="1">
        <f t="shared" si="16"/>
        <v>0</v>
      </c>
      <c r="BZ14" s="1">
        <f t="shared" si="17"/>
        <v>0</v>
      </c>
      <c r="CA14" s="1">
        <f t="shared" si="18"/>
        <v>0</v>
      </c>
      <c r="CB14" s="35"/>
    </row>
    <row r="15" spans="1:80" s="1" customFormat="1" ht="42" customHeight="1" x14ac:dyDescent="0.2">
      <c r="A15" s="12" t="s">
        <v>350</v>
      </c>
      <c r="B15" s="12" t="s">
        <v>436</v>
      </c>
      <c r="C15" s="17" t="s">
        <v>1282</v>
      </c>
      <c r="D15" s="73" t="str">
        <f t="shared" si="0"/>
        <v xml:space="preserve">        ; 2017_i=1  ; 2016_i=2    </v>
      </c>
      <c r="E15" s="26"/>
      <c r="F15" s="26"/>
      <c r="G15" s="26"/>
      <c r="H15" s="26"/>
      <c r="I15" s="26"/>
      <c r="J15" s="26"/>
      <c r="K15" s="26"/>
      <c r="L15" s="26"/>
      <c r="M15" s="76"/>
      <c r="N15" s="17"/>
      <c r="O15" s="17"/>
      <c r="P15" s="15"/>
      <c r="Q15" s="17" t="s">
        <v>1160</v>
      </c>
      <c r="R15" s="17" t="s">
        <v>1164</v>
      </c>
      <c r="S15" s="17" t="s">
        <v>1165</v>
      </c>
      <c r="T15" s="15"/>
      <c r="U15" s="17" t="s">
        <v>438</v>
      </c>
      <c r="V15" s="17" t="s">
        <v>1187</v>
      </c>
      <c r="W15" s="17" t="s">
        <v>549</v>
      </c>
      <c r="X15" s="15" t="s">
        <v>437</v>
      </c>
      <c r="Y15" s="15"/>
      <c r="Z15" s="15"/>
      <c r="AA15" s="15"/>
      <c r="AB15" s="15"/>
      <c r="AC15" s="17"/>
      <c r="AD15" s="17"/>
      <c r="AE15" s="17"/>
      <c r="AF15" s="15"/>
      <c r="AG15" s="17" t="s">
        <v>1283</v>
      </c>
      <c r="AH15" s="17" t="s">
        <v>193</v>
      </c>
      <c r="AI15" s="21">
        <v>51100</v>
      </c>
      <c r="AJ15" s="15"/>
      <c r="AK15" s="22" t="s">
        <v>1274</v>
      </c>
      <c r="AL15" s="23" t="s">
        <v>1299</v>
      </c>
      <c r="AM15" s="23" t="s">
        <v>416</v>
      </c>
      <c r="AN15" s="30"/>
      <c r="AO15" s="26"/>
      <c r="AP15" s="24"/>
      <c r="AQ15" s="26"/>
      <c r="AR15" s="26"/>
      <c r="AS15" s="26"/>
      <c r="AT15" s="1">
        <f>RANK(BL15,$BL$3:$BL$122)+COUNTIF(BL$3:BL15,BL15)-1</f>
        <v>13</v>
      </c>
      <c r="AU15" s="64" t="str">
        <f t="shared" si="1"/>
        <v>N° 13 URCA Stress Environnementaux et BIOsurveillance des milieux aquatiques</v>
      </c>
      <c r="AV15" s="1">
        <f>RANK(BM15,$BM$3:$BM$122)+COUNTIF(BM$3:BM15,BM15)-1</f>
        <v>2</v>
      </c>
      <c r="AW15" s="64" t="str">
        <f t="shared" si="2"/>
        <v>N° 2 URCA Stress Environnementaux et BIOsurveillance des milieux aquatiques</v>
      </c>
      <c r="AX15" s="64"/>
      <c r="AY15" s="64"/>
      <c r="AZ15" s="64"/>
      <c r="BA15" s="64"/>
      <c r="BB15" s="65"/>
      <c r="BC15" s="65"/>
      <c r="BD15" s="65"/>
      <c r="BE15" s="65">
        <v>1</v>
      </c>
      <c r="BF15" s="65"/>
      <c r="BG15" s="65">
        <v>2</v>
      </c>
      <c r="BH15" s="65"/>
      <c r="BI15" s="65"/>
      <c r="BJ15" s="65"/>
      <c r="BK15" s="65"/>
      <c r="BL15" s="1">
        <f t="shared" si="3"/>
        <v>10</v>
      </c>
      <c r="BM15" s="1">
        <f t="shared" si="4"/>
        <v>10</v>
      </c>
      <c r="BN15" s="1">
        <f t="shared" si="5"/>
        <v>0</v>
      </c>
      <c r="BO15" s="1">
        <f t="shared" si="6"/>
        <v>0</v>
      </c>
      <c r="BP15" s="1">
        <f t="shared" si="7"/>
        <v>0</v>
      </c>
      <c r="BQ15" s="1">
        <f t="shared" si="8"/>
        <v>0</v>
      </c>
      <c r="BR15" s="1">
        <f t="shared" si="9"/>
        <v>0</v>
      </c>
      <c r="BS15" s="1">
        <f t="shared" si="10"/>
        <v>0</v>
      </c>
      <c r="BT15" s="1">
        <f t="shared" si="11"/>
        <v>0</v>
      </c>
      <c r="BU15" s="1">
        <f t="shared" si="12"/>
        <v>0</v>
      </c>
      <c r="BV15" s="1">
        <f t="shared" si="13"/>
        <v>0</v>
      </c>
      <c r="BW15" s="1">
        <f t="shared" si="14"/>
        <v>0</v>
      </c>
      <c r="BX15" s="1">
        <f t="shared" si="15"/>
        <v>1</v>
      </c>
      <c r="BY15" s="1">
        <f t="shared" si="16"/>
        <v>2</v>
      </c>
      <c r="BZ15" s="1">
        <f t="shared" si="17"/>
        <v>0</v>
      </c>
      <c r="CA15" s="1">
        <f t="shared" si="18"/>
        <v>0</v>
      </c>
      <c r="CB15" s="16"/>
    </row>
    <row r="16" spans="1:80" s="1" customFormat="1" ht="42" customHeight="1" x14ac:dyDescent="0.2">
      <c r="A16" s="12" t="s">
        <v>348</v>
      </c>
      <c r="B16" s="12" t="s">
        <v>415</v>
      </c>
      <c r="C16" s="17" t="s">
        <v>1284</v>
      </c>
      <c r="D16" s="73" t="str">
        <f t="shared" si="0"/>
        <v xml:space="preserve">      ; 2018_i=1    ; 2016_i=1    ; 2014_i=1</v>
      </c>
      <c r="E16" s="11"/>
      <c r="F16" s="11"/>
      <c r="G16" s="11"/>
      <c r="H16" s="11"/>
      <c r="I16" s="11"/>
      <c r="J16" s="11"/>
      <c r="K16" s="11"/>
      <c r="L16" s="11"/>
      <c r="M16" s="75" t="s">
        <v>399</v>
      </c>
      <c r="N16" s="17" t="s">
        <v>1185</v>
      </c>
      <c r="O16" s="17" t="s">
        <v>1122</v>
      </c>
      <c r="P16" s="15"/>
      <c r="Q16" s="17"/>
      <c r="R16" s="24"/>
      <c r="S16" s="15"/>
      <c r="T16" s="15"/>
      <c r="U16" s="17" t="s">
        <v>268</v>
      </c>
      <c r="V16" s="17" t="s">
        <v>1188</v>
      </c>
      <c r="W16" s="17" t="s">
        <v>443</v>
      </c>
      <c r="X16" s="15"/>
      <c r="Y16" s="15"/>
      <c r="Z16" s="15"/>
      <c r="AA16" s="15"/>
      <c r="AB16" s="15"/>
      <c r="AC16" s="17" t="s">
        <v>268</v>
      </c>
      <c r="AD16" s="17" t="s">
        <v>1198</v>
      </c>
      <c r="AE16" s="17" t="s">
        <v>556</v>
      </c>
      <c r="AF16" s="15"/>
      <c r="AG16" s="17" t="s">
        <v>1285</v>
      </c>
      <c r="AH16" s="17" t="s">
        <v>193</v>
      </c>
      <c r="AI16" s="21">
        <v>51100</v>
      </c>
      <c r="AJ16" s="15"/>
      <c r="AK16" s="22" t="s">
        <v>1273</v>
      </c>
      <c r="AL16" s="23" t="s">
        <v>1298</v>
      </c>
      <c r="AM16" s="23" t="s">
        <v>416</v>
      </c>
      <c r="AN16" s="30"/>
      <c r="AO16" s="17" t="s">
        <v>791</v>
      </c>
      <c r="AP16" s="24"/>
      <c r="AQ16" s="26"/>
      <c r="AR16" s="42" t="s">
        <v>790</v>
      </c>
      <c r="AS16" s="26"/>
      <c r="AT16" s="1">
        <f>RANK(BL16,$BL$3:$BL$122)+COUNTIF(BL$3:BL16,BL16)-1</f>
        <v>14</v>
      </c>
      <c r="AU16" s="64" t="str">
        <f t="shared" si="1"/>
        <v xml:space="preserve">N° 14 URCA Fractionnement des Agroressources et Environnement </v>
      </c>
      <c r="AV16" s="1">
        <f>RANK(BM16,$BM$3:$BM$122)+COUNTIF(BM$3:BM16,BM16)-1</f>
        <v>4</v>
      </c>
      <c r="AW16" s="64" t="str">
        <f t="shared" si="2"/>
        <v xml:space="preserve">N° 4 URCA Fractionnement des Agroressources et Environnement </v>
      </c>
      <c r="AX16" s="64"/>
      <c r="AY16" s="64"/>
      <c r="AZ16" s="64"/>
      <c r="BA16" s="64"/>
      <c r="BB16" s="65"/>
      <c r="BC16" s="65">
        <v>1</v>
      </c>
      <c r="BD16" s="65"/>
      <c r="BE16" s="65"/>
      <c r="BF16" s="65"/>
      <c r="BG16" s="65">
        <v>1</v>
      </c>
      <c r="BH16" s="65"/>
      <c r="BI16" s="65"/>
      <c r="BJ16" s="65"/>
      <c r="BK16" s="65">
        <v>1</v>
      </c>
      <c r="BL16" s="1">
        <f t="shared" si="3"/>
        <v>9</v>
      </c>
      <c r="BM16" s="1">
        <f t="shared" si="4"/>
        <v>9</v>
      </c>
      <c r="BN16" s="1">
        <f t="shared" si="5"/>
        <v>0</v>
      </c>
      <c r="BO16" s="1">
        <f t="shared" si="6"/>
        <v>0</v>
      </c>
      <c r="BP16" s="1">
        <f t="shared" si="7"/>
        <v>0</v>
      </c>
      <c r="BQ16" s="1">
        <f t="shared" si="8"/>
        <v>0</v>
      </c>
      <c r="BR16" s="1">
        <f t="shared" si="9"/>
        <v>0</v>
      </c>
      <c r="BS16" s="1">
        <f t="shared" si="10"/>
        <v>0</v>
      </c>
      <c r="BT16" s="1">
        <f t="shared" si="11"/>
        <v>0</v>
      </c>
      <c r="BU16" s="1">
        <f t="shared" si="12"/>
        <v>0</v>
      </c>
      <c r="BV16" s="1">
        <f t="shared" si="13"/>
        <v>0</v>
      </c>
      <c r="BW16" s="1">
        <f t="shared" si="14"/>
        <v>1</v>
      </c>
      <c r="BX16" s="1">
        <f t="shared" si="15"/>
        <v>0</v>
      </c>
      <c r="BY16" s="1">
        <f t="shared" si="16"/>
        <v>1</v>
      </c>
      <c r="BZ16" s="1">
        <f t="shared" si="17"/>
        <v>0</v>
      </c>
      <c r="CA16" s="1">
        <f t="shared" si="18"/>
        <v>1</v>
      </c>
      <c r="CB16" s="35"/>
    </row>
    <row r="17" spans="1:80" s="1" customFormat="1" ht="42" customHeight="1" x14ac:dyDescent="0.2">
      <c r="A17" s="12" t="s">
        <v>387</v>
      </c>
      <c r="B17" s="12" t="s">
        <v>874</v>
      </c>
      <c r="C17" s="17" t="s">
        <v>876</v>
      </c>
      <c r="D17" s="73" t="str">
        <f t="shared" si="0"/>
        <v xml:space="preserve">      ; 2018_i=1  ; 2017_i=1      </v>
      </c>
      <c r="E17" s="26"/>
      <c r="F17" s="26"/>
      <c r="G17" s="26"/>
      <c r="H17" s="26"/>
      <c r="I17" s="26"/>
      <c r="J17" s="26"/>
      <c r="K17" s="26"/>
      <c r="L17" s="26"/>
      <c r="M17" s="75" t="s">
        <v>1116</v>
      </c>
      <c r="N17" s="17" t="s">
        <v>1117</v>
      </c>
      <c r="O17" s="17" t="s">
        <v>1118</v>
      </c>
      <c r="P17" s="17"/>
      <c r="Q17" s="17" t="s">
        <v>1173</v>
      </c>
      <c r="R17" s="17" t="s">
        <v>1180</v>
      </c>
      <c r="S17" s="17" t="s">
        <v>1181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 t="s">
        <v>875</v>
      </c>
      <c r="AH17" s="17" t="s">
        <v>193</v>
      </c>
      <c r="AI17" s="21">
        <v>51100</v>
      </c>
      <c r="AJ17" s="28"/>
      <c r="AK17" s="22" t="s">
        <v>1276</v>
      </c>
      <c r="AL17" s="22" t="s">
        <v>1275</v>
      </c>
      <c r="AM17" s="23" t="s">
        <v>877</v>
      </c>
      <c r="AN17" s="15"/>
      <c r="AO17" s="17" t="s">
        <v>880</v>
      </c>
      <c r="AP17" s="24"/>
      <c r="AQ17" s="17" t="s">
        <v>879</v>
      </c>
      <c r="AR17" s="60" t="s">
        <v>878</v>
      </c>
      <c r="AS17" s="25" t="s">
        <v>454</v>
      </c>
      <c r="AT17" s="1">
        <f>RANK(BL17,$BL$3:$BL$122)+COUNTIF(BL$3:BL17,BL17)-1</f>
        <v>15</v>
      </c>
      <c r="AU17" s="64" t="str">
        <f t="shared" si="1"/>
        <v xml:space="preserve">N° 15 CHU Maison Blanche
Laboratoire de pharmacologie  Toxicologie 
</v>
      </c>
      <c r="AV17" s="1">
        <f>RANK(BM17,$BM$3:$BM$122)+COUNTIF(BM$3:BM17,BM17)-1</f>
        <v>5</v>
      </c>
      <c r="AW17" s="64" t="str">
        <f t="shared" si="2"/>
        <v xml:space="preserve">N° 5 CHU Maison Blanche
Laboratoire de pharmacologie  Toxicologie 
</v>
      </c>
      <c r="AX17" s="64"/>
      <c r="AY17" s="64"/>
      <c r="AZ17" s="64"/>
      <c r="BA17" s="64"/>
      <c r="BB17" s="65"/>
      <c r="BC17" s="65">
        <v>1</v>
      </c>
      <c r="BD17" s="65"/>
      <c r="BE17" s="65">
        <v>1</v>
      </c>
      <c r="BF17" s="65"/>
      <c r="BG17" s="65"/>
      <c r="BH17" s="65"/>
      <c r="BI17" s="65"/>
      <c r="BJ17" s="65"/>
      <c r="BK17" s="65"/>
      <c r="BL17" s="1">
        <f t="shared" si="3"/>
        <v>9</v>
      </c>
      <c r="BM17" s="1">
        <f t="shared" si="4"/>
        <v>9</v>
      </c>
      <c r="BN17" s="1">
        <f t="shared" si="5"/>
        <v>0</v>
      </c>
      <c r="BO17" s="1">
        <f t="shared" si="6"/>
        <v>0</v>
      </c>
      <c r="BP17" s="1">
        <f t="shared" si="7"/>
        <v>0</v>
      </c>
      <c r="BQ17" s="1">
        <f t="shared" si="8"/>
        <v>0</v>
      </c>
      <c r="BR17" s="1">
        <f t="shared" si="9"/>
        <v>0</v>
      </c>
      <c r="BS17" s="1">
        <f t="shared" si="10"/>
        <v>0</v>
      </c>
      <c r="BT17" s="1">
        <f t="shared" si="11"/>
        <v>0</v>
      </c>
      <c r="BU17" s="1">
        <f t="shared" si="12"/>
        <v>0</v>
      </c>
      <c r="BV17" s="1">
        <f t="shared" si="13"/>
        <v>0</v>
      </c>
      <c r="BW17" s="1">
        <f t="shared" si="14"/>
        <v>1</v>
      </c>
      <c r="BX17" s="1">
        <f t="shared" si="15"/>
        <v>1</v>
      </c>
      <c r="BY17" s="1">
        <f t="shared" si="16"/>
        <v>0</v>
      </c>
      <c r="BZ17" s="1">
        <f t="shared" si="17"/>
        <v>0</v>
      </c>
      <c r="CA17" s="1">
        <f t="shared" si="18"/>
        <v>0</v>
      </c>
      <c r="CB17" s="37"/>
    </row>
    <row r="18" spans="1:80" s="1" customFormat="1" ht="42" customHeight="1" x14ac:dyDescent="0.2">
      <c r="A18" s="12" t="s">
        <v>0</v>
      </c>
      <c r="B18" s="12" t="s">
        <v>1172</v>
      </c>
      <c r="C18" s="17" t="s">
        <v>1280</v>
      </c>
      <c r="D18" s="73" t="str">
        <f t="shared" si="0"/>
        <v xml:space="preserve">      ; 2018_i=1  ; 2017_i=1      </v>
      </c>
      <c r="E18" s="11"/>
      <c r="F18" s="11"/>
      <c r="G18" s="11"/>
      <c r="H18" s="11"/>
      <c r="I18" s="11"/>
      <c r="J18" s="11"/>
      <c r="K18" s="11"/>
      <c r="L18" s="11"/>
      <c r="M18" s="75" t="s">
        <v>1212</v>
      </c>
      <c r="N18" s="17" t="s">
        <v>1213</v>
      </c>
      <c r="O18" s="17" t="s">
        <v>1214</v>
      </c>
      <c r="P18" s="15"/>
      <c r="Q18" s="17" t="s">
        <v>1178</v>
      </c>
      <c r="R18" s="17" t="s">
        <v>1176</v>
      </c>
      <c r="S18" s="17" t="s">
        <v>1177</v>
      </c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 t="s">
        <v>1281</v>
      </c>
      <c r="AH18" s="17" t="s">
        <v>193</v>
      </c>
      <c r="AI18" s="21">
        <v>51680</v>
      </c>
      <c r="AJ18" s="28" t="s">
        <v>1210</v>
      </c>
      <c r="AK18" s="22" t="s">
        <v>1274</v>
      </c>
      <c r="AL18" s="22" t="s">
        <v>1277</v>
      </c>
      <c r="AM18" s="23" t="s">
        <v>1211</v>
      </c>
      <c r="AN18" s="30"/>
      <c r="AO18" s="26"/>
      <c r="AP18" s="24"/>
      <c r="AQ18" s="26"/>
      <c r="AR18" s="26"/>
      <c r="AS18" s="26"/>
      <c r="AT18" s="1">
        <f>RANK(BL18,$BL$3:$BL$122)+COUNTIF(BL$3:BL18,BL18)-1</f>
        <v>16</v>
      </c>
      <c r="AU18" s="64" t="str">
        <f t="shared" si="1"/>
        <v>N° 16 Laboratoire d'œnologie, Unité de recherche Vignes et Vins de Champagne</v>
      </c>
      <c r="AV18" s="1">
        <f>RANK(BM18,$BM$3:$BM$122)+COUNTIF(BM$3:BM18,BM18)-1</f>
        <v>6</v>
      </c>
      <c r="AW18" s="64" t="str">
        <f t="shared" si="2"/>
        <v>N° 6 Laboratoire d'œnologie, Unité de recherche Vignes et Vins de Champagne</v>
      </c>
      <c r="AX18" s="64"/>
      <c r="AY18" s="64"/>
      <c r="AZ18" s="64"/>
      <c r="BA18" s="64"/>
      <c r="BB18" s="65"/>
      <c r="BC18" s="65">
        <v>1</v>
      </c>
      <c r="BD18" s="65"/>
      <c r="BE18" s="65">
        <v>1</v>
      </c>
      <c r="BF18" s="65"/>
      <c r="BG18" s="65"/>
      <c r="BH18" s="65"/>
      <c r="BI18" s="65"/>
      <c r="BJ18" s="65"/>
      <c r="BK18" s="65"/>
      <c r="BL18" s="1">
        <f t="shared" si="3"/>
        <v>9</v>
      </c>
      <c r="BM18" s="1">
        <f t="shared" si="4"/>
        <v>9</v>
      </c>
      <c r="BN18" s="1">
        <f t="shared" si="5"/>
        <v>0</v>
      </c>
      <c r="BO18" s="1">
        <f t="shared" si="6"/>
        <v>0</v>
      </c>
      <c r="BP18" s="1">
        <f t="shared" si="7"/>
        <v>0</v>
      </c>
      <c r="BQ18" s="1">
        <f t="shared" si="8"/>
        <v>0</v>
      </c>
      <c r="BR18" s="1">
        <f t="shared" si="9"/>
        <v>0</v>
      </c>
      <c r="BS18" s="1">
        <f t="shared" si="10"/>
        <v>0</v>
      </c>
      <c r="BT18" s="1">
        <f t="shared" si="11"/>
        <v>0</v>
      </c>
      <c r="BU18" s="1">
        <f t="shared" si="12"/>
        <v>0</v>
      </c>
      <c r="BV18" s="1">
        <f t="shared" si="13"/>
        <v>0</v>
      </c>
      <c r="BW18" s="1">
        <f t="shared" si="14"/>
        <v>1</v>
      </c>
      <c r="BX18" s="1">
        <f t="shared" si="15"/>
        <v>1</v>
      </c>
      <c r="BY18" s="1">
        <f t="shared" si="16"/>
        <v>0</v>
      </c>
      <c r="BZ18" s="1">
        <f t="shared" si="17"/>
        <v>0</v>
      </c>
      <c r="CA18" s="1">
        <f t="shared" si="18"/>
        <v>0</v>
      </c>
      <c r="CB18" s="35"/>
    </row>
    <row r="19" spans="1:80" s="1" customFormat="1" ht="42" customHeight="1" x14ac:dyDescent="0.2">
      <c r="A19" s="12" t="s">
        <v>0</v>
      </c>
      <c r="B19" s="12" t="s">
        <v>409</v>
      </c>
      <c r="C19" s="11" t="s">
        <v>484</v>
      </c>
      <c r="D19" s="73" t="str">
        <f t="shared" si="0"/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75"/>
      <c r="N19" s="17"/>
      <c r="O19" s="17"/>
      <c r="P19" s="17"/>
      <c r="Q19" s="17" t="s">
        <v>399</v>
      </c>
      <c r="R19" s="120" t="s">
        <v>489</v>
      </c>
      <c r="S19" s="17" t="s">
        <v>500</v>
      </c>
      <c r="T19" s="17"/>
      <c r="U19" s="17" t="s">
        <v>399</v>
      </c>
      <c r="V19" s="17" t="s">
        <v>490</v>
      </c>
      <c r="W19" s="17" t="s">
        <v>500</v>
      </c>
      <c r="X19" s="17"/>
      <c r="Y19" s="17" t="s">
        <v>399</v>
      </c>
      <c r="Z19" s="17" t="s">
        <v>491</v>
      </c>
      <c r="AA19" s="17" t="s">
        <v>500</v>
      </c>
      <c r="AB19" s="17"/>
      <c r="AC19" s="17"/>
      <c r="AD19" s="17"/>
      <c r="AE19" s="17"/>
      <c r="AF19" s="17"/>
      <c r="AG19" s="25" t="s">
        <v>486</v>
      </c>
      <c r="AH19" s="17" t="s">
        <v>485</v>
      </c>
      <c r="AI19" s="11">
        <v>51200</v>
      </c>
      <c r="AJ19" s="46" t="s">
        <v>487</v>
      </c>
      <c r="AK19" s="22" t="s">
        <v>1279</v>
      </c>
      <c r="AL19" s="52" t="s">
        <v>1278</v>
      </c>
      <c r="AM19" s="23" t="s">
        <v>488</v>
      </c>
      <c r="AN19" s="17"/>
      <c r="AO19" s="17" t="s">
        <v>610</v>
      </c>
      <c r="AP19" s="25" t="s">
        <v>609</v>
      </c>
      <c r="AQ19" s="25" t="s">
        <v>607</v>
      </c>
      <c r="AR19" s="23" t="s">
        <v>608</v>
      </c>
      <c r="AS19" s="25" t="s">
        <v>454</v>
      </c>
      <c r="AT19" s="1">
        <f>RANK(BL19,$BL$3:$BL$122)+COUNTIF(BL$3:BL19,BL19)-1</f>
        <v>17</v>
      </c>
      <c r="AU19" s="64" t="str">
        <f t="shared" si="1"/>
        <v>N° 17 Oenologie Conseil Champagne (O2C)</v>
      </c>
      <c r="AV19" s="1">
        <f>RANK(BM19,$BM$3:$BM$122)+COUNTIF(BM$3:BM19,BM19)-1</f>
        <v>38</v>
      </c>
      <c r="AW19" s="64" t="str">
        <f t="shared" si="2"/>
        <v>N° 38 Oenologie Conseil Champagne (O2C)</v>
      </c>
      <c r="AX19" s="64"/>
      <c r="AY19" s="64"/>
      <c r="AZ19" s="64"/>
      <c r="BA19" s="64"/>
      <c r="BB19" s="65"/>
      <c r="BC19" s="65"/>
      <c r="BD19" s="65">
        <v>1</v>
      </c>
      <c r="BE19" s="65"/>
      <c r="BF19" s="65">
        <v>1</v>
      </c>
      <c r="BG19" s="65"/>
      <c r="BH19" s="65">
        <v>1</v>
      </c>
      <c r="BI19" s="65"/>
      <c r="BJ19" s="65"/>
      <c r="BK19" s="65"/>
      <c r="BL19" s="1">
        <f t="shared" si="3"/>
        <v>9</v>
      </c>
      <c r="BM19" s="1">
        <f t="shared" si="4"/>
        <v>0</v>
      </c>
      <c r="BN19" s="1">
        <f t="shared" si="5"/>
        <v>0</v>
      </c>
      <c r="BO19" s="1">
        <f t="shared" si="6"/>
        <v>0</v>
      </c>
      <c r="BP19" s="1">
        <f t="shared" si="7"/>
        <v>0</v>
      </c>
      <c r="BQ19" s="1">
        <f t="shared" si="8"/>
        <v>1</v>
      </c>
      <c r="BR19" s="1">
        <f t="shared" si="9"/>
        <v>1</v>
      </c>
      <c r="BS19" s="1">
        <f t="shared" si="10"/>
        <v>1</v>
      </c>
      <c r="BT19" s="1">
        <f t="shared" si="11"/>
        <v>0</v>
      </c>
      <c r="BU19" s="1">
        <f t="shared" si="12"/>
        <v>0</v>
      </c>
      <c r="BV19" s="1">
        <f t="shared" si="13"/>
        <v>0</v>
      </c>
      <c r="BW19" s="1">
        <f t="shared" si="14"/>
        <v>0</v>
      </c>
      <c r="BX19" s="1">
        <f t="shared" si="15"/>
        <v>0</v>
      </c>
      <c r="BY19" s="1">
        <f t="shared" si="16"/>
        <v>0</v>
      </c>
      <c r="BZ19" s="1">
        <f t="shared" si="17"/>
        <v>0</v>
      </c>
      <c r="CA19" s="1">
        <f t="shared" si="18"/>
        <v>0</v>
      </c>
      <c r="CB19" s="35"/>
    </row>
    <row r="20" spans="1:80" s="1" customFormat="1" ht="63" customHeight="1" x14ac:dyDescent="0.2">
      <c r="A20" s="51" t="s">
        <v>350</v>
      </c>
      <c r="B20" s="12" t="s">
        <v>475</v>
      </c>
      <c r="C20" s="11" t="s">
        <v>476</v>
      </c>
      <c r="D20" s="73" t="str">
        <f t="shared" si="0"/>
        <v xml:space="preserve">       ; 2017_A=1  ; 2016_A=1  ; 2015_A=1   </v>
      </c>
      <c r="E20" s="11"/>
      <c r="F20" s="11"/>
      <c r="G20" s="11"/>
      <c r="H20" s="11"/>
      <c r="I20" s="11"/>
      <c r="J20" s="11"/>
      <c r="K20" s="11"/>
      <c r="L20" s="11"/>
      <c r="M20" s="75"/>
      <c r="N20" s="17"/>
      <c r="O20" s="17"/>
      <c r="P20" s="17"/>
      <c r="Q20" s="17" t="s">
        <v>477</v>
      </c>
      <c r="R20" s="120" t="s">
        <v>478</v>
      </c>
      <c r="S20" s="17" t="s">
        <v>544</v>
      </c>
      <c r="T20" s="17"/>
      <c r="U20" s="17" t="s">
        <v>477</v>
      </c>
      <c r="V20" s="17" t="s">
        <v>479</v>
      </c>
      <c r="W20" s="17" t="s">
        <v>550</v>
      </c>
      <c r="X20" s="17"/>
      <c r="Y20" s="17" t="s">
        <v>477</v>
      </c>
      <c r="Z20" s="17" t="s">
        <v>480</v>
      </c>
      <c r="AA20" s="17" t="s">
        <v>550</v>
      </c>
      <c r="AB20" s="17"/>
      <c r="AC20" s="17"/>
      <c r="AD20" s="17"/>
      <c r="AE20" s="17"/>
      <c r="AF20" s="17"/>
      <c r="AG20" s="25" t="s">
        <v>481</v>
      </c>
      <c r="AH20" s="17" t="s">
        <v>482</v>
      </c>
      <c r="AI20" s="11">
        <v>10380</v>
      </c>
      <c r="AJ20" s="46" t="s">
        <v>483</v>
      </c>
      <c r="AK20" s="52" t="s">
        <v>1290</v>
      </c>
      <c r="AL20" s="52" t="s">
        <v>1289</v>
      </c>
      <c r="AM20" s="25"/>
      <c r="AN20" s="17"/>
      <c r="AO20" s="17"/>
      <c r="AP20" s="44"/>
      <c r="AQ20" s="11"/>
      <c r="AR20" s="25"/>
      <c r="AS20" s="25"/>
      <c r="AT20" s="1">
        <f>RANK(BL20,$BL$3:$BL$122)+COUNTIF(BL$3:BL20,BL20)-1</f>
        <v>18</v>
      </c>
      <c r="AU20" s="64" t="str">
        <f t="shared" si="1"/>
        <v>N° 18 Aquanalyse Laboratoire</v>
      </c>
      <c r="AV20" s="1">
        <f>RANK(BM20,$BM$3:$BM$122)+COUNTIF(BM$3:BM20,BM20)-1</f>
        <v>39</v>
      </c>
      <c r="AW20" s="64" t="str">
        <f t="shared" si="2"/>
        <v>N° 39 Aquanalyse Laboratoire</v>
      </c>
      <c r="AX20" s="64"/>
      <c r="AY20" s="64"/>
      <c r="AZ20" s="64"/>
      <c r="BA20" s="64"/>
      <c r="BB20" s="65"/>
      <c r="BC20" s="65"/>
      <c r="BD20" s="65">
        <v>1</v>
      </c>
      <c r="BE20" s="65"/>
      <c r="BF20" s="65">
        <v>1</v>
      </c>
      <c r="BG20" s="65"/>
      <c r="BH20" s="65">
        <v>1</v>
      </c>
      <c r="BI20" s="65"/>
      <c r="BJ20" s="65"/>
      <c r="BK20" s="65"/>
      <c r="BL20" s="1">
        <f t="shared" si="3"/>
        <v>9</v>
      </c>
      <c r="BM20" s="1">
        <f t="shared" si="4"/>
        <v>0</v>
      </c>
      <c r="BN20" s="1">
        <f t="shared" si="5"/>
        <v>0</v>
      </c>
      <c r="BO20" s="1">
        <f t="shared" si="6"/>
        <v>0</v>
      </c>
      <c r="BP20" s="1">
        <f t="shared" si="7"/>
        <v>0</v>
      </c>
      <c r="BQ20" s="1">
        <f t="shared" si="8"/>
        <v>1</v>
      </c>
      <c r="BR20" s="1">
        <f t="shared" si="9"/>
        <v>1</v>
      </c>
      <c r="BS20" s="1">
        <f t="shared" si="10"/>
        <v>1</v>
      </c>
      <c r="BT20" s="1">
        <f t="shared" si="11"/>
        <v>0</v>
      </c>
      <c r="BU20" s="1">
        <f t="shared" si="12"/>
        <v>0</v>
      </c>
      <c r="BV20" s="1">
        <f t="shared" si="13"/>
        <v>0</v>
      </c>
      <c r="BW20" s="1">
        <f t="shared" si="14"/>
        <v>0</v>
      </c>
      <c r="BX20" s="1">
        <f t="shared" si="15"/>
        <v>0</v>
      </c>
      <c r="BY20" s="1">
        <f t="shared" si="16"/>
        <v>0</v>
      </c>
      <c r="BZ20" s="1">
        <f t="shared" si="17"/>
        <v>0</v>
      </c>
      <c r="CA20" s="1">
        <f t="shared" si="18"/>
        <v>0</v>
      </c>
      <c r="CB20" s="35"/>
    </row>
    <row r="21" spans="1:80" s="1" customFormat="1" ht="42" customHeight="1" x14ac:dyDescent="0.2">
      <c r="A21" s="12" t="s">
        <v>0</v>
      </c>
      <c r="B21" s="12" t="s">
        <v>278</v>
      </c>
      <c r="C21" s="17" t="s">
        <v>1119</v>
      </c>
      <c r="D21" s="73" t="str">
        <f t="shared" si="0"/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75" t="s">
        <v>277</v>
      </c>
      <c r="N21" s="17" t="s">
        <v>1120</v>
      </c>
      <c r="O21" s="17" t="s">
        <v>1121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697</v>
      </c>
      <c r="AH21" s="17" t="s">
        <v>696</v>
      </c>
      <c r="AI21" s="21">
        <v>10000</v>
      </c>
      <c r="AJ21" s="28"/>
      <c r="AK21" s="56" t="s">
        <v>699</v>
      </c>
      <c r="AL21" s="56"/>
      <c r="AM21" s="23" t="s">
        <v>698</v>
      </c>
      <c r="AN21" s="17" t="s">
        <v>702</v>
      </c>
      <c r="AO21" s="17" t="s">
        <v>700</v>
      </c>
      <c r="AP21" s="17" t="s">
        <v>643</v>
      </c>
      <c r="AQ21" s="17"/>
      <c r="AR21" s="23" t="s">
        <v>701</v>
      </c>
      <c r="AS21" s="25"/>
      <c r="AT21" s="1">
        <f>RANK(BL21,$BL$3:$BL$122)+COUNTIF(BL$3:BL21,BL21)-1</f>
        <v>19</v>
      </c>
      <c r="AU21" s="64" t="str">
        <f t="shared" si="1"/>
        <v>N° 19 laboratoire départemental de l'aube</v>
      </c>
      <c r="AV21" s="1">
        <f>RANK(BM21,$BM$3:$BM$122)+COUNTIF(BM$3:BM21,BM21)-1</f>
        <v>12</v>
      </c>
      <c r="AW21" s="64" t="str">
        <f t="shared" si="2"/>
        <v>N° 12 laboratoire départemental de l'aube</v>
      </c>
      <c r="AX21" s="64"/>
      <c r="AY21" s="64"/>
      <c r="AZ21" s="64"/>
      <c r="BA21" s="64"/>
      <c r="BB21" s="65"/>
      <c r="BC21" s="65">
        <v>1</v>
      </c>
      <c r="BD21" s="65"/>
      <c r="BE21" s="65"/>
      <c r="BF21" s="65"/>
      <c r="BG21" s="65"/>
      <c r="BH21" s="65"/>
      <c r="BI21" s="65"/>
      <c r="BJ21" s="65"/>
      <c r="BK21" s="65"/>
      <c r="BL21" s="1">
        <f t="shared" si="3"/>
        <v>5</v>
      </c>
      <c r="BM21" s="1">
        <f t="shared" si="4"/>
        <v>5</v>
      </c>
      <c r="BN21" s="1">
        <f t="shared" si="5"/>
        <v>0</v>
      </c>
      <c r="BO21" s="1">
        <f t="shared" si="6"/>
        <v>0</v>
      </c>
      <c r="BP21" s="1">
        <f t="shared" si="7"/>
        <v>0</v>
      </c>
      <c r="BQ21" s="1">
        <f t="shared" si="8"/>
        <v>0</v>
      </c>
      <c r="BR21" s="1">
        <f t="shared" si="9"/>
        <v>0</v>
      </c>
      <c r="BS21" s="1">
        <f t="shared" si="10"/>
        <v>0</v>
      </c>
      <c r="BT21" s="1">
        <f t="shared" si="11"/>
        <v>0</v>
      </c>
      <c r="BU21" s="1">
        <f t="shared" si="12"/>
        <v>0</v>
      </c>
      <c r="BV21" s="1">
        <f t="shared" si="13"/>
        <v>0</v>
      </c>
      <c r="BW21" s="1">
        <f t="shared" si="14"/>
        <v>1</v>
      </c>
      <c r="BX21" s="1">
        <f t="shared" si="15"/>
        <v>0</v>
      </c>
      <c r="BY21" s="1">
        <f t="shared" si="16"/>
        <v>0</v>
      </c>
      <c r="BZ21" s="1">
        <f t="shared" si="17"/>
        <v>0</v>
      </c>
      <c r="CA21" s="1">
        <f t="shared" si="18"/>
        <v>0</v>
      </c>
      <c r="CB21" s="16"/>
    </row>
    <row r="22" spans="1:80" s="1" customFormat="1" ht="67.5" customHeight="1" x14ac:dyDescent="0.2">
      <c r="A22" s="12" t="s">
        <v>0</v>
      </c>
      <c r="B22" s="12" t="s">
        <v>278</v>
      </c>
      <c r="C22" s="17" t="s">
        <v>705</v>
      </c>
      <c r="D22" s="73" t="str">
        <f t="shared" si="0"/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75" t="s">
        <v>1124</v>
      </c>
      <c r="N22" s="17" t="s">
        <v>1123</v>
      </c>
      <c r="O22" s="17" t="s">
        <v>1125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707</v>
      </c>
      <c r="AH22" s="17" t="s">
        <v>706</v>
      </c>
      <c r="AI22" s="21">
        <v>76100</v>
      </c>
      <c r="AJ22" s="28" t="s">
        <v>708</v>
      </c>
      <c r="AK22" s="56"/>
      <c r="AL22" s="56" t="s">
        <v>1291</v>
      </c>
      <c r="AM22" s="23" t="s">
        <v>709</v>
      </c>
      <c r="AN22" s="17"/>
      <c r="AO22" s="17"/>
      <c r="AP22" s="17"/>
      <c r="AQ22" s="17" t="s">
        <v>710</v>
      </c>
      <c r="AR22" s="23" t="s">
        <v>711</v>
      </c>
      <c r="AS22" s="25"/>
      <c r="AT22" s="1">
        <f>RANK(BL22,$BL$3:$BL$122)+COUNTIF(BL$3:BL22,BL22)-1</f>
        <v>20</v>
      </c>
      <c r="AU22" s="64" t="str">
        <f t="shared" si="1"/>
        <v>N° 20 Laboratoire Agro-Vétérinaire Départemental de la Seine Maritime</v>
      </c>
      <c r="AV22" s="1">
        <f>RANK(BM22,$BM$3:$BM$122)+COUNTIF(BM$3:BM22,BM22)-1</f>
        <v>13</v>
      </c>
      <c r="AW22" s="64" t="str">
        <f t="shared" si="2"/>
        <v>N° 13 Laboratoire Agro-Vétérinaire Départemental de la Seine Maritime</v>
      </c>
      <c r="AX22" s="64"/>
      <c r="AY22" s="64"/>
      <c r="AZ22" s="64"/>
      <c r="BA22" s="64"/>
      <c r="BB22" s="65"/>
      <c r="BC22" s="65">
        <v>1</v>
      </c>
      <c r="BD22" s="65"/>
      <c r="BE22" s="65"/>
      <c r="BF22" s="65"/>
      <c r="BG22" s="65"/>
      <c r="BH22" s="65"/>
      <c r="BI22" s="65"/>
      <c r="BJ22" s="65"/>
      <c r="BK22" s="65"/>
      <c r="BL22" s="1">
        <f t="shared" si="3"/>
        <v>5</v>
      </c>
      <c r="BM22" s="1">
        <f t="shared" si="4"/>
        <v>5</v>
      </c>
      <c r="BN22" s="1">
        <f t="shared" si="5"/>
        <v>0</v>
      </c>
      <c r="BO22" s="1">
        <f t="shared" si="6"/>
        <v>0</v>
      </c>
      <c r="BP22" s="1">
        <f t="shared" si="7"/>
        <v>0</v>
      </c>
      <c r="BQ22" s="1">
        <f t="shared" si="8"/>
        <v>0</v>
      </c>
      <c r="BR22" s="1">
        <f t="shared" si="9"/>
        <v>0</v>
      </c>
      <c r="BS22" s="1">
        <f t="shared" si="10"/>
        <v>0</v>
      </c>
      <c r="BT22" s="1">
        <f t="shared" si="11"/>
        <v>0</v>
      </c>
      <c r="BU22" s="1">
        <f t="shared" si="12"/>
        <v>0</v>
      </c>
      <c r="BV22" s="1">
        <f t="shared" si="13"/>
        <v>0</v>
      </c>
      <c r="BW22" s="1">
        <f t="shared" si="14"/>
        <v>1</v>
      </c>
      <c r="BX22" s="1">
        <f t="shared" si="15"/>
        <v>0</v>
      </c>
      <c r="BY22" s="1">
        <f t="shared" si="16"/>
        <v>0</v>
      </c>
      <c r="BZ22" s="1">
        <f t="shared" si="17"/>
        <v>0</v>
      </c>
      <c r="CA22" s="1">
        <f t="shared" si="18"/>
        <v>0</v>
      </c>
      <c r="CB22" s="16"/>
    </row>
    <row r="23" spans="1:80" s="1" customFormat="1" ht="42" customHeight="1" x14ac:dyDescent="0.2">
      <c r="A23" s="12" t="s">
        <v>0</v>
      </c>
      <c r="B23" s="12" t="s">
        <v>630</v>
      </c>
      <c r="C23" s="17" t="s">
        <v>1292</v>
      </c>
      <c r="D23" s="73" t="str">
        <f t="shared" si="0"/>
        <v xml:space="preserve">      ; 2018_i=1        </v>
      </c>
      <c r="E23" s="26"/>
      <c r="F23" s="26"/>
      <c r="G23" s="26"/>
      <c r="H23" s="26"/>
      <c r="I23" s="26"/>
      <c r="J23" s="26"/>
      <c r="K23" s="26"/>
      <c r="L23" s="26"/>
      <c r="M23" s="75" t="s">
        <v>503</v>
      </c>
      <c r="N23" s="17" t="s">
        <v>1127</v>
      </c>
      <c r="O23" s="17" t="s">
        <v>1126</v>
      </c>
      <c r="P23" s="15"/>
      <c r="Q23" s="17"/>
      <c r="R23" s="24"/>
      <c r="S23" s="15"/>
      <c r="T23" s="15"/>
      <c r="U23" s="17"/>
      <c r="V23" s="17"/>
      <c r="W23" s="17"/>
      <c r="X23" s="15"/>
      <c r="Y23" s="15"/>
      <c r="Z23" s="15"/>
      <c r="AA23" s="15"/>
      <c r="AB23" s="15"/>
      <c r="AC23" s="17"/>
      <c r="AD23" s="17"/>
      <c r="AE23" s="17"/>
      <c r="AF23" s="15"/>
      <c r="AG23" s="11" t="s">
        <v>632</v>
      </c>
      <c r="AH23" s="17" t="s">
        <v>631</v>
      </c>
      <c r="AI23" s="21">
        <v>89150</v>
      </c>
      <c r="AJ23" s="28" t="s">
        <v>633</v>
      </c>
      <c r="AK23" s="56" t="s">
        <v>1294</v>
      </c>
      <c r="AL23" s="56" t="s">
        <v>1293</v>
      </c>
      <c r="AM23" s="23" t="s">
        <v>634</v>
      </c>
      <c r="AN23" s="30"/>
      <c r="AO23" s="17" t="s">
        <v>636</v>
      </c>
      <c r="AP23" s="17" t="s">
        <v>643</v>
      </c>
      <c r="AQ23" s="25" t="s">
        <v>635</v>
      </c>
      <c r="AR23" s="23"/>
      <c r="AS23" s="25"/>
      <c r="AT23" s="1">
        <f>RANK(BL23,$BL$3:$BL$122)+COUNTIF(BL$3:BL23,BL23)-1</f>
        <v>21</v>
      </c>
      <c r="AU23" s="64" t="str">
        <f t="shared" si="1"/>
        <v>N° 21 EURIAL - Laiterie de Jouy</v>
      </c>
      <c r="AV23" s="1">
        <f>RANK(BM23,$BM$3:$BM$122)+COUNTIF(BM$3:BM23,BM23)-1</f>
        <v>14</v>
      </c>
      <c r="AW23" s="64" t="str">
        <f t="shared" si="2"/>
        <v>N° 14 EURIAL - Laiterie de Jouy</v>
      </c>
      <c r="AX23" s="64"/>
      <c r="AY23" s="64"/>
      <c r="AZ23" s="64"/>
      <c r="BA23" s="64"/>
      <c r="BB23" s="65"/>
      <c r="BC23" s="65">
        <v>1</v>
      </c>
      <c r="BD23" s="65"/>
      <c r="BE23" s="65"/>
      <c r="BF23" s="65"/>
      <c r="BG23" s="65"/>
      <c r="BH23" s="65"/>
      <c r="BI23" s="65"/>
      <c r="BJ23" s="65"/>
      <c r="BK23" s="65"/>
      <c r="BL23" s="1">
        <f t="shared" si="3"/>
        <v>5</v>
      </c>
      <c r="BM23" s="1">
        <f t="shared" si="4"/>
        <v>5</v>
      </c>
      <c r="BN23" s="1">
        <f t="shared" si="5"/>
        <v>0</v>
      </c>
      <c r="BO23" s="1">
        <f t="shared" si="6"/>
        <v>0</v>
      </c>
      <c r="BP23" s="1">
        <f t="shared" si="7"/>
        <v>0</v>
      </c>
      <c r="BQ23" s="1">
        <f t="shared" si="8"/>
        <v>0</v>
      </c>
      <c r="BR23" s="1">
        <f t="shared" si="9"/>
        <v>0</v>
      </c>
      <c r="BS23" s="1">
        <f t="shared" si="10"/>
        <v>0</v>
      </c>
      <c r="BT23" s="1">
        <f t="shared" si="11"/>
        <v>0</v>
      </c>
      <c r="BU23" s="1">
        <f t="shared" si="12"/>
        <v>0</v>
      </c>
      <c r="BV23" s="1">
        <f t="shared" si="13"/>
        <v>0</v>
      </c>
      <c r="BW23" s="1">
        <f t="shared" si="14"/>
        <v>1</v>
      </c>
      <c r="BX23" s="1">
        <f t="shared" si="15"/>
        <v>0</v>
      </c>
      <c r="BY23" s="1">
        <f t="shared" si="16"/>
        <v>0</v>
      </c>
      <c r="BZ23" s="1">
        <f t="shared" si="17"/>
        <v>0</v>
      </c>
      <c r="CA23" s="1">
        <f t="shared" si="18"/>
        <v>0</v>
      </c>
      <c r="CB23" s="16"/>
    </row>
    <row r="24" spans="1:80" s="1" customFormat="1" ht="42" customHeight="1" x14ac:dyDescent="0.2">
      <c r="A24" s="12" t="s">
        <v>796</v>
      </c>
      <c r="B24" s="12" t="s">
        <v>425</v>
      </c>
      <c r="C24" s="17" t="s">
        <v>426</v>
      </c>
      <c r="D24" s="73" t="str">
        <f t="shared" si="0"/>
        <v xml:space="preserve">        ; 2017_i=1      ; 2014_i=1</v>
      </c>
      <c r="E24" s="11"/>
      <c r="F24" s="11"/>
      <c r="G24" s="11"/>
      <c r="H24" s="11"/>
      <c r="I24" s="11"/>
      <c r="J24" s="11"/>
      <c r="K24" s="11"/>
      <c r="L24" s="11"/>
      <c r="M24" s="76"/>
      <c r="N24" s="17"/>
      <c r="O24" s="17"/>
      <c r="P24" s="15"/>
      <c r="Q24" s="17" t="s">
        <v>1046</v>
      </c>
      <c r="R24" s="17" t="s">
        <v>1182</v>
      </c>
      <c r="S24" s="17" t="s">
        <v>1183</v>
      </c>
      <c r="T24" s="15"/>
      <c r="U24" s="15"/>
      <c r="V24" s="17"/>
      <c r="W24" s="17"/>
      <c r="X24" s="15"/>
      <c r="Y24" s="15"/>
      <c r="Z24" s="15"/>
      <c r="AA24" s="15"/>
      <c r="AB24" s="15"/>
      <c r="AC24" s="17" t="s">
        <v>268</v>
      </c>
      <c r="AD24" s="17" t="s">
        <v>1200</v>
      </c>
      <c r="AE24" s="17" t="s">
        <v>558</v>
      </c>
      <c r="AF24" s="15" t="s">
        <v>429</v>
      </c>
      <c r="AG24" s="17" t="s">
        <v>363</v>
      </c>
      <c r="AH24" s="17" t="s">
        <v>272</v>
      </c>
      <c r="AI24" s="21">
        <v>51110</v>
      </c>
      <c r="AJ24" s="28" t="s">
        <v>427</v>
      </c>
      <c r="AK24" s="23" t="s">
        <v>1296</v>
      </c>
      <c r="AL24" s="23" t="s">
        <v>1295</v>
      </c>
      <c r="AM24" s="23" t="s">
        <v>428</v>
      </c>
      <c r="AN24" s="15"/>
      <c r="AO24" s="24" t="s">
        <v>794</v>
      </c>
      <c r="AP24" s="17" t="s">
        <v>792</v>
      </c>
      <c r="AQ24" s="26"/>
      <c r="AR24" s="42" t="s">
        <v>793</v>
      </c>
      <c r="AS24" s="26"/>
      <c r="AT24" s="1">
        <f>RANK(BL24,$BL$3:$BL$122)+COUNTIF(BL$3:BL24,BL24)-1</f>
        <v>22</v>
      </c>
      <c r="AU24" s="64" t="str">
        <f t="shared" si="1"/>
        <v>N° 22 A.R.D.</v>
      </c>
      <c r="AV24" s="1">
        <f>RANK(BM24,$BM$3:$BM$122)+COUNTIF(BM$3:BM24,BM24)-1</f>
        <v>15</v>
      </c>
      <c r="AW24" s="64" t="str">
        <f t="shared" si="2"/>
        <v>N° 15 A.R.D.</v>
      </c>
      <c r="AX24" s="64"/>
      <c r="AY24" s="64"/>
      <c r="AZ24" s="64"/>
      <c r="BA24" s="64"/>
      <c r="BB24" s="65"/>
      <c r="BC24" s="65"/>
      <c r="BD24" s="65"/>
      <c r="BE24" s="65">
        <v>1</v>
      </c>
      <c r="BF24" s="65"/>
      <c r="BG24" s="65"/>
      <c r="BH24" s="65"/>
      <c r="BI24" s="65"/>
      <c r="BJ24" s="65"/>
      <c r="BK24" s="65">
        <v>1</v>
      </c>
      <c r="BL24" s="1">
        <f t="shared" si="3"/>
        <v>5</v>
      </c>
      <c r="BM24" s="1">
        <f t="shared" si="4"/>
        <v>5</v>
      </c>
      <c r="BN24" s="1">
        <f t="shared" si="5"/>
        <v>0</v>
      </c>
      <c r="BO24" s="1">
        <f t="shared" si="6"/>
        <v>0</v>
      </c>
      <c r="BP24" s="1">
        <f t="shared" si="7"/>
        <v>0</v>
      </c>
      <c r="BQ24" s="1">
        <f t="shared" si="8"/>
        <v>0</v>
      </c>
      <c r="BR24" s="1">
        <f t="shared" si="9"/>
        <v>0</v>
      </c>
      <c r="BS24" s="1">
        <f t="shared" si="10"/>
        <v>0</v>
      </c>
      <c r="BT24" s="1">
        <f t="shared" si="11"/>
        <v>0</v>
      </c>
      <c r="BU24" s="1">
        <f t="shared" si="12"/>
        <v>0</v>
      </c>
      <c r="BV24" s="1">
        <f t="shared" si="13"/>
        <v>0</v>
      </c>
      <c r="BW24" s="1">
        <f t="shared" si="14"/>
        <v>0</v>
      </c>
      <c r="BX24" s="1">
        <f t="shared" si="15"/>
        <v>1</v>
      </c>
      <c r="BY24" s="1">
        <f t="shared" si="16"/>
        <v>0</v>
      </c>
      <c r="BZ24" s="1">
        <f t="shared" si="17"/>
        <v>0</v>
      </c>
      <c r="CA24" s="1">
        <f t="shared" si="18"/>
        <v>1</v>
      </c>
      <c r="CB24" s="35"/>
    </row>
    <row r="25" spans="1:80" s="1" customFormat="1" ht="42" customHeight="1" x14ac:dyDescent="0.2">
      <c r="A25" s="12" t="s">
        <v>0</v>
      </c>
      <c r="B25" s="12" t="s">
        <v>134</v>
      </c>
      <c r="C25" s="17" t="s">
        <v>322</v>
      </c>
      <c r="D25" s="73" t="str">
        <f t="shared" si="0"/>
        <v xml:space="preserve">          ; 2016_i=1    ; 2014_i=1</v>
      </c>
      <c r="E25" s="11"/>
      <c r="F25" s="11"/>
      <c r="G25" s="11"/>
      <c r="H25" s="11"/>
      <c r="I25" s="11"/>
      <c r="J25" s="11"/>
      <c r="K25" s="11"/>
      <c r="L25" s="11"/>
      <c r="M25" s="77"/>
      <c r="N25" s="25"/>
      <c r="O25" s="25"/>
      <c r="P25" s="17"/>
      <c r="Q25" s="17"/>
      <c r="R25" s="120"/>
      <c r="S25" s="17"/>
      <c r="T25" s="17"/>
      <c r="U25" s="17" t="s">
        <v>268</v>
      </c>
      <c r="V25" s="17" t="s">
        <v>1192</v>
      </c>
      <c r="W25" s="17" t="s">
        <v>547</v>
      </c>
      <c r="X25" s="17"/>
      <c r="Y25" s="17"/>
      <c r="Z25" s="17"/>
      <c r="AA25" s="17"/>
      <c r="AB25" s="17"/>
      <c r="AC25" s="17" t="s">
        <v>277</v>
      </c>
      <c r="AD25" s="17" t="s">
        <v>1201</v>
      </c>
      <c r="AE25" s="17" t="s">
        <v>323</v>
      </c>
      <c r="AF25" s="17" t="s">
        <v>562</v>
      </c>
      <c r="AG25" s="11" t="s">
        <v>328</v>
      </c>
      <c r="AH25" s="11" t="s">
        <v>324</v>
      </c>
      <c r="AI25" s="41">
        <v>10110</v>
      </c>
      <c r="AJ25" s="28" t="s">
        <v>325</v>
      </c>
      <c r="AK25" s="23" t="s">
        <v>1260</v>
      </c>
      <c r="AL25" s="23" t="s">
        <v>1297</v>
      </c>
      <c r="AM25" s="23" t="s">
        <v>326</v>
      </c>
      <c r="AN25" s="11"/>
      <c r="AO25" s="17"/>
      <c r="AP25" s="17"/>
      <c r="AQ25" s="25"/>
      <c r="AR25" s="50"/>
      <c r="AS25" s="25"/>
      <c r="AT25" s="1">
        <f>RANK(BL25,$BL$3:$BL$122)+COUNTIF(BL$3:BL25,BL25)-1</f>
        <v>23</v>
      </c>
      <c r="AU25" s="64" t="str">
        <f t="shared" si="1"/>
        <v>N° 23 Station Oenotechnique de l'Aube (Ex. SAS SOFRALAB)</v>
      </c>
      <c r="AV25" s="1">
        <f>RANK(BM25,$BM$3:$BM$122)+COUNTIF(BM$3:BM25,BM25)-1</f>
        <v>16</v>
      </c>
      <c r="AW25" s="64" t="str">
        <f t="shared" si="2"/>
        <v>N° 16 Station Oenotechnique de l'Aube (Ex. SAS SOFRALAB)</v>
      </c>
      <c r="AX25" s="64"/>
      <c r="AY25" s="64"/>
      <c r="AZ25" s="64"/>
      <c r="BA25" s="64"/>
      <c r="BB25" s="65"/>
      <c r="BC25" s="65"/>
      <c r="BD25" s="65"/>
      <c r="BE25" s="65"/>
      <c r="BF25" s="65"/>
      <c r="BG25" s="65">
        <v>1</v>
      </c>
      <c r="BH25" s="65"/>
      <c r="BI25" s="65"/>
      <c r="BJ25" s="65"/>
      <c r="BK25" s="65">
        <v>1</v>
      </c>
      <c r="BL25" s="1">
        <f t="shared" si="3"/>
        <v>4</v>
      </c>
      <c r="BM25" s="1">
        <f t="shared" si="4"/>
        <v>4</v>
      </c>
      <c r="BN25" s="1">
        <f t="shared" si="5"/>
        <v>0</v>
      </c>
      <c r="BO25" s="1">
        <f t="shared" si="6"/>
        <v>0</v>
      </c>
      <c r="BP25" s="1">
        <f t="shared" si="7"/>
        <v>0</v>
      </c>
      <c r="BQ25" s="1">
        <f t="shared" si="8"/>
        <v>0</v>
      </c>
      <c r="BR25" s="1">
        <f t="shared" si="9"/>
        <v>0</v>
      </c>
      <c r="BS25" s="1">
        <f t="shared" si="10"/>
        <v>0</v>
      </c>
      <c r="BT25" s="1">
        <f t="shared" si="11"/>
        <v>0</v>
      </c>
      <c r="BU25" s="1">
        <f t="shared" si="12"/>
        <v>0</v>
      </c>
      <c r="BV25" s="1">
        <f t="shared" si="13"/>
        <v>0</v>
      </c>
      <c r="BW25" s="1">
        <f t="shared" si="14"/>
        <v>0</v>
      </c>
      <c r="BX25" s="1">
        <f t="shared" si="15"/>
        <v>0</v>
      </c>
      <c r="BY25" s="1">
        <f t="shared" si="16"/>
        <v>1</v>
      </c>
      <c r="BZ25" s="1">
        <f t="shared" si="17"/>
        <v>0</v>
      </c>
      <c r="CA25" s="1">
        <f t="shared" si="18"/>
        <v>1</v>
      </c>
      <c r="CB25" s="35"/>
    </row>
    <row r="26" spans="1:80" s="1" customFormat="1" ht="68.25" customHeight="1" x14ac:dyDescent="0.2">
      <c r="A26" s="12" t="s">
        <v>0</v>
      </c>
      <c r="B26" s="12" t="s">
        <v>256</v>
      </c>
      <c r="C26" s="17" t="s">
        <v>65</v>
      </c>
      <c r="D26" s="73" t="str">
        <f t="shared" si="0"/>
        <v xml:space="preserve">        ; 2017_i=1      </v>
      </c>
      <c r="E26" s="11"/>
      <c r="F26" s="11"/>
      <c r="G26" s="11"/>
      <c r="H26" s="11"/>
      <c r="I26" s="11"/>
      <c r="J26" s="11"/>
      <c r="K26" s="11"/>
      <c r="L26" s="11"/>
      <c r="M26" s="75"/>
      <c r="N26" s="17"/>
      <c r="O26" s="17"/>
      <c r="P26" s="17"/>
      <c r="Q26" s="17" t="s">
        <v>1142</v>
      </c>
      <c r="R26" s="17" t="s">
        <v>1143</v>
      </c>
      <c r="S26" s="17" t="s">
        <v>1144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1" t="s">
        <v>252</v>
      </c>
      <c r="AH26" s="11" t="s">
        <v>253</v>
      </c>
      <c r="AI26" s="41">
        <v>52100</v>
      </c>
      <c r="AJ26" s="28" t="s">
        <v>254</v>
      </c>
      <c r="AK26" s="23" t="s">
        <v>251</v>
      </c>
      <c r="AL26" s="23"/>
      <c r="AM26" s="23"/>
      <c r="AN26" s="25" t="s">
        <v>13</v>
      </c>
      <c r="AO26" s="17"/>
      <c r="AP26" s="17"/>
      <c r="AQ26" s="44"/>
      <c r="AR26" s="11"/>
      <c r="AS26" s="25"/>
      <c r="AT26" s="1">
        <f>RANK(BL26,$BL$3:$BL$122)+COUNTIF(BL$3:BL26,BL26)-1</f>
        <v>24</v>
      </c>
      <c r="AU26" s="64" t="str">
        <f t="shared" si="1"/>
        <v>N° 24 Cogesal MIKO</v>
      </c>
      <c r="AV26" s="1">
        <f>RANK(BM26,$BM$3:$BM$122)+COUNTIF(BM$3:BM26,BM26)-1</f>
        <v>17</v>
      </c>
      <c r="AW26" s="64" t="str">
        <f t="shared" si="2"/>
        <v>N° 17 Cogesal MIKO</v>
      </c>
      <c r="AX26" s="64"/>
      <c r="AY26" s="64"/>
      <c r="AZ26" s="64"/>
      <c r="BA26" s="64"/>
      <c r="BB26" s="65"/>
      <c r="BC26" s="65"/>
      <c r="BD26" s="65"/>
      <c r="BE26" s="65">
        <v>1</v>
      </c>
      <c r="BF26" s="65"/>
      <c r="BG26" s="65"/>
      <c r="BH26" s="65"/>
      <c r="BI26" s="65"/>
      <c r="BJ26" s="65"/>
      <c r="BK26" s="65"/>
      <c r="BL26" s="1">
        <f t="shared" si="3"/>
        <v>4</v>
      </c>
      <c r="BM26" s="1">
        <f t="shared" si="4"/>
        <v>4</v>
      </c>
      <c r="BN26" s="1">
        <f t="shared" si="5"/>
        <v>0</v>
      </c>
      <c r="BO26" s="1">
        <f t="shared" si="6"/>
        <v>0</v>
      </c>
      <c r="BP26" s="1">
        <f t="shared" si="7"/>
        <v>0</v>
      </c>
      <c r="BQ26" s="1">
        <f t="shared" si="8"/>
        <v>0</v>
      </c>
      <c r="BR26" s="1">
        <f t="shared" si="9"/>
        <v>0</v>
      </c>
      <c r="BS26" s="1">
        <f t="shared" si="10"/>
        <v>0</v>
      </c>
      <c r="BT26" s="1">
        <f t="shared" si="11"/>
        <v>0</v>
      </c>
      <c r="BU26" s="1">
        <f t="shared" si="12"/>
        <v>0</v>
      </c>
      <c r="BV26" s="1">
        <f t="shared" si="13"/>
        <v>0</v>
      </c>
      <c r="BW26" s="1">
        <f t="shared" si="14"/>
        <v>0</v>
      </c>
      <c r="BX26" s="1">
        <f t="shared" si="15"/>
        <v>1</v>
      </c>
      <c r="BY26" s="1">
        <f t="shared" si="16"/>
        <v>0</v>
      </c>
      <c r="BZ26" s="1">
        <f t="shared" si="17"/>
        <v>0</v>
      </c>
      <c r="CA26" s="1">
        <f t="shared" si="18"/>
        <v>0</v>
      </c>
      <c r="CB26" s="37"/>
    </row>
    <row r="27" spans="1:80" s="1" customFormat="1" ht="90" x14ac:dyDescent="0.2">
      <c r="A27" s="12" t="s">
        <v>0</v>
      </c>
      <c r="B27" s="12" t="s">
        <v>475</v>
      </c>
      <c r="C27" s="17" t="s">
        <v>1145</v>
      </c>
      <c r="D27" s="73" t="str">
        <f t="shared" si="0"/>
        <v xml:space="preserve">        ; 2017_i=1      </v>
      </c>
      <c r="E27" s="26"/>
      <c r="F27" s="26"/>
      <c r="G27" s="26"/>
      <c r="H27" s="26"/>
      <c r="I27" s="26"/>
      <c r="J27" s="26"/>
      <c r="K27" s="26"/>
      <c r="L27" s="26"/>
      <c r="M27" s="76"/>
      <c r="N27" s="17"/>
      <c r="O27" s="17"/>
      <c r="P27" s="15"/>
      <c r="Q27" s="17" t="s">
        <v>1146</v>
      </c>
      <c r="R27" s="17" t="s">
        <v>1147</v>
      </c>
      <c r="S27" s="17" t="s">
        <v>1148</v>
      </c>
      <c r="T27" s="15"/>
      <c r="U27" s="17"/>
      <c r="V27" s="17"/>
      <c r="W27" s="17"/>
      <c r="X27" s="15"/>
      <c r="Y27" s="15"/>
      <c r="Z27" s="15"/>
      <c r="AA27" s="15"/>
      <c r="AB27" s="15"/>
      <c r="AC27" s="17"/>
      <c r="AD27" s="17"/>
      <c r="AE27" s="17"/>
      <c r="AF27" s="15"/>
      <c r="AG27" s="11" t="s">
        <v>679</v>
      </c>
      <c r="AH27" s="17" t="s">
        <v>678</v>
      </c>
      <c r="AI27" s="21">
        <v>8430</v>
      </c>
      <c r="AJ27" s="28" t="s">
        <v>680</v>
      </c>
      <c r="AK27" s="56" t="s">
        <v>681</v>
      </c>
      <c r="AL27" s="56"/>
      <c r="AM27" s="23" t="s">
        <v>682</v>
      </c>
      <c r="AN27" s="30"/>
      <c r="AO27" s="17" t="s">
        <v>684</v>
      </c>
      <c r="AP27" s="17"/>
      <c r="AQ27" s="17"/>
      <c r="AR27" s="23" t="s">
        <v>685</v>
      </c>
      <c r="AS27" s="25"/>
      <c r="AT27" s="1">
        <f>RANK(BL27,$BL$3:$BL$122)+COUNTIF(BL$3:BL27,BL27)-1</f>
        <v>25</v>
      </c>
      <c r="AU27" s="64" t="str">
        <f t="shared" si="1"/>
        <v>N° 25 Source Aurelle ( Cristalline - 08 ) (Société exploitation Sources Roxane)</v>
      </c>
      <c r="AV27" s="1">
        <f>RANK(BM27,$BM$3:$BM$122)+COUNTIF(BM$3:BM27,BM27)-1</f>
        <v>18</v>
      </c>
      <c r="AW27" s="64" t="str">
        <f t="shared" si="2"/>
        <v>N° 18 Source Aurelle ( Cristalline - 08 ) (Société exploitation Sources Roxane)</v>
      </c>
      <c r="AX27" s="64"/>
      <c r="AY27" s="64"/>
      <c r="AZ27" s="64"/>
      <c r="BA27" s="64"/>
      <c r="BB27" s="65"/>
      <c r="BC27" s="65"/>
      <c r="BD27" s="65"/>
      <c r="BE27" s="65">
        <v>1</v>
      </c>
      <c r="BF27" s="65"/>
      <c r="BG27" s="65"/>
      <c r="BH27" s="65"/>
      <c r="BI27" s="65"/>
      <c r="BJ27" s="65"/>
      <c r="BK27" s="65"/>
      <c r="BL27" s="1">
        <f t="shared" si="3"/>
        <v>4</v>
      </c>
      <c r="BM27" s="1">
        <f t="shared" si="4"/>
        <v>4</v>
      </c>
      <c r="BN27" s="1">
        <f t="shared" si="5"/>
        <v>0</v>
      </c>
      <c r="BO27" s="1">
        <f t="shared" si="6"/>
        <v>0</v>
      </c>
      <c r="BP27" s="1">
        <f t="shared" si="7"/>
        <v>0</v>
      </c>
      <c r="BQ27" s="1">
        <f t="shared" si="8"/>
        <v>0</v>
      </c>
      <c r="BR27" s="1">
        <f t="shared" si="9"/>
        <v>0</v>
      </c>
      <c r="BS27" s="1">
        <f t="shared" si="10"/>
        <v>0</v>
      </c>
      <c r="BT27" s="1">
        <f t="shared" si="11"/>
        <v>0</v>
      </c>
      <c r="BU27" s="1">
        <f t="shared" si="12"/>
        <v>0</v>
      </c>
      <c r="BV27" s="1">
        <f t="shared" si="13"/>
        <v>0</v>
      </c>
      <c r="BW27" s="1">
        <f t="shared" si="14"/>
        <v>0</v>
      </c>
      <c r="BX27" s="1">
        <f t="shared" si="15"/>
        <v>1</v>
      </c>
      <c r="BY27" s="1">
        <f t="shared" si="16"/>
        <v>0</v>
      </c>
      <c r="BZ27" s="1">
        <f t="shared" si="17"/>
        <v>0</v>
      </c>
      <c r="CA27" s="1">
        <f t="shared" si="18"/>
        <v>0</v>
      </c>
      <c r="CB27" s="16"/>
    </row>
    <row r="28" spans="1:80" s="1" customFormat="1" ht="42" customHeight="1" x14ac:dyDescent="0.25">
      <c r="A28" s="125" t="s">
        <v>348</v>
      </c>
      <c r="B28" s="125" t="s">
        <v>1149</v>
      </c>
      <c r="C28" s="54" t="s">
        <v>1150</v>
      </c>
      <c r="D28" s="73" t="str">
        <f t="shared" si="0"/>
        <v xml:space="preserve">        ; 2017_i=1      </v>
      </c>
      <c r="E28" s="126"/>
      <c r="F28" s="126"/>
      <c r="G28" s="126"/>
      <c r="H28" s="126"/>
      <c r="I28" s="126"/>
      <c r="J28" s="126"/>
      <c r="K28" s="126"/>
      <c r="L28" s="126"/>
      <c r="M28" s="127"/>
      <c r="N28" s="54"/>
      <c r="O28" s="54"/>
      <c r="P28" s="122"/>
      <c r="Q28" s="54" t="s">
        <v>1142</v>
      </c>
      <c r="R28" s="54" t="s">
        <v>1151</v>
      </c>
      <c r="S28" s="20" t="s">
        <v>1152</v>
      </c>
      <c r="T28" s="122"/>
      <c r="U28" s="122"/>
      <c r="V28" s="54"/>
      <c r="W28" s="54"/>
      <c r="X28" s="122"/>
      <c r="Y28" s="122"/>
      <c r="Z28" s="122"/>
      <c r="AA28" s="122"/>
      <c r="AB28" s="122"/>
      <c r="AC28" s="54"/>
      <c r="AD28" s="54"/>
      <c r="AE28" s="54"/>
      <c r="AF28" s="122"/>
      <c r="AG28" s="54" t="s">
        <v>1153</v>
      </c>
      <c r="AH28" s="54" t="s">
        <v>1154</v>
      </c>
      <c r="AI28" s="128">
        <v>45730</v>
      </c>
      <c r="AJ28" s="54">
        <v>620368561</v>
      </c>
      <c r="AK28" s="122"/>
      <c r="AL28" s="122"/>
      <c r="AM28" s="54"/>
      <c r="AN28" s="130"/>
      <c r="AO28" s="122"/>
      <c r="AP28" s="131"/>
      <c r="AQ28" s="122"/>
      <c r="AR28" s="122"/>
      <c r="AS28" s="122"/>
      <c r="AT28" s="1">
        <f>RANK(BL28,$BL$3:$BL$122)+COUNTIF(BL$3:BL28,BL28)-1</f>
        <v>26</v>
      </c>
      <c r="AU28" s="64" t="str">
        <f t="shared" si="1"/>
        <v>N° 26 SAS SYNBIOVIE</v>
      </c>
      <c r="AV28" s="1">
        <f>RANK(BM28,$BM$3:$BM$122)+COUNTIF(BM$3:BM28,BM28)-1</f>
        <v>19</v>
      </c>
      <c r="AW28" s="64" t="str">
        <f t="shared" si="2"/>
        <v>N° 19 SAS SYNBIOVIE</v>
      </c>
      <c r="AX28" s="124"/>
      <c r="AY28" s="124"/>
      <c r="AZ28" s="124"/>
      <c r="BA28" s="124"/>
      <c r="BB28" s="65"/>
      <c r="BC28" s="65"/>
      <c r="BD28" s="65"/>
      <c r="BE28" s="65">
        <v>1</v>
      </c>
      <c r="BF28" s="65"/>
      <c r="BG28" s="65"/>
      <c r="BH28" s="65"/>
      <c r="BI28" s="65"/>
      <c r="BJ28" s="65"/>
      <c r="BK28" s="65"/>
      <c r="BL28" s="1">
        <f t="shared" si="3"/>
        <v>4</v>
      </c>
      <c r="BM28" s="1">
        <f t="shared" si="4"/>
        <v>4</v>
      </c>
      <c r="BN28" s="1">
        <f t="shared" si="5"/>
        <v>0</v>
      </c>
      <c r="BO28" s="1">
        <f t="shared" si="6"/>
        <v>0</v>
      </c>
      <c r="BP28" s="1">
        <f t="shared" si="7"/>
        <v>0</v>
      </c>
      <c r="BQ28" s="1">
        <f t="shared" si="8"/>
        <v>0</v>
      </c>
      <c r="BR28" s="1">
        <f t="shared" si="9"/>
        <v>0</v>
      </c>
      <c r="BS28" s="1">
        <f t="shared" si="10"/>
        <v>0</v>
      </c>
      <c r="BT28" s="1">
        <f t="shared" si="11"/>
        <v>0</v>
      </c>
      <c r="BU28" s="1">
        <f t="shared" si="12"/>
        <v>0</v>
      </c>
      <c r="BV28" s="1">
        <f t="shared" si="13"/>
        <v>0</v>
      </c>
      <c r="BW28" s="1">
        <f t="shared" si="14"/>
        <v>0</v>
      </c>
      <c r="BX28" s="1">
        <f t="shared" si="15"/>
        <v>1</v>
      </c>
      <c r="BY28" s="1">
        <f t="shared" si="16"/>
        <v>0</v>
      </c>
      <c r="BZ28" s="1">
        <f t="shared" si="17"/>
        <v>0</v>
      </c>
      <c r="CA28" s="1">
        <f t="shared" si="18"/>
        <v>0</v>
      </c>
      <c r="CB28" s="132"/>
    </row>
    <row r="29" spans="1:80" s="1" customFormat="1" ht="42" customHeight="1" x14ac:dyDescent="0.25">
      <c r="A29" s="125" t="s">
        <v>350</v>
      </c>
      <c r="B29" s="125" t="s">
        <v>623</v>
      </c>
      <c r="C29" s="54" t="s">
        <v>1155</v>
      </c>
      <c r="D29" s="73" t="str">
        <f t="shared" si="0"/>
        <v xml:space="preserve">        ; 2017_i=1      </v>
      </c>
      <c r="E29" s="48"/>
      <c r="F29" s="48"/>
      <c r="G29" s="48"/>
      <c r="H29" s="48"/>
      <c r="I29" s="48"/>
      <c r="J29" s="48"/>
      <c r="K29" s="48"/>
      <c r="L29" s="48"/>
      <c r="M29" s="97"/>
      <c r="N29" s="54"/>
      <c r="O29" s="54"/>
      <c r="P29" s="54"/>
      <c r="Q29" s="54" t="s">
        <v>1156</v>
      </c>
      <c r="R29" s="54" t="s">
        <v>1157</v>
      </c>
      <c r="S29" s="20" t="s">
        <v>1158</v>
      </c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 t="s">
        <v>1159</v>
      </c>
      <c r="AH29" s="54" t="s">
        <v>912</v>
      </c>
      <c r="AI29" s="128">
        <v>8000</v>
      </c>
      <c r="AJ29" s="129">
        <v>324334948</v>
      </c>
      <c r="AK29" s="54"/>
      <c r="AL29" s="54"/>
      <c r="AM29" s="54"/>
      <c r="AN29" s="54"/>
      <c r="AO29" s="54"/>
      <c r="AP29" s="20"/>
      <c r="AQ29" s="54"/>
      <c r="AR29" s="54"/>
      <c r="AS29" s="54"/>
      <c r="AT29" s="1">
        <f>RANK(BL29,$BL$3:$BL$122)+COUNTIF(BL$3:BL29,BL29)-1</f>
        <v>27</v>
      </c>
      <c r="AU29" s="64" t="str">
        <f t="shared" si="1"/>
        <v>N° 27 SOGEA EST BTP Station épuration</v>
      </c>
      <c r="AV29" s="1">
        <f>RANK(BM29,$BM$3:$BM$122)+COUNTIF(BM$3:BM29,BM29)-1</f>
        <v>20</v>
      </c>
      <c r="AW29" s="64" t="str">
        <f t="shared" si="2"/>
        <v>N° 20 SOGEA EST BTP Station épuration</v>
      </c>
      <c r="AX29" s="10"/>
      <c r="AY29" s="10"/>
      <c r="AZ29" s="10"/>
      <c r="BA29" s="10"/>
      <c r="BB29" s="65"/>
      <c r="BC29" s="65"/>
      <c r="BD29" s="65"/>
      <c r="BE29" s="65">
        <v>1</v>
      </c>
      <c r="BF29" s="65"/>
      <c r="BG29" s="65"/>
      <c r="BH29" s="65"/>
      <c r="BI29" s="65"/>
      <c r="BJ29" s="65"/>
      <c r="BK29" s="65"/>
      <c r="BL29" s="1">
        <f t="shared" si="3"/>
        <v>4</v>
      </c>
      <c r="BM29" s="1">
        <f t="shared" si="4"/>
        <v>4</v>
      </c>
      <c r="BN29" s="1">
        <f t="shared" si="5"/>
        <v>0</v>
      </c>
      <c r="BO29" s="1">
        <f t="shared" si="6"/>
        <v>0</v>
      </c>
      <c r="BP29" s="1">
        <f t="shared" si="7"/>
        <v>0</v>
      </c>
      <c r="BQ29" s="1">
        <f t="shared" si="8"/>
        <v>0</v>
      </c>
      <c r="BR29" s="1">
        <f t="shared" si="9"/>
        <v>0</v>
      </c>
      <c r="BS29" s="1">
        <f t="shared" si="10"/>
        <v>0</v>
      </c>
      <c r="BT29" s="1">
        <f t="shared" si="11"/>
        <v>0</v>
      </c>
      <c r="BU29" s="1">
        <f t="shared" si="12"/>
        <v>0</v>
      </c>
      <c r="BV29" s="1">
        <f t="shared" si="13"/>
        <v>0</v>
      </c>
      <c r="BW29" s="1">
        <f t="shared" si="14"/>
        <v>0</v>
      </c>
      <c r="BX29" s="1">
        <f t="shared" si="15"/>
        <v>1</v>
      </c>
      <c r="BY29" s="1">
        <f t="shared" si="16"/>
        <v>0</v>
      </c>
      <c r="BZ29" s="1">
        <f t="shared" si="17"/>
        <v>0</v>
      </c>
      <c r="CA29" s="1">
        <f t="shared" si="18"/>
        <v>0</v>
      </c>
      <c r="CB29" s="133"/>
    </row>
    <row r="30" spans="1:80" s="1" customFormat="1" ht="42" customHeight="1" x14ac:dyDescent="0.2">
      <c r="A30" s="12" t="s">
        <v>0</v>
      </c>
      <c r="B30" s="12" t="s">
        <v>409</v>
      </c>
      <c r="C30" s="17" t="s">
        <v>579</v>
      </c>
      <c r="D30" s="73" t="str">
        <f t="shared" si="0"/>
        <v xml:space="preserve">        ; 2017_i=1      </v>
      </c>
      <c r="E30" s="11"/>
      <c r="F30" s="11"/>
      <c r="G30" s="11"/>
      <c r="H30" s="11"/>
      <c r="I30" s="11"/>
      <c r="J30" s="11"/>
      <c r="K30" s="11"/>
      <c r="L30" s="11"/>
      <c r="M30" s="75"/>
      <c r="N30" s="17"/>
      <c r="O30" s="17"/>
      <c r="P30" s="17"/>
      <c r="Q30" s="17" t="s">
        <v>1160</v>
      </c>
      <c r="R30" s="17" t="s">
        <v>1161</v>
      </c>
      <c r="S30" s="17" t="s">
        <v>1162</v>
      </c>
      <c r="T30" s="17"/>
      <c r="U30" s="17"/>
      <c r="V30" s="17"/>
      <c r="W30" s="17"/>
      <c r="X30" s="17"/>
      <c r="Y30" s="17"/>
      <c r="Z30" s="17"/>
      <c r="AA30" s="45"/>
      <c r="AB30" s="17"/>
      <c r="AC30" s="17"/>
      <c r="AD30" s="17"/>
      <c r="AE30" s="17"/>
      <c r="AF30" s="48"/>
      <c r="AG30" s="54" t="s">
        <v>581</v>
      </c>
      <c r="AH30" s="17" t="s">
        <v>580</v>
      </c>
      <c r="AI30" s="21">
        <v>51500</v>
      </c>
      <c r="AJ30" s="46" t="s">
        <v>582</v>
      </c>
      <c r="AK30" s="23" t="s">
        <v>583</v>
      </c>
      <c r="AL30" s="23"/>
      <c r="AM30" s="23"/>
      <c r="AN30" s="45" t="s">
        <v>584</v>
      </c>
      <c r="AO30" s="17" t="s">
        <v>585</v>
      </c>
      <c r="AP30" s="17" t="s">
        <v>586</v>
      </c>
      <c r="AQ30" s="17"/>
      <c r="AR30" s="48"/>
      <c r="AS30" s="25" t="s">
        <v>454</v>
      </c>
      <c r="AT30" s="1">
        <f>RANK(BL30,$BL$3:$BL$122)+COUNTIF(BL$3:BL30,BL30)-1</f>
        <v>28</v>
      </c>
      <c r="AU30" s="64" t="str">
        <f t="shared" si="1"/>
        <v>N° 28 Taittinger C.C.V.C.</v>
      </c>
      <c r="AV30" s="1">
        <f>RANK(BM30,$BM$3:$BM$122)+COUNTIF(BM$3:BM30,BM30)-1</f>
        <v>21</v>
      </c>
      <c r="AW30" s="64" t="str">
        <f t="shared" si="2"/>
        <v>N° 21 Taittinger C.C.V.C.</v>
      </c>
      <c r="AX30" s="64"/>
      <c r="AY30" s="64"/>
      <c r="AZ30" s="64"/>
      <c r="BA30" s="64"/>
      <c r="BB30" s="65"/>
      <c r="BC30" s="65"/>
      <c r="BD30" s="65"/>
      <c r="BE30" s="65">
        <v>1</v>
      </c>
      <c r="BF30" s="65"/>
      <c r="BG30" s="65"/>
      <c r="BH30" s="65"/>
      <c r="BI30" s="65"/>
      <c r="BJ30" s="65"/>
      <c r="BK30" s="65"/>
      <c r="BL30" s="1">
        <f t="shared" si="3"/>
        <v>4</v>
      </c>
      <c r="BM30" s="1">
        <f t="shared" si="4"/>
        <v>4</v>
      </c>
      <c r="BN30" s="1">
        <f t="shared" si="5"/>
        <v>0</v>
      </c>
      <c r="BO30" s="1">
        <f t="shared" si="6"/>
        <v>0</v>
      </c>
      <c r="BP30" s="1">
        <f t="shared" si="7"/>
        <v>0</v>
      </c>
      <c r="BQ30" s="1">
        <f t="shared" si="8"/>
        <v>0</v>
      </c>
      <c r="BR30" s="1">
        <f t="shared" si="9"/>
        <v>0</v>
      </c>
      <c r="BS30" s="1">
        <f t="shared" si="10"/>
        <v>0</v>
      </c>
      <c r="BT30" s="1">
        <f t="shared" si="11"/>
        <v>0</v>
      </c>
      <c r="BU30" s="1">
        <f t="shared" si="12"/>
        <v>0</v>
      </c>
      <c r="BV30" s="1">
        <f t="shared" si="13"/>
        <v>0</v>
      </c>
      <c r="BW30" s="1">
        <f t="shared" si="14"/>
        <v>0</v>
      </c>
      <c r="BX30" s="1">
        <f t="shared" si="15"/>
        <v>1</v>
      </c>
      <c r="BY30" s="1">
        <f t="shared" si="16"/>
        <v>0</v>
      </c>
      <c r="BZ30" s="1">
        <f t="shared" si="17"/>
        <v>0</v>
      </c>
      <c r="CA30" s="1">
        <f t="shared" si="18"/>
        <v>0</v>
      </c>
      <c r="CB30" s="37"/>
    </row>
    <row r="31" spans="1:80" s="1" customFormat="1" ht="42" customHeight="1" x14ac:dyDescent="0.2">
      <c r="A31" s="12" t="s">
        <v>0</v>
      </c>
      <c r="B31" s="12" t="s">
        <v>17</v>
      </c>
      <c r="C31" s="17" t="s">
        <v>241</v>
      </c>
      <c r="D31" s="73" t="str">
        <f t="shared" si="0"/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75"/>
      <c r="N31" s="17"/>
      <c r="O31" s="17"/>
      <c r="P31" s="17"/>
      <c r="Q31" s="17"/>
      <c r="R31" s="120"/>
      <c r="S31" s="17"/>
      <c r="T31" s="17"/>
      <c r="U31" s="17" t="s">
        <v>277</v>
      </c>
      <c r="V31" s="17" t="s">
        <v>1194</v>
      </c>
      <c r="W31" s="17" t="s">
        <v>548</v>
      </c>
      <c r="X31" s="17" t="s">
        <v>551</v>
      </c>
      <c r="Y31" s="17"/>
      <c r="Z31" s="17"/>
      <c r="AA31" s="17"/>
      <c r="AB31" s="17"/>
      <c r="AC31" s="17"/>
      <c r="AD31" s="17"/>
      <c r="AE31" s="17"/>
      <c r="AF31" s="17"/>
      <c r="AG31" s="11" t="s">
        <v>56</v>
      </c>
      <c r="AH31" s="11" t="s">
        <v>240</v>
      </c>
      <c r="AI31" s="41">
        <v>51053</v>
      </c>
      <c r="AJ31" s="28" t="s">
        <v>58</v>
      </c>
      <c r="AK31" s="23" t="s">
        <v>242</v>
      </c>
      <c r="AL31" s="23"/>
      <c r="AM31" s="23"/>
      <c r="AN31" s="25"/>
      <c r="AO31" s="11" t="s">
        <v>57</v>
      </c>
      <c r="AP31" s="17"/>
      <c r="AQ31" s="11" t="s">
        <v>600</v>
      </c>
      <c r="AR31" s="23" t="s">
        <v>601</v>
      </c>
      <c r="AS31" s="25" t="s">
        <v>454</v>
      </c>
      <c r="AT31" s="1">
        <f>RANK(BL31,$BL$3:$BL$122)+COUNTIF(BL$3:BL31,BL31)-1</f>
        <v>29</v>
      </c>
      <c r="AU31" s="64" t="str">
        <f t="shared" si="1"/>
        <v>N° 29 MUMM</v>
      </c>
      <c r="AV31" s="1">
        <f>RANK(BM31,$BM$3:$BM$122)+COUNTIF(BM$3:BM31,BM31)-1</f>
        <v>23</v>
      </c>
      <c r="AW31" s="64" t="str">
        <f t="shared" si="2"/>
        <v>N° 23 MUMM</v>
      </c>
      <c r="AX31" s="64"/>
      <c r="AY31" s="64"/>
      <c r="AZ31" s="64"/>
      <c r="BA31" s="64"/>
      <c r="BB31" s="65"/>
      <c r="BC31" s="65"/>
      <c r="BD31" s="65"/>
      <c r="BE31" s="65"/>
      <c r="BF31" s="65"/>
      <c r="BG31" s="65">
        <v>1</v>
      </c>
      <c r="BH31" s="65"/>
      <c r="BI31" s="65"/>
      <c r="BJ31" s="65"/>
      <c r="BK31" s="65"/>
      <c r="BL31" s="1">
        <f t="shared" si="3"/>
        <v>3</v>
      </c>
      <c r="BM31" s="1">
        <f t="shared" si="4"/>
        <v>3</v>
      </c>
      <c r="BN31" s="1">
        <f t="shared" si="5"/>
        <v>0</v>
      </c>
      <c r="BO31" s="1">
        <f t="shared" si="6"/>
        <v>0</v>
      </c>
      <c r="BP31" s="1">
        <f t="shared" si="7"/>
        <v>0</v>
      </c>
      <c r="BQ31" s="1">
        <f t="shared" si="8"/>
        <v>0</v>
      </c>
      <c r="BR31" s="1">
        <f t="shared" si="9"/>
        <v>0</v>
      </c>
      <c r="BS31" s="1">
        <f t="shared" si="10"/>
        <v>0</v>
      </c>
      <c r="BT31" s="1">
        <f t="shared" si="11"/>
        <v>0</v>
      </c>
      <c r="BU31" s="1">
        <f t="shared" si="12"/>
        <v>0</v>
      </c>
      <c r="BV31" s="1">
        <f t="shared" si="13"/>
        <v>0</v>
      </c>
      <c r="BW31" s="1">
        <f t="shared" si="14"/>
        <v>0</v>
      </c>
      <c r="BX31" s="1">
        <f t="shared" si="15"/>
        <v>0</v>
      </c>
      <c r="BY31" s="1">
        <f t="shared" si="16"/>
        <v>1</v>
      </c>
      <c r="BZ31" s="1">
        <f t="shared" si="17"/>
        <v>0</v>
      </c>
      <c r="CA31" s="1">
        <f t="shared" si="18"/>
        <v>0</v>
      </c>
      <c r="CB31" s="35"/>
    </row>
    <row r="32" spans="1:80" s="1" customFormat="1" ht="114.75" customHeight="1" x14ac:dyDescent="0.2">
      <c r="A32" s="12" t="s">
        <v>0</v>
      </c>
      <c r="B32" s="12" t="s">
        <v>123</v>
      </c>
      <c r="C32" s="17" t="s">
        <v>527</v>
      </c>
      <c r="D32" s="73" t="str">
        <f t="shared" si="0"/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75"/>
      <c r="N32" s="17"/>
      <c r="O32" s="17"/>
      <c r="P32" s="17"/>
      <c r="Q32" s="17"/>
      <c r="R32" s="120"/>
      <c r="S32" s="17"/>
      <c r="T32" s="17"/>
      <c r="U32" s="17" t="s">
        <v>268</v>
      </c>
      <c r="V32" s="17" t="s">
        <v>1195</v>
      </c>
      <c r="W32" s="17" t="s">
        <v>445</v>
      </c>
      <c r="X32" s="17"/>
      <c r="Y32" s="17"/>
      <c r="Z32" s="17"/>
      <c r="AA32" s="17"/>
      <c r="AB32" s="17"/>
      <c r="AC32" s="17"/>
      <c r="AD32" s="17"/>
      <c r="AE32" s="17"/>
      <c r="AF32" s="17"/>
      <c r="AG32" s="11" t="s">
        <v>528</v>
      </c>
      <c r="AH32" s="11" t="s">
        <v>69</v>
      </c>
      <c r="AI32" s="41">
        <v>51100</v>
      </c>
      <c r="AJ32" s="28" t="s">
        <v>121</v>
      </c>
      <c r="AK32" s="53" t="s">
        <v>530</v>
      </c>
      <c r="AL32" s="53"/>
      <c r="AM32" s="23" t="s">
        <v>529</v>
      </c>
      <c r="AN32" s="25" t="s">
        <v>531</v>
      </c>
      <c r="AO32" s="17"/>
      <c r="AP32" s="17"/>
      <c r="AQ32" s="25"/>
      <c r="AR32" s="11"/>
      <c r="AS32" s="25"/>
      <c r="AT32" s="1">
        <f>RANK(BL32,$BL$3:$BL$122)+COUNTIF(BL$3:BL32,BL32)-1</f>
        <v>30</v>
      </c>
      <c r="AU32" s="64" t="str">
        <f t="shared" si="1"/>
        <v>N° 30 GRANDS MOULINS DE REIMS (EUROMILL NORD REIMS)</v>
      </c>
      <c r="AV32" s="1">
        <f>RANK(BM32,$BM$3:$BM$122)+COUNTIF(BM$3:BM32,BM32)-1</f>
        <v>24</v>
      </c>
      <c r="AW32" s="64" t="str">
        <f t="shared" si="2"/>
        <v>N° 24 GRANDS MOULINS DE REIMS (EUROMILL NORD REIMS)</v>
      </c>
      <c r="AX32" s="64"/>
      <c r="AY32" s="64"/>
      <c r="AZ32" s="64"/>
      <c r="BA32" s="64"/>
      <c r="BB32" s="65"/>
      <c r="BC32" s="65"/>
      <c r="BD32" s="65"/>
      <c r="BE32" s="65"/>
      <c r="BF32" s="65"/>
      <c r="BG32" s="65">
        <v>1</v>
      </c>
      <c r="BH32" s="65"/>
      <c r="BI32" s="65"/>
      <c r="BJ32" s="65"/>
      <c r="BK32" s="65"/>
      <c r="BL32" s="1">
        <f t="shared" si="3"/>
        <v>3</v>
      </c>
      <c r="BM32" s="1">
        <f t="shared" si="4"/>
        <v>3</v>
      </c>
      <c r="BN32" s="1">
        <f t="shared" si="5"/>
        <v>0</v>
      </c>
      <c r="BO32" s="1">
        <f t="shared" si="6"/>
        <v>0</v>
      </c>
      <c r="BP32" s="1">
        <f t="shared" si="7"/>
        <v>0</v>
      </c>
      <c r="BQ32" s="1">
        <f t="shared" si="8"/>
        <v>0</v>
      </c>
      <c r="BR32" s="1">
        <f t="shared" si="9"/>
        <v>0</v>
      </c>
      <c r="BS32" s="1">
        <f t="shared" si="10"/>
        <v>0</v>
      </c>
      <c r="BT32" s="1">
        <f t="shared" si="11"/>
        <v>0</v>
      </c>
      <c r="BU32" s="1">
        <f t="shared" si="12"/>
        <v>0</v>
      </c>
      <c r="BV32" s="1">
        <f t="shared" si="13"/>
        <v>0</v>
      </c>
      <c r="BW32" s="1">
        <f t="shared" si="14"/>
        <v>0</v>
      </c>
      <c r="BX32" s="1">
        <f t="shared" si="15"/>
        <v>0</v>
      </c>
      <c r="BY32" s="1">
        <f t="shared" si="16"/>
        <v>1</v>
      </c>
      <c r="BZ32" s="1">
        <f t="shared" si="17"/>
        <v>0</v>
      </c>
      <c r="CA32" s="1">
        <f t="shared" si="18"/>
        <v>0</v>
      </c>
      <c r="CB32" s="35"/>
    </row>
    <row r="33" spans="1:80" s="1" customFormat="1" ht="42" customHeight="1" x14ac:dyDescent="0.2">
      <c r="A33" s="12" t="s">
        <v>362</v>
      </c>
      <c r="B33" s="12"/>
      <c r="C33" s="17" t="s">
        <v>431</v>
      </c>
      <c r="D33" s="73" t="str">
        <f t="shared" si="0"/>
        <v xml:space="preserve">          ; 2016_i=1    </v>
      </c>
      <c r="E33" s="11"/>
      <c r="F33" s="11"/>
      <c r="G33" s="11"/>
      <c r="H33" s="11"/>
      <c r="I33" s="11"/>
      <c r="J33" s="11"/>
      <c r="K33" s="11"/>
      <c r="L33" s="11"/>
      <c r="M33" s="76"/>
      <c r="N33" s="17"/>
      <c r="O33" s="17"/>
      <c r="P33" s="15"/>
      <c r="Q33" s="17"/>
      <c r="R33" s="24"/>
      <c r="S33" s="15"/>
      <c r="T33" s="15"/>
      <c r="U33" s="17" t="s">
        <v>277</v>
      </c>
      <c r="V33" s="17" t="s">
        <v>1196</v>
      </c>
      <c r="W33" s="17" t="s">
        <v>430</v>
      </c>
      <c r="X33" s="15"/>
      <c r="Y33" s="15"/>
      <c r="Z33" s="15"/>
      <c r="AA33" s="15"/>
      <c r="AB33" s="15"/>
      <c r="AC33" s="17"/>
      <c r="AD33" s="17"/>
      <c r="AE33" s="17"/>
      <c r="AF33" s="15"/>
      <c r="AG33" s="17" t="s">
        <v>432</v>
      </c>
      <c r="AH33" s="17" t="s">
        <v>193</v>
      </c>
      <c r="AI33" s="21">
        <v>51100</v>
      </c>
      <c r="AJ33" s="28" t="s">
        <v>433</v>
      </c>
      <c r="AK33" s="23" t="s">
        <v>434</v>
      </c>
      <c r="AL33" s="23"/>
      <c r="AM33" s="23" t="s">
        <v>435</v>
      </c>
      <c r="AN33" s="30"/>
      <c r="AO33" s="15" t="s">
        <v>788</v>
      </c>
      <c r="AP33" s="24"/>
      <c r="AQ33" s="17" t="s">
        <v>787</v>
      </c>
      <c r="AR33" s="23" t="s">
        <v>789</v>
      </c>
      <c r="AS33" s="26"/>
      <c r="AT33" s="1">
        <f>RANK(BL33,$BL$3:$BL$122)+COUNTIF(BL$3:BL33,BL33)-1</f>
        <v>31</v>
      </c>
      <c r="AU33" s="64" t="str">
        <f t="shared" si="1"/>
        <v>N° 31 I.N.R.A Institut National de la Recherche Agronomique (Reims)</v>
      </c>
      <c r="AV33" s="1">
        <f>RANK(BM33,$BM$3:$BM$122)+COUNTIF(BM$3:BM33,BM33)-1</f>
        <v>25</v>
      </c>
      <c r="AW33" s="64" t="str">
        <f t="shared" si="2"/>
        <v>N° 25 I.N.R.A Institut National de la Recherche Agronomique (Reims)</v>
      </c>
      <c r="AX33" s="64"/>
      <c r="AY33" s="64"/>
      <c r="AZ33" s="64"/>
      <c r="BA33" s="64"/>
      <c r="BB33" s="65"/>
      <c r="BC33" s="65"/>
      <c r="BD33" s="65"/>
      <c r="BE33" s="65"/>
      <c r="BF33" s="65"/>
      <c r="BG33" s="65">
        <v>1</v>
      </c>
      <c r="BH33" s="65"/>
      <c r="BI33" s="65"/>
      <c r="BJ33" s="65"/>
      <c r="BK33" s="65"/>
      <c r="BL33" s="1">
        <f t="shared" si="3"/>
        <v>3</v>
      </c>
      <c r="BM33" s="1">
        <f t="shared" si="4"/>
        <v>3</v>
      </c>
      <c r="BN33" s="1">
        <f t="shared" si="5"/>
        <v>0</v>
      </c>
      <c r="BO33" s="1">
        <f t="shared" si="6"/>
        <v>0</v>
      </c>
      <c r="BP33" s="1">
        <f t="shared" si="7"/>
        <v>0</v>
      </c>
      <c r="BQ33" s="1">
        <f t="shared" si="8"/>
        <v>0</v>
      </c>
      <c r="BR33" s="1">
        <f t="shared" si="9"/>
        <v>0</v>
      </c>
      <c r="BS33" s="1">
        <f t="shared" si="10"/>
        <v>0</v>
      </c>
      <c r="BT33" s="1">
        <f t="shared" si="11"/>
        <v>0</v>
      </c>
      <c r="BU33" s="1">
        <f t="shared" si="12"/>
        <v>0</v>
      </c>
      <c r="BV33" s="1">
        <f t="shared" si="13"/>
        <v>0</v>
      </c>
      <c r="BW33" s="1">
        <f t="shared" si="14"/>
        <v>0</v>
      </c>
      <c r="BX33" s="1">
        <f t="shared" si="15"/>
        <v>0</v>
      </c>
      <c r="BY33" s="1">
        <f t="shared" si="16"/>
        <v>1</v>
      </c>
      <c r="BZ33" s="1">
        <f t="shared" si="17"/>
        <v>0</v>
      </c>
      <c r="CA33" s="1">
        <f t="shared" si="18"/>
        <v>0</v>
      </c>
      <c r="CB33" s="35"/>
    </row>
    <row r="34" spans="1:80" s="1" customFormat="1" ht="42" customHeight="1" x14ac:dyDescent="0.2">
      <c r="A34" s="12" t="s">
        <v>0</v>
      </c>
      <c r="B34" s="12" t="s">
        <v>83</v>
      </c>
      <c r="C34" s="17" t="s">
        <v>1</v>
      </c>
      <c r="D34" s="73" t="str">
        <f t="shared" si="0"/>
        <v xml:space="preserve">           ; 2015_A=1  ; 2014_A=1 </v>
      </c>
      <c r="E34" s="11"/>
      <c r="F34" s="11"/>
      <c r="G34" s="11"/>
      <c r="H34" s="11"/>
      <c r="I34" s="11"/>
      <c r="J34" s="11"/>
      <c r="K34" s="11"/>
      <c r="L34" s="11"/>
      <c r="M34" s="75"/>
      <c r="N34" s="17"/>
      <c r="O34" s="17"/>
      <c r="P34" s="17"/>
      <c r="Q34" s="17"/>
      <c r="R34" s="120"/>
      <c r="S34" s="17"/>
      <c r="T34" s="17"/>
      <c r="U34" s="17"/>
      <c r="V34" s="17"/>
      <c r="W34" s="17"/>
      <c r="X34" s="17"/>
      <c r="Y34" s="17"/>
      <c r="Z34" s="17" t="s">
        <v>1095</v>
      </c>
      <c r="AA34" s="17" t="s">
        <v>1094</v>
      </c>
      <c r="AB34" s="17"/>
      <c r="AC34" s="17"/>
      <c r="AD34" s="17" t="s">
        <v>1093</v>
      </c>
      <c r="AE34" s="17" t="s">
        <v>1094</v>
      </c>
      <c r="AF34" s="17"/>
      <c r="AG34" s="11" t="s">
        <v>170</v>
      </c>
      <c r="AH34" s="11" t="s">
        <v>169</v>
      </c>
      <c r="AI34" s="41">
        <v>10160</v>
      </c>
      <c r="AJ34" s="28" t="s">
        <v>78</v>
      </c>
      <c r="AK34" s="23" t="s">
        <v>81</v>
      </c>
      <c r="AL34" s="23"/>
      <c r="AM34" s="23"/>
      <c r="AN34" s="25"/>
      <c r="AO34" s="17" t="s">
        <v>89</v>
      </c>
      <c r="AP34" s="17" t="s">
        <v>2</v>
      </c>
      <c r="AQ34" s="25" t="s">
        <v>79</v>
      </c>
      <c r="AR34" s="42" t="s">
        <v>80</v>
      </c>
      <c r="AS34" s="25"/>
      <c r="AT34" s="1">
        <f>RANK(BL34,$BL$3:$BL$122)+COUNTIF(BL$3:BL34,BL34)-1</f>
        <v>32</v>
      </c>
      <c r="AU34" s="64" t="str">
        <f t="shared" si="1"/>
        <v xml:space="preserve">N° 32 BONDUELLE TRAITEUR </v>
      </c>
      <c r="AV34" s="1">
        <f>RANK(BM34,$BM$3:$BM$122)+COUNTIF(BM$3:BM34,BM34)-1</f>
        <v>40</v>
      </c>
      <c r="AW34" s="64" t="str">
        <f t="shared" si="2"/>
        <v xml:space="preserve">N° 40 BONDUELLE TRAITEUR </v>
      </c>
      <c r="AX34" s="64"/>
      <c r="AY34" s="64"/>
      <c r="AZ34" s="64"/>
      <c r="BA34" s="64"/>
      <c r="BB34" s="65"/>
      <c r="BC34" s="65"/>
      <c r="BD34" s="65"/>
      <c r="BE34" s="65"/>
      <c r="BF34" s="65"/>
      <c r="BG34" s="65"/>
      <c r="BH34" s="65">
        <v>1</v>
      </c>
      <c r="BI34" s="65"/>
      <c r="BJ34" s="65">
        <v>1</v>
      </c>
      <c r="BK34" s="65"/>
      <c r="BL34" s="1">
        <f t="shared" si="3"/>
        <v>3</v>
      </c>
      <c r="BM34" s="1">
        <f t="shared" si="4"/>
        <v>0</v>
      </c>
      <c r="BN34" s="1">
        <f t="shared" si="5"/>
        <v>0</v>
      </c>
      <c r="BO34" s="1">
        <f t="shared" si="6"/>
        <v>0</v>
      </c>
      <c r="BP34" s="1">
        <f t="shared" si="7"/>
        <v>0</v>
      </c>
      <c r="BQ34" s="1">
        <f t="shared" si="8"/>
        <v>0</v>
      </c>
      <c r="BR34" s="1">
        <f t="shared" si="9"/>
        <v>0</v>
      </c>
      <c r="BS34" s="1">
        <f t="shared" si="10"/>
        <v>1</v>
      </c>
      <c r="BT34" s="1">
        <f t="shared" si="11"/>
        <v>1</v>
      </c>
      <c r="BU34" s="1">
        <f t="shared" si="12"/>
        <v>0</v>
      </c>
      <c r="BV34" s="1">
        <f t="shared" si="13"/>
        <v>0</v>
      </c>
      <c r="BW34" s="1">
        <f t="shared" si="14"/>
        <v>0</v>
      </c>
      <c r="BX34" s="1">
        <f t="shared" si="15"/>
        <v>0</v>
      </c>
      <c r="BY34" s="1">
        <f t="shared" si="16"/>
        <v>0</v>
      </c>
      <c r="BZ34" s="1">
        <f t="shared" si="17"/>
        <v>0</v>
      </c>
      <c r="CA34" s="1">
        <f t="shared" si="18"/>
        <v>0</v>
      </c>
      <c r="CB34" s="35"/>
    </row>
    <row r="35" spans="1:80" s="1" customFormat="1" ht="94.5" customHeight="1" x14ac:dyDescent="0.25">
      <c r="A35" s="100" t="s">
        <v>0</v>
      </c>
      <c r="B35" s="100" t="s">
        <v>4</v>
      </c>
      <c r="C35" s="69" t="s">
        <v>1078</v>
      </c>
      <c r="D35" s="73" t="str">
        <f t="shared" ref="D35:D66" si="19">IF(AX35&lt;&gt;0,"2020_A="&amp;AX35," ")&amp;IF(AY35&lt;&gt;0," ; 2020_i="&amp;AY35," ")&amp;IF(AZ35&lt;&gt;0,"2019_A="&amp;AZ35," ")&amp;IF(BA35&lt;&gt;0," ; 2019_i="&amp;BA35," ")&amp;IF(BB35&lt;&gt;0,"2018_A="&amp;BB35," ")&amp;IF(BC35&lt;&gt;0," ; 2018_i="&amp;BC35," ")&amp;IF(BD35&lt;&gt;0," ; 2017_A="&amp;BD35," ")&amp;IF(BE35&lt;&gt;0," ; 2017_i="&amp;BE35," ")&amp;IF(BF35&lt;&gt;0," ; 2016_A="&amp;BF35," ")&amp;IF(BG35&lt;&gt;0," ; 2016_i="&amp;BG35," ")&amp;IF(BH35&lt;&gt;0," ; 2015_A="&amp;BH35," ")&amp;IF(BI35&lt;&gt;0," ; 2015_i="&amp;BI35," ")&amp;IF(BJ35&lt;&gt;0," ; 2014_A="&amp;BJ35," ")&amp;IF(BK35&lt;&gt;0," ; 2014_i="&amp;BK35," ")</f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03"/>
      <c r="N35" s="54"/>
      <c r="O35" s="69"/>
      <c r="P35" s="84"/>
      <c r="Q35" s="54"/>
      <c r="R35" s="118"/>
      <c r="S35" s="84"/>
      <c r="T35" s="84"/>
      <c r="U35" s="84"/>
      <c r="V35" s="69"/>
      <c r="W35" s="69"/>
      <c r="X35" s="84"/>
      <c r="Y35" s="69" t="s">
        <v>1046</v>
      </c>
      <c r="Z35" s="69" t="s">
        <v>1081</v>
      </c>
      <c r="AA35" s="69" t="s">
        <v>1080</v>
      </c>
      <c r="AB35" s="84"/>
      <c r="AC35" s="69" t="s">
        <v>1046</v>
      </c>
      <c r="AD35" s="69" t="s">
        <v>1079</v>
      </c>
      <c r="AE35" s="69" t="s">
        <v>1080</v>
      </c>
      <c r="AF35" s="84"/>
      <c r="AG35" s="105" t="s">
        <v>1074</v>
      </c>
      <c r="AH35" s="69" t="s">
        <v>1075</v>
      </c>
      <c r="AI35" s="86">
        <v>10700</v>
      </c>
      <c r="AJ35" s="69" t="s">
        <v>1076</v>
      </c>
      <c r="AK35" s="84"/>
      <c r="AL35" s="84"/>
      <c r="AM35" s="69" t="s">
        <v>1077</v>
      </c>
      <c r="AN35" s="90"/>
      <c r="AO35" s="84"/>
      <c r="AP35" s="92"/>
      <c r="AQ35" s="84"/>
      <c r="AR35" s="84"/>
      <c r="AS35" s="84"/>
      <c r="AT35" s="1">
        <f>RANK(BL35,$BL$3:$BL$122)+COUNTIF(BL$3:BL35,BL35)-1</f>
        <v>33</v>
      </c>
      <c r="AU35" s="64" t="str">
        <f t="shared" ref="AU35:AU66" si="20">"N° "&amp;AT35&amp;" "&amp;C35</f>
        <v>N° 33 Cristal Union Villette-sur-Aube</v>
      </c>
      <c r="AV35" s="1">
        <f>RANK(BM35,$BM$3:$BM$122)+COUNTIF(BM$3:BM35,BM35)-1</f>
        <v>41</v>
      </c>
      <c r="AW35" s="64" t="str">
        <f t="shared" ref="AW35:AW66" si="21">"N° "&amp;AV35&amp;" "&amp;C35</f>
        <v>N° 41 Cristal Union Villette-sur-Aube</v>
      </c>
      <c r="AX35" s="7"/>
      <c r="AY35" s="7"/>
      <c r="AZ35" s="7"/>
      <c r="BA35" s="7"/>
      <c r="BB35" s="65"/>
      <c r="BC35" s="65"/>
      <c r="BD35" s="65"/>
      <c r="BE35" s="65"/>
      <c r="BF35" s="65"/>
      <c r="BG35" s="65"/>
      <c r="BH35" s="65">
        <v>1</v>
      </c>
      <c r="BI35" s="65"/>
      <c r="BJ35" s="65">
        <v>1</v>
      </c>
      <c r="BK35" s="65"/>
      <c r="BL35" s="1">
        <f t="shared" ref="BL35:BL66" si="22">((AX35+AY35)*7)+((AZ35+BA35)*6)+((BB35+BC35)*5)+((BD35+BE35)*4)+((BF35+BG35)*3)+((BH35+BI35)*2)+((BJ35+BK35)*1)</f>
        <v>3</v>
      </c>
      <c r="BM35" s="1">
        <f t="shared" ref="BM35:BM66" si="23">((AY35)*7)+((BA35)*6)+((BC35)*5)+((BE35)*4)+((BG35)*3)+((BI35)*2)+((BK35)*1)</f>
        <v>0</v>
      </c>
      <c r="BN35" s="1">
        <f t="shared" ref="BN35:BN66" si="24">AX35</f>
        <v>0</v>
      </c>
      <c r="BO35" s="1">
        <f t="shared" ref="BO35:BO66" si="25">AZ35</f>
        <v>0</v>
      </c>
      <c r="BP35" s="1">
        <f t="shared" ref="BP35:BP66" si="26">BB35</f>
        <v>0</v>
      </c>
      <c r="BQ35" s="1">
        <f t="shared" ref="BQ35:BQ66" si="27">BD35</f>
        <v>0</v>
      </c>
      <c r="BR35" s="1">
        <f t="shared" ref="BR35:BR66" si="28">BF35</f>
        <v>0</v>
      </c>
      <c r="BS35" s="1">
        <f t="shared" ref="BS35:BS66" si="29">BH35</f>
        <v>1</v>
      </c>
      <c r="BT35" s="1">
        <f t="shared" ref="BT35:BT66" si="30">BJ35</f>
        <v>1</v>
      </c>
      <c r="BU35" s="1">
        <f t="shared" ref="BU35:BU66" si="31">AY35</f>
        <v>0</v>
      </c>
      <c r="BV35" s="1">
        <f t="shared" ref="BV35:BV66" si="32">BA35</f>
        <v>0</v>
      </c>
      <c r="BW35" s="1">
        <f t="shared" ref="BW35:BW66" si="33">BC35</f>
        <v>0</v>
      </c>
      <c r="BX35" s="1">
        <f t="shared" ref="BX35:BX66" si="34">BE35</f>
        <v>0</v>
      </c>
      <c r="BY35" s="1">
        <f t="shared" ref="BY35:BY66" si="35">BG35</f>
        <v>0</v>
      </c>
      <c r="BZ35" s="1">
        <f t="shared" ref="BZ35:BZ66" si="36">BI35</f>
        <v>0</v>
      </c>
      <c r="CA35" s="1">
        <f t="shared" ref="CA35:CA66" si="37">BK35</f>
        <v>0</v>
      </c>
      <c r="CB35" s="94"/>
    </row>
    <row r="36" spans="1:80" s="1" customFormat="1" ht="42" customHeight="1" x14ac:dyDescent="0.25">
      <c r="A36" s="100" t="s">
        <v>0</v>
      </c>
      <c r="B36" s="100" t="s">
        <v>1084</v>
      </c>
      <c r="C36" s="69" t="s">
        <v>1085</v>
      </c>
      <c r="D36" s="73" t="str">
        <f t="shared" si="19"/>
        <v xml:space="preserve">           ; 2015_A=1  ; 2014_A=1 </v>
      </c>
      <c r="E36" s="26"/>
      <c r="F36" s="26"/>
      <c r="G36" s="26"/>
      <c r="H36" s="26"/>
      <c r="I36" s="26"/>
      <c r="J36" s="26"/>
      <c r="K36" s="26"/>
      <c r="L36" s="26"/>
      <c r="M36" s="103"/>
      <c r="N36" s="54"/>
      <c r="O36" s="69"/>
      <c r="P36" s="84"/>
      <c r="Q36" s="54"/>
      <c r="R36" s="118"/>
      <c r="S36" s="84"/>
      <c r="T36" s="84"/>
      <c r="U36" s="84"/>
      <c r="V36" s="69"/>
      <c r="W36" s="69"/>
      <c r="X36" s="84"/>
      <c r="Y36" s="84"/>
      <c r="Z36" s="69" t="s">
        <v>1092</v>
      </c>
      <c r="AA36" s="69" t="s">
        <v>1091</v>
      </c>
      <c r="AB36" s="84"/>
      <c r="AC36" s="69"/>
      <c r="AD36" s="69" t="s">
        <v>1090</v>
      </c>
      <c r="AE36" s="69" t="s">
        <v>1091</v>
      </c>
      <c r="AF36" s="84"/>
      <c r="AG36" s="105" t="s">
        <v>1086</v>
      </c>
      <c r="AH36" s="69" t="s">
        <v>1087</v>
      </c>
      <c r="AI36" s="86">
        <v>45550</v>
      </c>
      <c r="AJ36" s="69" t="s">
        <v>1088</v>
      </c>
      <c r="AK36" s="84"/>
      <c r="AL36" s="84"/>
      <c r="AM36" s="69" t="s">
        <v>1089</v>
      </c>
      <c r="AN36" s="90"/>
      <c r="AO36" s="84"/>
      <c r="AP36" s="92"/>
      <c r="AQ36" s="84"/>
      <c r="AR36" s="84"/>
      <c r="AS36" s="84"/>
      <c r="AT36" s="1">
        <f>RANK(BL36,$BL$3:$BL$122)+COUNTIF(BL$3:BL36,BL36)-1</f>
        <v>34</v>
      </c>
      <c r="AU36" s="64" t="str">
        <f t="shared" si="20"/>
        <v>N° 34 Laiterie de saint denis de l'hôtel (L.S.D.H.)</v>
      </c>
      <c r="AV36" s="1">
        <f>RANK(BM36,$BM$3:$BM$122)+COUNTIF(BM$3:BM36,BM36)-1</f>
        <v>42</v>
      </c>
      <c r="AW36" s="64" t="str">
        <f t="shared" si="21"/>
        <v>N° 42 Laiterie de saint denis de l'hôtel (L.S.D.H.)</v>
      </c>
      <c r="AX36" s="7"/>
      <c r="AY36" s="7"/>
      <c r="AZ36" s="7"/>
      <c r="BA36" s="7"/>
      <c r="BB36" s="65"/>
      <c r="BC36" s="65"/>
      <c r="BD36" s="65"/>
      <c r="BE36" s="65"/>
      <c r="BF36" s="65"/>
      <c r="BG36" s="65"/>
      <c r="BH36" s="65">
        <v>1</v>
      </c>
      <c r="BI36" s="65"/>
      <c r="BJ36" s="65">
        <v>1</v>
      </c>
      <c r="BK36" s="65"/>
      <c r="BL36" s="1">
        <f t="shared" si="22"/>
        <v>3</v>
      </c>
      <c r="BM36" s="1">
        <f t="shared" si="23"/>
        <v>0</v>
      </c>
      <c r="BN36" s="1">
        <f t="shared" si="24"/>
        <v>0</v>
      </c>
      <c r="BO36" s="1">
        <f t="shared" si="25"/>
        <v>0</v>
      </c>
      <c r="BP36" s="1">
        <f t="shared" si="26"/>
        <v>0</v>
      </c>
      <c r="BQ36" s="1">
        <f t="shared" si="27"/>
        <v>0</v>
      </c>
      <c r="BR36" s="1">
        <f t="shared" si="28"/>
        <v>0</v>
      </c>
      <c r="BS36" s="1">
        <f t="shared" si="29"/>
        <v>1</v>
      </c>
      <c r="BT36" s="1">
        <f t="shared" si="30"/>
        <v>1</v>
      </c>
      <c r="BU36" s="1">
        <f t="shared" si="31"/>
        <v>0</v>
      </c>
      <c r="BV36" s="1">
        <f t="shared" si="32"/>
        <v>0</v>
      </c>
      <c r="BW36" s="1">
        <f t="shared" si="33"/>
        <v>0</v>
      </c>
      <c r="BX36" s="1">
        <f t="shared" si="34"/>
        <v>0</v>
      </c>
      <c r="BY36" s="1">
        <f t="shared" si="35"/>
        <v>0</v>
      </c>
      <c r="BZ36" s="1">
        <f t="shared" si="36"/>
        <v>0</v>
      </c>
      <c r="CA36" s="1">
        <f t="shared" si="37"/>
        <v>0</v>
      </c>
      <c r="CB36" s="94"/>
    </row>
    <row r="37" spans="1:80" s="1" customFormat="1" ht="42" customHeight="1" x14ac:dyDescent="0.2">
      <c r="A37" s="12" t="s">
        <v>0</v>
      </c>
      <c r="B37" s="12" t="s">
        <v>401</v>
      </c>
      <c r="C37" s="17" t="s">
        <v>402</v>
      </c>
      <c r="D37" s="73" t="str">
        <f t="shared" si="19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76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268</v>
      </c>
      <c r="AD37" s="17" t="s">
        <v>1202</v>
      </c>
      <c r="AE37" s="17" t="s">
        <v>554</v>
      </c>
      <c r="AF37" s="15" t="s">
        <v>403</v>
      </c>
      <c r="AG37" s="17" t="s">
        <v>404</v>
      </c>
      <c r="AH37" s="17" t="s">
        <v>405</v>
      </c>
      <c r="AI37" s="21">
        <v>8000</v>
      </c>
      <c r="AJ37" s="28" t="s">
        <v>406</v>
      </c>
      <c r="AK37" s="22" t="s">
        <v>407</v>
      </c>
      <c r="AL37" s="22"/>
      <c r="AM37" s="23" t="s">
        <v>408</v>
      </c>
      <c r="AN37" s="30"/>
      <c r="AO37" s="26"/>
      <c r="AP37" s="24"/>
      <c r="AQ37" s="26"/>
      <c r="AR37" s="26"/>
      <c r="AS37" s="26"/>
      <c r="AT37" s="1">
        <f>RANK(BL37,$BL$3:$BL$122)+COUNTIF(BL$3:BL37,BL37)-1</f>
        <v>35</v>
      </c>
      <c r="AU37" s="64" t="str">
        <f t="shared" si="20"/>
        <v>N° 35 Aux saveur d'Ardennes</v>
      </c>
      <c r="AV37" s="1">
        <f>RANK(BM37,$BM$3:$BM$122)+COUNTIF(BM$3:BM37,BM37)-1</f>
        <v>26</v>
      </c>
      <c r="AW37" s="64" t="str">
        <f t="shared" si="21"/>
        <v>N° 26 Aux saveur d'Ardennes</v>
      </c>
      <c r="AX37" s="64"/>
      <c r="AY37" s="64"/>
      <c r="AZ37" s="64"/>
      <c r="BA37" s="64"/>
      <c r="BB37" s="65"/>
      <c r="BC37" s="65"/>
      <c r="BD37" s="65"/>
      <c r="BE37" s="65"/>
      <c r="BF37" s="65"/>
      <c r="BG37" s="65"/>
      <c r="BH37" s="65"/>
      <c r="BI37" s="65"/>
      <c r="BJ37" s="65"/>
      <c r="BK37" s="65">
        <v>1</v>
      </c>
      <c r="BL37" s="1">
        <f t="shared" si="22"/>
        <v>1</v>
      </c>
      <c r="BM37" s="1">
        <f t="shared" si="23"/>
        <v>1</v>
      </c>
      <c r="BN37" s="1">
        <f t="shared" si="24"/>
        <v>0</v>
      </c>
      <c r="BO37" s="1">
        <f t="shared" si="25"/>
        <v>0</v>
      </c>
      <c r="BP37" s="1">
        <f t="shared" si="26"/>
        <v>0</v>
      </c>
      <c r="BQ37" s="1">
        <f t="shared" si="27"/>
        <v>0</v>
      </c>
      <c r="BR37" s="1">
        <f t="shared" si="28"/>
        <v>0</v>
      </c>
      <c r="BS37" s="1">
        <f t="shared" si="29"/>
        <v>0</v>
      </c>
      <c r="BT37" s="1">
        <f t="shared" si="30"/>
        <v>0</v>
      </c>
      <c r="BU37" s="1">
        <f t="shared" si="31"/>
        <v>0</v>
      </c>
      <c r="BV37" s="1">
        <f t="shared" si="32"/>
        <v>0</v>
      </c>
      <c r="BW37" s="1">
        <f t="shared" si="33"/>
        <v>0</v>
      </c>
      <c r="BX37" s="1">
        <f t="shared" si="34"/>
        <v>0</v>
      </c>
      <c r="BY37" s="1">
        <f t="shared" si="35"/>
        <v>0</v>
      </c>
      <c r="BZ37" s="1">
        <f t="shared" si="36"/>
        <v>0</v>
      </c>
      <c r="CA37" s="1">
        <f t="shared" si="37"/>
        <v>1</v>
      </c>
      <c r="CB37" s="35"/>
    </row>
    <row r="38" spans="1:80" s="1" customFormat="1" ht="42" customHeight="1" x14ac:dyDescent="0.2">
      <c r="A38" s="12" t="s">
        <v>0</v>
      </c>
      <c r="B38" s="12" t="s">
        <v>310</v>
      </c>
      <c r="C38" s="17" t="s">
        <v>311</v>
      </c>
      <c r="D38" s="73" t="str">
        <f t="shared" si="19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76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268</v>
      </c>
      <c r="AD38" s="17" t="s">
        <v>1203</v>
      </c>
      <c r="AE38" s="17" t="s">
        <v>553</v>
      </c>
      <c r="AF38" s="15"/>
      <c r="AG38" s="17" t="s">
        <v>312</v>
      </c>
      <c r="AH38" s="17" t="s">
        <v>313</v>
      </c>
      <c r="AI38" s="21">
        <v>8300</v>
      </c>
      <c r="AJ38" s="28" t="s">
        <v>315</v>
      </c>
      <c r="AK38" s="22" t="s">
        <v>316</v>
      </c>
      <c r="AL38" s="22"/>
      <c r="AM38" s="23" t="s">
        <v>314</v>
      </c>
      <c r="AN38" s="30"/>
      <c r="AO38" s="26"/>
      <c r="AP38" s="24"/>
      <c r="AQ38" s="26"/>
      <c r="AR38" s="26"/>
      <c r="AS38" s="48" t="s">
        <v>713</v>
      </c>
      <c r="AT38" s="1">
        <f>RANK(BL38,$BL$3:$BL$122)+COUNTIF(BL$3:BL38,BL38)-1</f>
        <v>36</v>
      </c>
      <c r="AU38" s="64" t="str">
        <f t="shared" si="20"/>
        <v>N° 36 Demoizet Sarl</v>
      </c>
      <c r="AV38" s="1">
        <f>RANK(BM38,$BM$3:$BM$122)+COUNTIF(BM$3:BM38,BM38)-1</f>
        <v>27</v>
      </c>
      <c r="AW38" s="64" t="str">
        <f t="shared" si="21"/>
        <v>N° 27 Demoizet Sarl</v>
      </c>
      <c r="AX38" s="64"/>
      <c r="AY38" s="64"/>
      <c r="AZ38" s="64"/>
      <c r="BA38" s="64"/>
      <c r="BB38" s="65"/>
      <c r="BC38" s="65"/>
      <c r="BD38" s="65"/>
      <c r="BE38" s="65"/>
      <c r="BF38" s="65"/>
      <c r="BG38" s="65"/>
      <c r="BH38" s="65"/>
      <c r="BI38" s="65"/>
      <c r="BJ38" s="65"/>
      <c r="BK38" s="65">
        <v>1</v>
      </c>
      <c r="BL38" s="1">
        <f t="shared" si="22"/>
        <v>1</v>
      </c>
      <c r="BM38" s="1">
        <f t="shared" si="23"/>
        <v>1</v>
      </c>
      <c r="BN38" s="1">
        <f t="shared" si="24"/>
        <v>0</v>
      </c>
      <c r="BO38" s="1">
        <f t="shared" si="25"/>
        <v>0</v>
      </c>
      <c r="BP38" s="1">
        <f t="shared" si="26"/>
        <v>0</v>
      </c>
      <c r="BQ38" s="1">
        <f t="shared" si="27"/>
        <v>0</v>
      </c>
      <c r="BR38" s="1">
        <f t="shared" si="28"/>
        <v>0</v>
      </c>
      <c r="BS38" s="1">
        <f t="shared" si="29"/>
        <v>0</v>
      </c>
      <c r="BT38" s="1">
        <f t="shared" si="30"/>
        <v>0</v>
      </c>
      <c r="BU38" s="1">
        <f t="shared" si="31"/>
        <v>0</v>
      </c>
      <c r="BV38" s="1">
        <f t="shared" si="32"/>
        <v>0</v>
      </c>
      <c r="BW38" s="1">
        <f t="shared" si="33"/>
        <v>0</v>
      </c>
      <c r="BX38" s="1">
        <f t="shared" si="34"/>
        <v>0</v>
      </c>
      <c r="BY38" s="1">
        <f t="shared" si="35"/>
        <v>0</v>
      </c>
      <c r="BZ38" s="1">
        <f t="shared" si="36"/>
        <v>0</v>
      </c>
      <c r="CA38" s="1">
        <f t="shared" si="37"/>
        <v>1</v>
      </c>
      <c r="CB38" s="35"/>
    </row>
    <row r="39" spans="1:80" s="1" customFormat="1" ht="42" customHeight="1" x14ac:dyDescent="0.2">
      <c r="A39" s="12" t="s">
        <v>375</v>
      </c>
      <c r="B39" s="12" t="s">
        <v>860</v>
      </c>
      <c r="C39" s="17" t="s">
        <v>862</v>
      </c>
      <c r="D39" s="73" t="str">
        <f t="shared" si="19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76"/>
      <c r="N39" s="17"/>
      <c r="O39" s="17"/>
      <c r="P39" s="15"/>
      <c r="Q39" s="17"/>
      <c r="R39" s="24"/>
      <c r="S39" s="15"/>
      <c r="T39" s="15"/>
      <c r="U39" s="15"/>
      <c r="V39" s="17"/>
      <c r="W39" s="17"/>
      <c r="X39" s="15"/>
      <c r="Y39" s="15"/>
      <c r="Z39" s="15"/>
      <c r="AA39" s="15"/>
      <c r="AB39" s="15"/>
      <c r="AC39" s="17" t="s">
        <v>277</v>
      </c>
      <c r="AD39" s="17" t="s">
        <v>1204</v>
      </c>
      <c r="AE39" s="17" t="s">
        <v>559</v>
      </c>
      <c r="AF39" s="15" t="s">
        <v>563</v>
      </c>
      <c r="AG39" s="17" t="s">
        <v>378</v>
      </c>
      <c r="AH39" s="17" t="s">
        <v>379</v>
      </c>
      <c r="AI39" s="21">
        <v>51096</v>
      </c>
      <c r="AJ39" s="15"/>
      <c r="AK39" s="23" t="s">
        <v>863</v>
      </c>
      <c r="AL39" s="23"/>
      <c r="AM39" s="17"/>
      <c r="AN39" s="25" t="s">
        <v>380</v>
      </c>
      <c r="AO39" s="26"/>
      <c r="AP39" s="24"/>
      <c r="AQ39" s="11" t="s">
        <v>381</v>
      </c>
      <c r="AR39" s="42" t="s">
        <v>382</v>
      </c>
      <c r="AS39" s="25" t="s">
        <v>454</v>
      </c>
      <c r="AT39" s="1">
        <f>RANK(BL39,$BL$3:$BL$122)+COUNTIF(BL$3:BL39,BL39)-1</f>
        <v>37</v>
      </c>
      <c r="AU39" s="64" t="str">
        <f t="shared" si="20"/>
        <v xml:space="preserve">N° 37 Faculté de Médecine
Unité de Recherche EA 3801
HEMOSTASE ET REMODELAGE VASCULAIRE POST-ISCHEMIE (HERVI)
</v>
      </c>
      <c r="AV39" s="1">
        <f>RANK(BM39,$BM$3:$BM$122)+COUNTIF(BM$3:BM39,BM39)-1</f>
        <v>28</v>
      </c>
      <c r="AW39" s="64" t="str">
        <f t="shared" si="21"/>
        <v xml:space="preserve">N° 28 Faculté de Médecine
Unité de Recherche EA 3801
HEMOSTASE ET REMODELAGE VASCULAIRE POST-ISCHEMIE (HERVI)
</v>
      </c>
      <c r="AX39" s="64"/>
      <c r="AY39" s="64"/>
      <c r="AZ39" s="64"/>
      <c r="BA39" s="64"/>
      <c r="BB39" s="65"/>
      <c r="BC39" s="65"/>
      <c r="BD39" s="65"/>
      <c r="BE39" s="65"/>
      <c r="BF39" s="65"/>
      <c r="BG39" s="65"/>
      <c r="BH39" s="65"/>
      <c r="BI39" s="65"/>
      <c r="BJ39" s="65"/>
      <c r="BK39" s="65">
        <v>1</v>
      </c>
      <c r="BL39" s="1">
        <f t="shared" si="22"/>
        <v>1</v>
      </c>
      <c r="BM39" s="1">
        <f t="shared" si="23"/>
        <v>1</v>
      </c>
      <c r="BN39" s="1">
        <f t="shared" si="24"/>
        <v>0</v>
      </c>
      <c r="BO39" s="1">
        <f t="shared" si="25"/>
        <v>0</v>
      </c>
      <c r="BP39" s="1">
        <f t="shared" si="26"/>
        <v>0</v>
      </c>
      <c r="BQ39" s="1">
        <f t="shared" si="27"/>
        <v>0</v>
      </c>
      <c r="BR39" s="1">
        <f t="shared" si="28"/>
        <v>0</v>
      </c>
      <c r="BS39" s="1">
        <f t="shared" si="29"/>
        <v>0</v>
      </c>
      <c r="BT39" s="1">
        <f t="shared" si="30"/>
        <v>0</v>
      </c>
      <c r="BU39" s="1">
        <f t="shared" si="31"/>
        <v>0</v>
      </c>
      <c r="BV39" s="1">
        <f t="shared" si="32"/>
        <v>0</v>
      </c>
      <c r="BW39" s="1">
        <f t="shared" si="33"/>
        <v>0</v>
      </c>
      <c r="BX39" s="1">
        <f t="shared" si="34"/>
        <v>0</v>
      </c>
      <c r="BY39" s="1">
        <f t="shared" si="35"/>
        <v>0</v>
      </c>
      <c r="BZ39" s="1">
        <f t="shared" si="36"/>
        <v>0</v>
      </c>
      <c r="CA39" s="1">
        <f t="shared" si="37"/>
        <v>1</v>
      </c>
      <c r="CB39" s="35"/>
    </row>
    <row r="40" spans="1:80" s="1" customFormat="1" ht="42" customHeight="1" x14ac:dyDescent="0.2">
      <c r="A40" s="12" t="s">
        <v>0</v>
      </c>
      <c r="B40" s="12" t="s">
        <v>15</v>
      </c>
      <c r="C40" s="17" t="s">
        <v>16</v>
      </c>
      <c r="D40" s="73" t="str">
        <f t="shared" si="19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75"/>
      <c r="N40" s="17"/>
      <c r="O40" s="17"/>
      <c r="P40" s="17"/>
      <c r="Q40" s="17"/>
      <c r="R40" s="120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 t="s">
        <v>277</v>
      </c>
      <c r="AD40" s="17" t="s">
        <v>1205</v>
      </c>
      <c r="AE40" s="17" t="s">
        <v>321</v>
      </c>
      <c r="AF40" s="17" t="s">
        <v>561</v>
      </c>
      <c r="AG40" s="11" t="s">
        <v>463</v>
      </c>
      <c r="AH40" s="11" t="s">
        <v>187</v>
      </c>
      <c r="AI40" s="41">
        <v>51110</v>
      </c>
      <c r="AJ40" s="28" t="s">
        <v>116</v>
      </c>
      <c r="AK40" s="23" t="s">
        <v>465</v>
      </c>
      <c r="AL40" s="23"/>
      <c r="AM40" s="23" t="s">
        <v>464</v>
      </c>
      <c r="AN40" s="25" t="s">
        <v>117</v>
      </c>
      <c r="AO40" s="17" t="s">
        <v>466</v>
      </c>
      <c r="AP40" s="17" t="s">
        <v>467</v>
      </c>
      <c r="AQ40" s="11" t="s">
        <v>468</v>
      </c>
      <c r="AR40" s="11" t="s">
        <v>469</v>
      </c>
      <c r="AS40" s="25" t="s">
        <v>454</v>
      </c>
      <c r="AT40" s="1">
        <f>RANK(BL40,$BL$3:$BL$122)+COUNTIF(BL$3:BL40,BL40)-1</f>
        <v>38</v>
      </c>
      <c r="AU40" s="64" t="str">
        <f t="shared" si="20"/>
        <v>N° 38 CRISTANOL</v>
      </c>
      <c r="AV40" s="1">
        <f>RANK(BM40,$BM$3:$BM$122)+COUNTIF(BM$3:BM40,BM40)-1</f>
        <v>29</v>
      </c>
      <c r="AW40" s="64" t="str">
        <f t="shared" si="21"/>
        <v>N° 29 CRISTANOL</v>
      </c>
      <c r="AX40" s="64"/>
      <c r="AY40" s="64"/>
      <c r="AZ40" s="64"/>
      <c r="BA40" s="64"/>
      <c r="BB40" s="65"/>
      <c r="BC40" s="65"/>
      <c r="BD40" s="65"/>
      <c r="BE40" s="65"/>
      <c r="BF40" s="65"/>
      <c r="BG40" s="65"/>
      <c r="BH40" s="65"/>
      <c r="BI40" s="65"/>
      <c r="BJ40" s="65"/>
      <c r="BK40" s="65">
        <v>1</v>
      </c>
      <c r="BL40" s="1">
        <f t="shared" si="22"/>
        <v>1</v>
      </c>
      <c r="BM40" s="1">
        <f t="shared" si="23"/>
        <v>1</v>
      </c>
      <c r="BN40" s="1">
        <f t="shared" si="24"/>
        <v>0</v>
      </c>
      <c r="BO40" s="1">
        <f t="shared" si="25"/>
        <v>0</v>
      </c>
      <c r="BP40" s="1">
        <f t="shared" si="26"/>
        <v>0</v>
      </c>
      <c r="BQ40" s="1">
        <f t="shared" si="27"/>
        <v>0</v>
      </c>
      <c r="BR40" s="1">
        <f t="shared" si="28"/>
        <v>0</v>
      </c>
      <c r="BS40" s="1">
        <f t="shared" si="29"/>
        <v>0</v>
      </c>
      <c r="BT40" s="1">
        <f t="shared" si="30"/>
        <v>0</v>
      </c>
      <c r="BU40" s="1">
        <f t="shared" si="31"/>
        <v>0</v>
      </c>
      <c r="BV40" s="1">
        <f t="shared" si="32"/>
        <v>0</v>
      </c>
      <c r="BW40" s="1">
        <f t="shared" si="33"/>
        <v>0</v>
      </c>
      <c r="BX40" s="1">
        <f t="shared" si="34"/>
        <v>0</v>
      </c>
      <c r="BY40" s="1">
        <f t="shared" si="35"/>
        <v>0</v>
      </c>
      <c r="BZ40" s="1">
        <f t="shared" si="36"/>
        <v>0</v>
      </c>
      <c r="CA40" s="1">
        <f t="shared" si="37"/>
        <v>1</v>
      </c>
      <c r="CB40" s="35"/>
    </row>
    <row r="41" spans="1:80" s="1" customFormat="1" ht="42" customHeight="1" x14ac:dyDescent="0.2">
      <c r="A41" s="12" t="s">
        <v>0</v>
      </c>
      <c r="B41" s="12" t="s">
        <v>409</v>
      </c>
      <c r="C41" s="17" t="s">
        <v>410</v>
      </c>
      <c r="D41" s="73" t="str">
        <f t="shared" si="19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76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268</v>
      </c>
      <c r="AD41" s="17" t="s">
        <v>1206</v>
      </c>
      <c r="AE41" s="17" t="s">
        <v>555</v>
      </c>
      <c r="AF41" s="15" t="s">
        <v>411</v>
      </c>
      <c r="AG41" s="17" t="s">
        <v>412</v>
      </c>
      <c r="AH41" s="17" t="s">
        <v>216</v>
      </c>
      <c r="AI41" s="21">
        <v>51530</v>
      </c>
      <c r="AJ41" s="28" t="s">
        <v>44</v>
      </c>
      <c r="AK41" s="22" t="s">
        <v>414</v>
      </c>
      <c r="AL41" s="22"/>
      <c r="AM41" s="23" t="s">
        <v>413</v>
      </c>
      <c r="AN41" s="30"/>
      <c r="AO41" s="26"/>
      <c r="AP41" s="24"/>
      <c r="AQ41" s="26"/>
      <c r="AR41" s="26"/>
      <c r="AS41" s="25" t="s">
        <v>454</v>
      </c>
      <c r="AT41" s="1">
        <f>RANK(BL41,$BL$3:$BL$122)+COUNTIF(BL$3:BL41,BL41)-1</f>
        <v>39</v>
      </c>
      <c r="AU41" s="64" t="str">
        <f t="shared" si="20"/>
        <v>N° 39 Institut œnologique de Champagne</v>
      </c>
      <c r="AV41" s="1">
        <f>RANK(BM41,$BM$3:$BM$122)+COUNTIF(BM$3:BM41,BM41)-1</f>
        <v>30</v>
      </c>
      <c r="AW41" s="64" t="str">
        <f t="shared" si="21"/>
        <v>N° 30 Institut œnologique de Champagne</v>
      </c>
      <c r="AX41" s="64"/>
      <c r="AY41" s="64"/>
      <c r="AZ41" s="64"/>
      <c r="BA41" s="64"/>
      <c r="BB41" s="65"/>
      <c r="BC41" s="65"/>
      <c r="BD41" s="65"/>
      <c r="BE41" s="65"/>
      <c r="BF41" s="65"/>
      <c r="BG41" s="65"/>
      <c r="BH41" s="65"/>
      <c r="BI41" s="65"/>
      <c r="BJ41" s="65"/>
      <c r="BK41" s="65">
        <v>1</v>
      </c>
      <c r="BL41" s="1">
        <f t="shared" si="22"/>
        <v>1</v>
      </c>
      <c r="BM41" s="1">
        <f t="shared" si="23"/>
        <v>1</v>
      </c>
      <c r="BN41" s="1">
        <f t="shared" si="24"/>
        <v>0</v>
      </c>
      <c r="BO41" s="1">
        <f t="shared" si="25"/>
        <v>0</v>
      </c>
      <c r="BP41" s="1">
        <f t="shared" si="26"/>
        <v>0</v>
      </c>
      <c r="BQ41" s="1">
        <f t="shared" si="27"/>
        <v>0</v>
      </c>
      <c r="BR41" s="1">
        <f t="shared" si="28"/>
        <v>0</v>
      </c>
      <c r="BS41" s="1">
        <f t="shared" si="29"/>
        <v>0</v>
      </c>
      <c r="BT41" s="1">
        <f t="shared" si="30"/>
        <v>0</v>
      </c>
      <c r="BU41" s="1">
        <f t="shared" si="31"/>
        <v>0</v>
      </c>
      <c r="BV41" s="1">
        <f t="shared" si="32"/>
        <v>0</v>
      </c>
      <c r="BW41" s="1">
        <f t="shared" si="33"/>
        <v>0</v>
      </c>
      <c r="BX41" s="1">
        <f t="shared" si="34"/>
        <v>0</v>
      </c>
      <c r="BY41" s="1">
        <f t="shared" si="35"/>
        <v>0</v>
      </c>
      <c r="BZ41" s="1">
        <f t="shared" si="36"/>
        <v>0</v>
      </c>
      <c r="CA41" s="1">
        <f t="shared" si="37"/>
        <v>1</v>
      </c>
      <c r="CB41" s="37"/>
    </row>
    <row r="42" spans="1:80" s="1" customFormat="1" ht="42" customHeight="1" x14ac:dyDescent="0.2">
      <c r="A42" s="12" t="s">
        <v>1287</v>
      </c>
      <c r="B42" s="12"/>
      <c r="C42" s="17" t="s">
        <v>383</v>
      </c>
      <c r="D42" s="73" t="str">
        <f t="shared" si="19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76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277</v>
      </c>
      <c r="AD42" s="17" t="s">
        <v>1207</v>
      </c>
      <c r="AE42" s="17" t="s">
        <v>560</v>
      </c>
      <c r="AF42" s="15" t="s">
        <v>397</v>
      </c>
      <c r="AG42" s="17" t="s">
        <v>396</v>
      </c>
      <c r="AH42" s="17" t="s">
        <v>395</v>
      </c>
      <c r="AI42" s="21">
        <v>51686</v>
      </c>
      <c r="AJ42" s="28" t="s">
        <v>386</v>
      </c>
      <c r="AK42" s="22" t="s">
        <v>393</v>
      </c>
      <c r="AL42" s="22"/>
      <c r="AM42" s="23" t="s">
        <v>394</v>
      </c>
      <c r="AN42" s="17" t="s">
        <v>384</v>
      </c>
      <c r="AO42" s="17" t="s">
        <v>864</v>
      </c>
      <c r="AP42" s="24"/>
      <c r="AQ42" s="25" t="s">
        <v>386</v>
      </c>
      <c r="AR42" s="42" t="s">
        <v>385</v>
      </c>
      <c r="AS42" s="26"/>
      <c r="AT42" s="1">
        <f>RANK(BL42,$BL$3:$BL$122)+COUNTIF(BL$3:BL42,BL42)-1</f>
        <v>40</v>
      </c>
      <c r="AU42" s="64" t="str">
        <f t="shared" si="20"/>
        <v>N° 40 Institut de Biotechnologie Jacques BOY</v>
      </c>
      <c r="AV42" s="1">
        <f>RANK(BM42,$BM$3:$BM$122)+COUNTIF(BM$3:BM42,BM42)-1</f>
        <v>31</v>
      </c>
      <c r="AW42" s="64" t="str">
        <f t="shared" si="21"/>
        <v>N° 31 Institut de Biotechnologie Jacques BOY</v>
      </c>
      <c r="AX42" s="64"/>
      <c r="AY42" s="64"/>
      <c r="AZ42" s="64"/>
      <c r="BA42" s="64"/>
      <c r="BB42" s="65"/>
      <c r="BC42" s="65"/>
      <c r="BD42" s="65"/>
      <c r="BE42" s="65"/>
      <c r="BF42" s="65"/>
      <c r="BG42" s="65"/>
      <c r="BH42" s="65"/>
      <c r="BI42" s="65"/>
      <c r="BJ42" s="65"/>
      <c r="BK42" s="65">
        <v>1</v>
      </c>
      <c r="BL42" s="1">
        <f t="shared" si="22"/>
        <v>1</v>
      </c>
      <c r="BM42" s="1">
        <f t="shared" si="23"/>
        <v>1</v>
      </c>
      <c r="BN42" s="1">
        <f t="shared" si="24"/>
        <v>0</v>
      </c>
      <c r="BO42" s="1">
        <f t="shared" si="25"/>
        <v>0</v>
      </c>
      <c r="BP42" s="1">
        <f t="shared" si="26"/>
        <v>0</v>
      </c>
      <c r="BQ42" s="1">
        <f t="shared" si="27"/>
        <v>0</v>
      </c>
      <c r="BR42" s="1">
        <f t="shared" si="28"/>
        <v>0</v>
      </c>
      <c r="BS42" s="1">
        <f t="shared" si="29"/>
        <v>0</v>
      </c>
      <c r="BT42" s="1">
        <f t="shared" si="30"/>
        <v>0</v>
      </c>
      <c r="BU42" s="1">
        <f t="shared" si="31"/>
        <v>0</v>
      </c>
      <c r="BV42" s="1">
        <f t="shared" si="32"/>
        <v>0</v>
      </c>
      <c r="BW42" s="1">
        <f t="shared" si="33"/>
        <v>0</v>
      </c>
      <c r="BX42" s="1">
        <f t="shared" si="34"/>
        <v>0</v>
      </c>
      <c r="BY42" s="1">
        <f t="shared" si="35"/>
        <v>0</v>
      </c>
      <c r="BZ42" s="1">
        <f t="shared" si="36"/>
        <v>0</v>
      </c>
      <c r="CA42" s="1">
        <f t="shared" si="37"/>
        <v>1</v>
      </c>
      <c r="CB42" s="37"/>
    </row>
    <row r="43" spans="1:80" s="1" customFormat="1" ht="42" customHeight="1" x14ac:dyDescent="0.2">
      <c r="A43" s="12" t="s">
        <v>0</v>
      </c>
      <c r="B43" s="12" t="s">
        <v>278</v>
      </c>
      <c r="C43" s="17" t="s">
        <v>398</v>
      </c>
      <c r="D43" s="73" t="str">
        <f t="shared" si="19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76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399</v>
      </c>
      <c r="AD43" s="17" t="s">
        <v>1208</v>
      </c>
      <c r="AE43" s="17" t="s">
        <v>552</v>
      </c>
      <c r="AF43" s="15" t="s">
        <v>400</v>
      </c>
      <c r="AG43" s="17" t="s">
        <v>309</v>
      </c>
      <c r="AH43" s="17" t="s">
        <v>308</v>
      </c>
      <c r="AI43" s="41">
        <v>67200</v>
      </c>
      <c r="AJ43" s="28" t="s">
        <v>307</v>
      </c>
      <c r="AK43" s="22" t="s">
        <v>306</v>
      </c>
      <c r="AL43" s="22"/>
      <c r="AM43" s="23" t="s">
        <v>305</v>
      </c>
      <c r="AN43" s="17" t="s">
        <v>712</v>
      </c>
      <c r="AO43" s="17"/>
      <c r="AP43" s="17"/>
      <c r="AQ43" s="55">
        <v>369332323</v>
      </c>
      <c r="AR43" s="26"/>
      <c r="AS43" s="25" t="s">
        <v>454</v>
      </c>
      <c r="AT43" s="1">
        <f>RANK(BL43,$BL$3:$BL$122)+COUNTIF(BL$3:BL43,BL43)-1</f>
        <v>41</v>
      </c>
      <c r="AU43" s="64" t="str">
        <f t="shared" si="20"/>
        <v>N° 41 Laboratoire Départemental d’Analyses (CD67)</v>
      </c>
      <c r="AV43" s="1">
        <f>RANK(BM43,$BM$3:$BM$122)+COUNTIF(BM$3:BM43,BM43)-1</f>
        <v>32</v>
      </c>
      <c r="AW43" s="64" t="str">
        <f t="shared" si="21"/>
        <v>N° 32 Laboratoire Départemental d’Analyses (CD67)</v>
      </c>
      <c r="AX43" s="64"/>
      <c r="AY43" s="64"/>
      <c r="AZ43" s="64"/>
      <c r="BA43" s="64"/>
      <c r="BB43" s="65"/>
      <c r="BC43" s="65"/>
      <c r="BD43" s="65"/>
      <c r="BE43" s="65"/>
      <c r="BF43" s="65"/>
      <c r="BG43" s="65"/>
      <c r="BH43" s="65"/>
      <c r="BI43" s="65"/>
      <c r="BJ43" s="65"/>
      <c r="BK43" s="65">
        <v>1</v>
      </c>
      <c r="BL43" s="1">
        <f t="shared" si="22"/>
        <v>1</v>
      </c>
      <c r="BM43" s="1">
        <f t="shared" si="23"/>
        <v>1</v>
      </c>
      <c r="BN43" s="1">
        <f t="shared" si="24"/>
        <v>0</v>
      </c>
      <c r="BO43" s="1">
        <f t="shared" si="25"/>
        <v>0</v>
      </c>
      <c r="BP43" s="1">
        <f t="shared" si="26"/>
        <v>0</v>
      </c>
      <c r="BQ43" s="1">
        <f t="shared" si="27"/>
        <v>0</v>
      </c>
      <c r="BR43" s="1">
        <f t="shared" si="28"/>
        <v>0</v>
      </c>
      <c r="BS43" s="1">
        <f t="shared" si="29"/>
        <v>0</v>
      </c>
      <c r="BT43" s="1">
        <f t="shared" si="30"/>
        <v>0</v>
      </c>
      <c r="BU43" s="1">
        <f t="shared" si="31"/>
        <v>0</v>
      </c>
      <c r="BV43" s="1">
        <f t="shared" si="32"/>
        <v>0</v>
      </c>
      <c r="BW43" s="1">
        <f t="shared" si="33"/>
        <v>0</v>
      </c>
      <c r="BX43" s="1">
        <f t="shared" si="34"/>
        <v>0</v>
      </c>
      <c r="BY43" s="1">
        <f t="shared" si="35"/>
        <v>0</v>
      </c>
      <c r="BZ43" s="1">
        <f t="shared" si="36"/>
        <v>0</v>
      </c>
      <c r="CA43" s="1">
        <f t="shared" si="37"/>
        <v>1</v>
      </c>
      <c r="CB43" s="37"/>
    </row>
    <row r="44" spans="1:80" s="6" customFormat="1" ht="49.5" customHeight="1" x14ac:dyDescent="0.25">
      <c r="A44" s="12" t="s">
        <v>0</v>
      </c>
      <c r="B44" s="12" t="s">
        <v>417</v>
      </c>
      <c r="C44" s="17" t="s">
        <v>418</v>
      </c>
      <c r="D44" s="73" t="str">
        <f t="shared" si="19"/>
        <v xml:space="preserve">              ; 2014_i=1</v>
      </c>
      <c r="E44" s="11"/>
      <c r="F44" s="11"/>
      <c r="G44" s="11"/>
      <c r="H44" s="11"/>
      <c r="I44" s="11"/>
      <c r="J44" s="11"/>
      <c r="K44" s="11"/>
      <c r="L44" s="11"/>
      <c r="M44" s="76"/>
      <c r="N44" s="17"/>
      <c r="O44" s="17"/>
      <c r="P44" s="15"/>
      <c r="Q44" s="17"/>
      <c r="R44" s="24"/>
      <c r="S44" s="15"/>
      <c r="T44" s="15"/>
      <c r="U44" s="15"/>
      <c r="V44" s="17"/>
      <c r="W44" s="17"/>
      <c r="X44" s="15"/>
      <c r="Y44" s="15"/>
      <c r="Z44" s="15"/>
      <c r="AA44" s="15"/>
      <c r="AB44" s="15"/>
      <c r="AC44" s="17" t="s">
        <v>268</v>
      </c>
      <c r="AD44" s="17" t="s">
        <v>1209</v>
      </c>
      <c r="AE44" s="17" t="s">
        <v>557</v>
      </c>
      <c r="AF44" s="15" t="s">
        <v>419</v>
      </c>
      <c r="AG44" s="17" t="s">
        <v>421</v>
      </c>
      <c r="AH44" s="17" t="s">
        <v>420</v>
      </c>
      <c r="AI44" s="21">
        <v>77440</v>
      </c>
      <c r="AJ44" s="28" t="s">
        <v>422</v>
      </c>
      <c r="AK44" s="22" t="s">
        <v>423</v>
      </c>
      <c r="AL44" s="22"/>
      <c r="AM44" s="23" t="s">
        <v>424</v>
      </c>
      <c r="AN44" s="30"/>
      <c r="AO44" s="26"/>
      <c r="AP44" s="24"/>
      <c r="AQ44" s="26"/>
      <c r="AR44" s="26"/>
      <c r="AS44" s="26"/>
      <c r="AT44" s="1">
        <f>RANK(BL44,$BL$3:$BL$122)+COUNTIF(BL$3:BL44,BL44)-1</f>
        <v>42</v>
      </c>
      <c r="AU44" s="64" t="str">
        <f t="shared" si="20"/>
        <v>N° 42 Jaminex</v>
      </c>
      <c r="AV44" s="1">
        <f>RANK(BM44,$BM$3:$BM$122)+COUNTIF(BM$3:BM44,BM44)-1</f>
        <v>33</v>
      </c>
      <c r="AW44" s="64" t="str">
        <f t="shared" si="21"/>
        <v>N° 33 Jaminex</v>
      </c>
      <c r="AX44" s="64"/>
      <c r="AY44" s="64"/>
      <c r="AZ44" s="64"/>
      <c r="BA44" s="64"/>
      <c r="BB44" s="65"/>
      <c r="BC44" s="65"/>
      <c r="BD44" s="65"/>
      <c r="BE44" s="65"/>
      <c r="BF44" s="65"/>
      <c r="BG44" s="65"/>
      <c r="BH44" s="65"/>
      <c r="BI44" s="65"/>
      <c r="BJ44" s="65"/>
      <c r="BK44" s="65">
        <v>1</v>
      </c>
      <c r="BL44" s="1">
        <f t="shared" si="22"/>
        <v>1</v>
      </c>
      <c r="BM44" s="1">
        <f t="shared" si="23"/>
        <v>1</v>
      </c>
      <c r="BN44" s="1">
        <f t="shared" si="24"/>
        <v>0</v>
      </c>
      <c r="BO44" s="1">
        <f t="shared" si="25"/>
        <v>0</v>
      </c>
      <c r="BP44" s="1">
        <f t="shared" si="26"/>
        <v>0</v>
      </c>
      <c r="BQ44" s="1">
        <f t="shared" si="27"/>
        <v>0</v>
      </c>
      <c r="BR44" s="1">
        <f t="shared" si="28"/>
        <v>0</v>
      </c>
      <c r="BS44" s="1">
        <f t="shared" si="29"/>
        <v>0</v>
      </c>
      <c r="BT44" s="1">
        <f t="shared" si="30"/>
        <v>0</v>
      </c>
      <c r="BU44" s="1">
        <f t="shared" si="31"/>
        <v>0</v>
      </c>
      <c r="BV44" s="1">
        <f t="shared" si="32"/>
        <v>0</v>
      </c>
      <c r="BW44" s="1">
        <f t="shared" si="33"/>
        <v>0</v>
      </c>
      <c r="BX44" s="1">
        <f t="shared" si="34"/>
        <v>0</v>
      </c>
      <c r="BY44" s="1">
        <f t="shared" si="35"/>
        <v>0</v>
      </c>
      <c r="BZ44" s="1">
        <f t="shared" si="36"/>
        <v>0</v>
      </c>
      <c r="CA44" s="1">
        <f t="shared" si="37"/>
        <v>1</v>
      </c>
      <c r="CB44" s="35"/>
    </row>
    <row r="45" spans="1:80" s="7" customFormat="1" ht="105" x14ac:dyDescent="0.2">
      <c r="A45" s="12" t="s">
        <v>0</v>
      </c>
      <c r="B45" s="12" t="s">
        <v>4</v>
      </c>
      <c r="C45" s="17" t="s">
        <v>1108</v>
      </c>
      <c r="D45" s="73" t="str">
        <f t="shared" si="19"/>
        <v xml:space="preserve">             ; 2014_A=1 </v>
      </c>
      <c r="E45" s="11"/>
      <c r="F45" s="11"/>
      <c r="G45" s="11"/>
      <c r="H45" s="11"/>
      <c r="I45" s="11"/>
      <c r="J45" s="11"/>
      <c r="K45" s="11"/>
      <c r="L45" s="11"/>
      <c r="M45" s="75"/>
      <c r="N45" s="17"/>
      <c r="O45" s="17"/>
      <c r="P45" s="17"/>
      <c r="Q45" s="17"/>
      <c r="R45" s="120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 t="s">
        <v>1046</v>
      </c>
      <c r="AD45" s="17" t="s">
        <v>1106</v>
      </c>
      <c r="AE45" s="17" t="s">
        <v>1107</v>
      </c>
      <c r="AF45" s="17"/>
      <c r="AG45" s="11" t="s">
        <v>174</v>
      </c>
      <c r="AH45" s="11" t="s">
        <v>175</v>
      </c>
      <c r="AI45" s="41">
        <v>51230</v>
      </c>
      <c r="AJ45" s="28" t="s">
        <v>94</v>
      </c>
      <c r="AK45" s="23" t="s">
        <v>95</v>
      </c>
      <c r="AL45" s="23"/>
      <c r="AM45" s="23"/>
      <c r="AN45" s="25" t="s">
        <v>96</v>
      </c>
      <c r="AO45" s="17" t="s">
        <v>97</v>
      </c>
      <c r="AP45" s="17" t="s">
        <v>93</v>
      </c>
      <c r="AQ45" s="25" t="s">
        <v>5</v>
      </c>
      <c r="AR45" s="23" t="s">
        <v>98</v>
      </c>
      <c r="AS45" s="25"/>
      <c r="AT45" s="1">
        <f>RANK(BL45,$BL$3:$BL$122)+COUNTIF(BL$3:BL45,BL45)-1</f>
        <v>43</v>
      </c>
      <c r="AU45" s="64" t="str">
        <f t="shared" si="20"/>
        <v>N° 43 TEREOS, Connantre</v>
      </c>
      <c r="AV45" s="1">
        <f>RANK(BM45,$BM$3:$BM$122)+COUNTIF(BM$3:BM45,BM45)-1</f>
        <v>43</v>
      </c>
      <c r="AW45" s="64" t="str">
        <f t="shared" si="21"/>
        <v>N° 43 TEREOS, Connantre</v>
      </c>
      <c r="AX45" s="64"/>
      <c r="AY45" s="64"/>
      <c r="AZ45" s="64"/>
      <c r="BA45" s="64"/>
      <c r="BB45" s="65"/>
      <c r="BC45" s="65"/>
      <c r="BD45" s="65"/>
      <c r="BE45" s="65"/>
      <c r="BF45" s="65"/>
      <c r="BG45" s="65"/>
      <c r="BH45" s="65"/>
      <c r="BI45" s="65"/>
      <c r="BJ45" s="65">
        <v>1</v>
      </c>
      <c r="BK45" s="65"/>
      <c r="BL45" s="1">
        <f t="shared" si="22"/>
        <v>1</v>
      </c>
      <c r="BM45" s="1">
        <f t="shared" si="23"/>
        <v>0</v>
      </c>
      <c r="BN45" s="1">
        <f t="shared" si="24"/>
        <v>0</v>
      </c>
      <c r="BO45" s="1">
        <f t="shared" si="25"/>
        <v>0</v>
      </c>
      <c r="BP45" s="1">
        <f t="shared" si="26"/>
        <v>0</v>
      </c>
      <c r="BQ45" s="1">
        <f t="shared" si="27"/>
        <v>0</v>
      </c>
      <c r="BR45" s="1">
        <f t="shared" si="28"/>
        <v>0</v>
      </c>
      <c r="BS45" s="1">
        <f t="shared" si="29"/>
        <v>0</v>
      </c>
      <c r="BT45" s="1">
        <f t="shared" si="30"/>
        <v>1</v>
      </c>
      <c r="BU45" s="1">
        <f t="shared" si="31"/>
        <v>0</v>
      </c>
      <c r="BV45" s="1">
        <f t="shared" si="32"/>
        <v>0</v>
      </c>
      <c r="BW45" s="1">
        <f t="shared" si="33"/>
        <v>0</v>
      </c>
      <c r="BX45" s="1">
        <f t="shared" si="34"/>
        <v>0</v>
      </c>
      <c r="BY45" s="1">
        <f t="shared" si="35"/>
        <v>0</v>
      </c>
      <c r="BZ45" s="1">
        <f t="shared" si="36"/>
        <v>0</v>
      </c>
      <c r="CA45" s="1">
        <f t="shared" si="37"/>
        <v>0</v>
      </c>
      <c r="CB45" s="35"/>
    </row>
    <row r="46" spans="1:80" s="7" customFormat="1" ht="105" x14ac:dyDescent="0.2">
      <c r="A46" s="12" t="s">
        <v>0</v>
      </c>
      <c r="B46" s="12" t="s">
        <v>338</v>
      </c>
      <c r="C46" s="17" t="s">
        <v>336</v>
      </c>
      <c r="D46" s="73" t="str">
        <f t="shared" si="19"/>
        <v xml:space="preserve">             ; 2014_A=1 </v>
      </c>
      <c r="E46" s="26"/>
      <c r="F46" s="26"/>
      <c r="G46" s="26"/>
      <c r="H46" s="26"/>
      <c r="I46" s="26"/>
      <c r="J46" s="26"/>
      <c r="K46" s="26"/>
      <c r="L46" s="26"/>
      <c r="M46" s="78"/>
      <c r="N46" s="17"/>
      <c r="O46" s="17"/>
      <c r="P46" s="30"/>
      <c r="Q46" s="17"/>
      <c r="R46" s="121"/>
      <c r="S46" s="30"/>
      <c r="T46" s="30"/>
      <c r="U46" s="30"/>
      <c r="V46" s="17"/>
      <c r="W46" s="17"/>
      <c r="X46" s="30"/>
      <c r="Y46" s="30"/>
      <c r="Z46" s="30"/>
      <c r="AA46" s="30"/>
      <c r="AB46" s="30"/>
      <c r="AC46" s="17"/>
      <c r="AD46" s="17" t="s">
        <v>1102</v>
      </c>
      <c r="AE46" s="17" t="s">
        <v>1103</v>
      </c>
      <c r="AF46" s="30"/>
      <c r="AG46" s="17" t="s">
        <v>719</v>
      </c>
      <c r="AH46" s="17" t="s">
        <v>720</v>
      </c>
      <c r="AI46" s="21">
        <v>45110</v>
      </c>
      <c r="AJ46" s="28" t="s">
        <v>337</v>
      </c>
      <c r="AK46" s="58" t="s">
        <v>735</v>
      </c>
      <c r="AL46" s="58"/>
      <c r="AM46" s="17"/>
      <c r="AN46" s="26"/>
      <c r="AO46" s="26"/>
      <c r="AP46" s="24"/>
      <c r="AQ46" s="26"/>
      <c r="AR46" s="26"/>
      <c r="AS46" s="26"/>
      <c r="AT46" s="1">
        <f>RANK(BL46,$BL$3:$BL$122)+COUNTIF(BL$3:BL46,BL46)-1</f>
        <v>44</v>
      </c>
      <c r="AU46" s="64" t="str">
        <f t="shared" si="20"/>
        <v xml:space="preserve">N° 44 ANTARTIC </v>
      </c>
      <c r="AV46" s="1">
        <f>RANK(BM46,$BM$3:$BM$122)+COUNTIF(BM$3:BM46,BM46)-1</f>
        <v>44</v>
      </c>
      <c r="AW46" s="64" t="str">
        <f t="shared" si="21"/>
        <v xml:space="preserve">N° 44 ANTARTIC </v>
      </c>
      <c r="AX46" s="64"/>
      <c r="AY46" s="64"/>
      <c r="AZ46" s="64"/>
      <c r="BA46" s="64"/>
      <c r="BB46" s="65"/>
      <c r="BC46" s="65"/>
      <c r="BD46" s="65"/>
      <c r="BE46" s="65"/>
      <c r="BF46" s="65"/>
      <c r="BG46" s="65"/>
      <c r="BH46" s="65"/>
      <c r="BI46" s="65"/>
      <c r="BJ46" s="65">
        <v>1</v>
      </c>
      <c r="BK46" s="65"/>
      <c r="BL46" s="1">
        <f t="shared" si="22"/>
        <v>1</v>
      </c>
      <c r="BM46" s="1">
        <f t="shared" si="23"/>
        <v>0</v>
      </c>
      <c r="BN46" s="1">
        <f t="shared" si="24"/>
        <v>0</v>
      </c>
      <c r="BO46" s="1">
        <f t="shared" si="25"/>
        <v>0</v>
      </c>
      <c r="BP46" s="1">
        <f t="shared" si="26"/>
        <v>0</v>
      </c>
      <c r="BQ46" s="1">
        <f t="shared" si="27"/>
        <v>0</v>
      </c>
      <c r="BR46" s="1">
        <f t="shared" si="28"/>
        <v>0</v>
      </c>
      <c r="BS46" s="1">
        <f t="shared" si="29"/>
        <v>0</v>
      </c>
      <c r="BT46" s="1">
        <f t="shared" si="30"/>
        <v>1</v>
      </c>
      <c r="BU46" s="1">
        <f t="shared" si="31"/>
        <v>0</v>
      </c>
      <c r="BV46" s="1">
        <f t="shared" si="32"/>
        <v>0</v>
      </c>
      <c r="BW46" s="1">
        <f t="shared" si="33"/>
        <v>0</v>
      </c>
      <c r="BX46" s="1">
        <f t="shared" si="34"/>
        <v>0</v>
      </c>
      <c r="BY46" s="1">
        <f t="shared" si="35"/>
        <v>0</v>
      </c>
      <c r="BZ46" s="1">
        <f t="shared" si="36"/>
        <v>0</v>
      </c>
      <c r="CA46" s="1">
        <f t="shared" si="37"/>
        <v>0</v>
      </c>
      <c r="CB46" s="37"/>
    </row>
    <row r="47" spans="1:80" s="7" customFormat="1" ht="90" x14ac:dyDescent="0.2">
      <c r="A47" s="12" t="s">
        <v>0</v>
      </c>
      <c r="B47" s="12" t="s">
        <v>99</v>
      </c>
      <c r="C47" s="17" t="s">
        <v>457</v>
      </c>
      <c r="D47" s="73" t="str">
        <f t="shared" si="19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75"/>
      <c r="N47" s="17"/>
      <c r="O47" s="17"/>
      <c r="P47" s="17"/>
      <c r="Q47" s="17"/>
      <c r="R47" s="120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184</v>
      </c>
      <c r="AH47" s="11" t="s">
        <v>183</v>
      </c>
      <c r="AI47" s="41">
        <v>2220</v>
      </c>
      <c r="AJ47" s="28" t="s">
        <v>109</v>
      </c>
      <c r="AK47" s="23" t="s">
        <v>110</v>
      </c>
      <c r="AL47" s="23"/>
      <c r="AM47" s="23"/>
      <c r="AN47" s="25"/>
      <c r="AO47" s="17" t="s">
        <v>111</v>
      </c>
      <c r="AP47" s="17" t="s">
        <v>112</v>
      </c>
      <c r="AQ47" s="25"/>
      <c r="AR47" s="42" t="s">
        <v>14</v>
      </c>
      <c r="AS47" s="25"/>
      <c r="AT47" s="1">
        <f>RANK(BL47,$BL$3:$BL$122)+COUNTIF(BL$3:BL47,BL47)-1</f>
        <v>45</v>
      </c>
      <c r="AU47" s="64" t="str">
        <f t="shared" si="20"/>
        <v>N° 45 LACTINOV (Ex. UNILEP)</v>
      </c>
      <c r="AV47" s="1">
        <f>RANK(BM47,$BM$3:$BM$122)+COUNTIF(BM$3:BM47,BM47)-1</f>
        <v>45</v>
      </c>
      <c r="AW47" s="64" t="str">
        <f t="shared" si="21"/>
        <v>N° 45 LACTINOV (Ex. UNILEP)</v>
      </c>
      <c r="AX47" s="64"/>
      <c r="AY47" s="64"/>
      <c r="AZ47" s="64"/>
      <c r="BA47" s="64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1">
        <f t="shared" si="22"/>
        <v>0</v>
      </c>
      <c r="BM47" s="1">
        <f t="shared" si="23"/>
        <v>0</v>
      </c>
      <c r="BN47" s="1">
        <f t="shared" si="24"/>
        <v>0</v>
      </c>
      <c r="BO47" s="1">
        <f t="shared" si="25"/>
        <v>0</v>
      </c>
      <c r="BP47" s="1">
        <f t="shared" si="26"/>
        <v>0</v>
      </c>
      <c r="BQ47" s="1">
        <f t="shared" si="27"/>
        <v>0</v>
      </c>
      <c r="BR47" s="1">
        <f t="shared" si="28"/>
        <v>0</v>
      </c>
      <c r="BS47" s="1">
        <f t="shared" si="29"/>
        <v>0</v>
      </c>
      <c r="BT47" s="1">
        <f t="shared" si="30"/>
        <v>0</v>
      </c>
      <c r="BU47" s="1">
        <f t="shared" si="31"/>
        <v>0</v>
      </c>
      <c r="BV47" s="1">
        <f t="shared" si="32"/>
        <v>0</v>
      </c>
      <c r="BW47" s="1">
        <f t="shared" si="33"/>
        <v>0</v>
      </c>
      <c r="BX47" s="1">
        <f t="shared" si="34"/>
        <v>0</v>
      </c>
      <c r="BY47" s="1">
        <f t="shared" si="35"/>
        <v>0</v>
      </c>
      <c r="BZ47" s="1">
        <f t="shared" si="36"/>
        <v>0</v>
      </c>
      <c r="CA47" s="1">
        <f t="shared" si="37"/>
        <v>0</v>
      </c>
      <c r="CB47" s="35"/>
    </row>
    <row r="48" spans="1:80" s="7" customFormat="1" ht="90" x14ac:dyDescent="0.2">
      <c r="A48" s="12" t="s">
        <v>0</v>
      </c>
      <c r="B48" s="12" t="s">
        <v>99</v>
      </c>
      <c r="C48" s="17" t="s">
        <v>6</v>
      </c>
      <c r="D48" s="73" t="str">
        <f t="shared" si="19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75"/>
      <c r="N48" s="17"/>
      <c r="O48" s="17"/>
      <c r="P48" s="17"/>
      <c r="Q48" s="17"/>
      <c r="R48" s="120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177</v>
      </c>
      <c r="AH48" s="11" t="s">
        <v>176</v>
      </c>
      <c r="AI48" s="43" t="s">
        <v>178</v>
      </c>
      <c r="AJ48" s="28" t="s">
        <v>101</v>
      </c>
      <c r="AK48" s="23" t="s">
        <v>100</v>
      </c>
      <c r="AL48" s="23"/>
      <c r="AM48" s="23"/>
      <c r="AN48" s="25"/>
      <c r="AO48" s="17"/>
      <c r="AP48" s="17"/>
      <c r="AQ48" s="25"/>
      <c r="AR48" s="42" t="s">
        <v>102</v>
      </c>
      <c r="AS48" s="25"/>
      <c r="AT48" s="1">
        <f>RANK(BL48,$BL$3:$BL$122)+COUNTIF(BL$3:BL48,BL48)-1</f>
        <v>46</v>
      </c>
      <c r="AU48" s="64" t="str">
        <f t="shared" si="20"/>
        <v>N° 46 URIANE</v>
      </c>
      <c r="AV48" s="1">
        <f>RANK(BM48,$BM$3:$BM$122)+COUNTIF(BM$3:BM48,BM48)-1</f>
        <v>46</v>
      </c>
      <c r="AW48" s="64" t="str">
        <f t="shared" si="21"/>
        <v>N° 46 URIANE</v>
      </c>
      <c r="AX48" s="64"/>
      <c r="AY48" s="64"/>
      <c r="AZ48" s="64"/>
      <c r="BA48" s="64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1">
        <f t="shared" si="22"/>
        <v>0</v>
      </c>
      <c r="BM48" s="1">
        <f t="shared" si="23"/>
        <v>0</v>
      </c>
      <c r="BN48" s="1">
        <f t="shared" si="24"/>
        <v>0</v>
      </c>
      <c r="BO48" s="1">
        <f t="shared" si="25"/>
        <v>0</v>
      </c>
      <c r="BP48" s="1">
        <f t="shared" si="26"/>
        <v>0</v>
      </c>
      <c r="BQ48" s="1">
        <f t="shared" si="27"/>
        <v>0</v>
      </c>
      <c r="BR48" s="1">
        <f t="shared" si="28"/>
        <v>0</v>
      </c>
      <c r="BS48" s="1">
        <f t="shared" si="29"/>
        <v>0</v>
      </c>
      <c r="BT48" s="1">
        <f t="shared" si="30"/>
        <v>0</v>
      </c>
      <c r="BU48" s="1">
        <f t="shared" si="31"/>
        <v>0</v>
      </c>
      <c r="BV48" s="1">
        <f t="shared" si="32"/>
        <v>0</v>
      </c>
      <c r="BW48" s="1">
        <f t="shared" si="33"/>
        <v>0</v>
      </c>
      <c r="BX48" s="1">
        <f t="shared" si="34"/>
        <v>0</v>
      </c>
      <c r="BY48" s="1">
        <f t="shared" si="35"/>
        <v>0</v>
      </c>
      <c r="BZ48" s="1">
        <f t="shared" si="36"/>
        <v>0</v>
      </c>
      <c r="CA48" s="1">
        <f t="shared" si="37"/>
        <v>0</v>
      </c>
      <c r="CB48" s="35"/>
    </row>
    <row r="49" spans="1:80" s="7" customFormat="1" ht="150" x14ac:dyDescent="0.2">
      <c r="A49" s="12" t="s">
        <v>0</v>
      </c>
      <c r="B49" s="12" t="s">
        <v>136</v>
      </c>
      <c r="C49" s="17" t="s">
        <v>137</v>
      </c>
      <c r="D49" s="73" t="str">
        <f t="shared" si="19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75"/>
      <c r="N49" s="17"/>
      <c r="O49" s="17"/>
      <c r="P49" s="17"/>
      <c r="Q49" s="17"/>
      <c r="R49" s="120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198</v>
      </c>
      <c r="AH49" s="11" t="s">
        <v>199</v>
      </c>
      <c r="AI49" s="43" t="s">
        <v>197</v>
      </c>
      <c r="AJ49" s="28" t="s">
        <v>138</v>
      </c>
      <c r="AK49" s="23" t="s">
        <v>330</v>
      </c>
      <c r="AL49" s="23"/>
      <c r="AM49" s="23" t="s">
        <v>331</v>
      </c>
      <c r="AN49" s="25"/>
      <c r="AO49" s="17"/>
      <c r="AP49" s="17"/>
      <c r="AQ49" s="25"/>
      <c r="AR49" s="11"/>
      <c r="AS49" s="25"/>
      <c r="AT49" s="1">
        <f>RANK(BL49,$BL$3:$BL$122)+COUNTIF(BL$3:BL49,BL49)-1</f>
        <v>47</v>
      </c>
      <c r="AU49" s="64" t="str">
        <f t="shared" si="20"/>
        <v>N° 47 ROQUETTE FRERES</v>
      </c>
      <c r="AV49" s="1">
        <f>RANK(BM49,$BM$3:$BM$122)+COUNTIF(BM$3:BM49,BM49)-1</f>
        <v>47</v>
      </c>
      <c r="AW49" s="64" t="str">
        <f t="shared" si="21"/>
        <v>N° 47 ROQUETTE FRERES</v>
      </c>
      <c r="AX49" s="64"/>
      <c r="AY49" s="64"/>
      <c r="AZ49" s="64"/>
      <c r="BA49" s="64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1">
        <f t="shared" si="22"/>
        <v>0</v>
      </c>
      <c r="BM49" s="1">
        <f t="shared" si="23"/>
        <v>0</v>
      </c>
      <c r="BN49" s="1">
        <f t="shared" si="24"/>
        <v>0</v>
      </c>
      <c r="BO49" s="1">
        <f t="shared" si="25"/>
        <v>0</v>
      </c>
      <c r="BP49" s="1">
        <f t="shared" si="26"/>
        <v>0</v>
      </c>
      <c r="BQ49" s="1">
        <f t="shared" si="27"/>
        <v>0</v>
      </c>
      <c r="BR49" s="1">
        <f t="shared" si="28"/>
        <v>0</v>
      </c>
      <c r="BS49" s="1">
        <f t="shared" si="29"/>
        <v>0</v>
      </c>
      <c r="BT49" s="1">
        <f t="shared" si="30"/>
        <v>0</v>
      </c>
      <c r="BU49" s="1">
        <f t="shared" si="31"/>
        <v>0</v>
      </c>
      <c r="BV49" s="1">
        <f t="shared" si="32"/>
        <v>0</v>
      </c>
      <c r="BW49" s="1">
        <f t="shared" si="33"/>
        <v>0</v>
      </c>
      <c r="BX49" s="1">
        <f t="shared" si="34"/>
        <v>0</v>
      </c>
      <c r="BY49" s="1">
        <f t="shared" si="35"/>
        <v>0</v>
      </c>
      <c r="BZ49" s="1">
        <f t="shared" si="36"/>
        <v>0</v>
      </c>
      <c r="CA49" s="1">
        <f t="shared" si="37"/>
        <v>0</v>
      </c>
      <c r="CB49" s="35"/>
    </row>
    <row r="50" spans="1:80" s="7" customFormat="1" ht="90" x14ac:dyDescent="0.2">
      <c r="A50" s="12" t="s">
        <v>0</v>
      </c>
      <c r="B50" s="12" t="s">
        <v>156</v>
      </c>
      <c r="C50" s="17" t="s">
        <v>34</v>
      </c>
      <c r="D50" s="73" t="str">
        <f t="shared" si="19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75"/>
      <c r="N50" s="17"/>
      <c r="O50" s="17"/>
      <c r="P50" s="17"/>
      <c r="Q50" s="17"/>
      <c r="R50" s="120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198</v>
      </c>
      <c r="AH50" s="11" t="s">
        <v>199</v>
      </c>
      <c r="AI50" s="43" t="s">
        <v>197</v>
      </c>
      <c r="AJ50" s="28" t="s">
        <v>153</v>
      </c>
      <c r="AK50" s="23" t="s">
        <v>152</v>
      </c>
      <c r="AL50" s="23"/>
      <c r="AM50" s="23"/>
      <c r="AN50" s="25"/>
      <c r="AO50" s="17" t="s">
        <v>154</v>
      </c>
      <c r="AP50" s="17" t="s">
        <v>155</v>
      </c>
      <c r="AQ50" s="44" t="s">
        <v>35</v>
      </c>
      <c r="AR50" s="42" t="s">
        <v>36</v>
      </c>
      <c r="AS50" s="25"/>
      <c r="AT50" s="1">
        <f>RANK(BL50,$BL$3:$BL$122)+COUNTIF(BL$3:BL50,BL50)-1</f>
        <v>48</v>
      </c>
      <c r="AU50" s="64" t="str">
        <f t="shared" si="20"/>
        <v xml:space="preserve">N° 48 BABYNOV  </v>
      </c>
      <c r="AV50" s="1">
        <f>RANK(BM50,$BM$3:$BM$122)+COUNTIF(BM$3:BM50,BM50)-1</f>
        <v>48</v>
      </c>
      <c r="AW50" s="64" t="str">
        <f t="shared" si="21"/>
        <v xml:space="preserve">N° 48 BABYNOV  </v>
      </c>
      <c r="AX50" s="64"/>
      <c r="AY50" s="64"/>
      <c r="AZ50" s="64"/>
      <c r="BA50" s="64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1">
        <f t="shared" si="22"/>
        <v>0</v>
      </c>
      <c r="BM50" s="1">
        <f t="shared" si="23"/>
        <v>0</v>
      </c>
      <c r="BN50" s="1">
        <f t="shared" si="24"/>
        <v>0</v>
      </c>
      <c r="BO50" s="1">
        <f t="shared" si="25"/>
        <v>0</v>
      </c>
      <c r="BP50" s="1">
        <f t="shared" si="26"/>
        <v>0</v>
      </c>
      <c r="BQ50" s="1">
        <f t="shared" si="27"/>
        <v>0</v>
      </c>
      <c r="BR50" s="1">
        <f t="shared" si="28"/>
        <v>0</v>
      </c>
      <c r="BS50" s="1">
        <f t="shared" si="29"/>
        <v>0</v>
      </c>
      <c r="BT50" s="1">
        <f t="shared" si="30"/>
        <v>0</v>
      </c>
      <c r="BU50" s="1">
        <f t="shared" si="31"/>
        <v>0</v>
      </c>
      <c r="BV50" s="1">
        <f t="shared" si="32"/>
        <v>0</v>
      </c>
      <c r="BW50" s="1">
        <f t="shared" si="33"/>
        <v>0</v>
      </c>
      <c r="BX50" s="1">
        <f t="shared" si="34"/>
        <v>0</v>
      </c>
      <c r="BY50" s="1">
        <f t="shared" si="35"/>
        <v>0</v>
      </c>
      <c r="BZ50" s="1">
        <f t="shared" si="36"/>
        <v>0</v>
      </c>
      <c r="CA50" s="1">
        <f t="shared" si="37"/>
        <v>0</v>
      </c>
      <c r="CB50" s="35"/>
    </row>
    <row r="51" spans="1:80" s="7" customFormat="1" ht="90" x14ac:dyDescent="0.2">
      <c r="A51" s="12" t="s">
        <v>0</v>
      </c>
      <c r="B51" s="12" t="s">
        <v>113</v>
      </c>
      <c r="C51" s="17" t="s">
        <v>458</v>
      </c>
      <c r="D51" s="73" t="str">
        <f t="shared" si="19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75"/>
      <c r="N51" s="17"/>
      <c r="O51" s="17"/>
      <c r="P51" s="17"/>
      <c r="Q51" s="17"/>
      <c r="R51" s="120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1" t="s">
        <v>185</v>
      </c>
      <c r="AH51" s="11" t="s">
        <v>186</v>
      </c>
      <c r="AI51" s="41">
        <v>8150</v>
      </c>
      <c r="AJ51" s="28" t="s">
        <v>115</v>
      </c>
      <c r="AK51" s="23" t="s">
        <v>114</v>
      </c>
      <c r="AL51" s="23"/>
      <c r="AM51" s="23"/>
      <c r="AN51" s="25"/>
      <c r="AO51" s="17" t="s">
        <v>459</v>
      </c>
      <c r="AP51" s="17" t="s">
        <v>460</v>
      </c>
      <c r="AQ51" s="25"/>
      <c r="AR51" s="23" t="s">
        <v>461</v>
      </c>
      <c r="AS51" s="25" t="s">
        <v>462</v>
      </c>
      <c r="AT51" s="1">
        <f>RANK(BL51,$BL$3:$BL$122)+COUNTIF(BL$3:BL51,BL51)-1</f>
        <v>49</v>
      </c>
      <c r="AU51" s="64" t="str">
        <f t="shared" si="20"/>
        <v>N° 49 Canelia Rouvroy Poudre (Lactalis Ingredients)</v>
      </c>
      <c r="AV51" s="1">
        <f>RANK(BM51,$BM$3:$BM$122)+COUNTIF(BM$3:BM51,BM51)-1</f>
        <v>49</v>
      </c>
      <c r="AW51" s="64" t="str">
        <f t="shared" si="21"/>
        <v>N° 49 Canelia Rouvroy Poudre (Lactalis Ingredients)</v>
      </c>
      <c r="AX51" s="64"/>
      <c r="AY51" s="64"/>
      <c r="AZ51" s="64"/>
      <c r="BA51" s="64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1">
        <f t="shared" si="22"/>
        <v>0</v>
      </c>
      <c r="BM51" s="1">
        <f t="shared" si="23"/>
        <v>0</v>
      </c>
      <c r="BN51" s="1">
        <f t="shared" si="24"/>
        <v>0</v>
      </c>
      <c r="BO51" s="1">
        <f t="shared" si="25"/>
        <v>0</v>
      </c>
      <c r="BP51" s="1">
        <f t="shared" si="26"/>
        <v>0</v>
      </c>
      <c r="BQ51" s="1">
        <f t="shared" si="27"/>
        <v>0</v>
      </c>
      <c r="BR51" s="1">
        <f t="shared" si="28"/>
        <v>0</v>
      </c>
      <c r="BS51" s="1">
        <f t="shared" si="29"/>
        <v>0</v>
      </c>
      <c r="BT51" s="1">
        <f t="shared" si="30"/>
        <v>0</v>
      </c>
      <c r="BU51" s="1">
        <f t="shared" si="31"/>
        <v>0</v>
      </c>
      <c r="BV51" s="1">
        <f t="shared" si="32"/>
        <v>0</v>
      </c>
      <c r="BW51" s="1">
        <f t="shared" si="33"/>
        <v>0</v>
      </c>
      <c r="BX51" s="1">
        <f t="shared" si="34"/>
        <v>0</v>
      </c>
      <c r="BY51" s="1">
        <f t="shared" si="35"/>
        <v>0</v>
      </c>
      <c r="BZ51" s="1">
        <f t="shared" si="36"/>
        <v>0</v>
      </c>
      <c r="CA51" s="1">
        <f t="shared" si="37"/>
        <v>0</v>
      </c>
      <c r="CB51" s="35"/>
    </row>
    <row r="52" spans="1:80" s="7" customFormat="1" ht="38.25" customHeight="1" x14ac:dyDescent="0.2">
      <c r="A52" s="12" t="s">
        <v>0</v>
      </c>
      <c r="B52" s="12" t="s">
        <v>278</v>
      </c>
      <c r="C52" s="17" t="s">
        <v>68</v>
      </c>
      <c r="D52" s="73" t="str">
        <f t="shared" si="19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76"/>
      <c r="N52" s="17"/>
      <c r="O52" s="17"/>
      <c r="P52" s="15"/>
      <c r="Q52" s="17"/>
      <c r="R52" s="24"/>
      <c r="S52" s="15"/>
      <c r="T52" s="15"/>
      <c r="U52" s="15"/>
      <c r="V52" s="17"/>
      <c r="W52" s="17"/>
      <c r="X52" s="15"/>
      <c r="Y52" s="15"/>
      <c r="Z52" s="15"/>
      <c r="AA52" s="15"/>
      <c r="AB52" s="15"/>
      <c r="AC52" s="17"/>
      <c r="AD52" s="17"/>
      <c r="AE52" s="17"/>
      <c r="AF52" s="15"/>
      <c r="AG52" s="17" t="s">
        <v>302</v>
      </c>
      <c r="AH52" s="17" t="s">
        <v>303</v>
      </c>
      <c r="AI52" s="41">
        <v>8430</v>
      </c>
      <c r="AJ52" s="28" t="s">
        <v>301</v>
      </c>
      <c r="AK52" s="22" t="s">
        <v>300</v>
      </c>
      <c r="AL52" s="22"/>
      <c r="AM52" s="23" t="s">
        <v>299</v>
      </c>
      <c r="AN52" s="49"/>
      <c r="AO52" s="17" t="s">
        <v>704</v>
      </c>
      <c r="AP52" s="17" t="s">
        <v>703</v>
      </c>
      <c r="AQ52" s="23" t="s">
        <v>694</v>
      </c>
      <c r="AR52" s="42" t="s">
        <v>695</v>
      </c>
      <c r="AS52" s="26"/>
      <c r="AT52" s="1">
        <f>RANK(BL52,$BL$3:$BL$122)+COUNTIF(BL$3:BL52,BL52)-1</f>
        <v>50</v>
      </c>
      <c r="AU52" s="64" t="str">
        <f t="shared" si="20"/>
        <v>N° 50 Laboratoire Départemental d’Analyses des Ardennes</v>
      </c>
      <c r="AV52" s="1">
        <f>RANK(BM52,$BM$3:$BM$122)+COUNTIF(BM$3:BM52,BM52)-1</f>
        <v>50</v>
      </c>
      <c r="AW52" s="64" t="str">
        <f t="shared" si="21"/>
        <v>N° 50 Laboratoire Départemental d’Analyses des Ardennes</v>
      </c>
      <c r="AX52" s="64"/>
      <c r="AY52" s="64"/>
      <c r="AZ52" s="64"/>
      <c r="BA52" s="64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1">
        <f t="shared" si="22"/>
        <v>0</v>
      </c>
      <c r="BM52" s="1">
        <f t="shared" si="23"/>
        <v>0</v>
      </c>
      <c r="BN52" s="1">
        <f t="shared" si="24"/>
        <v>0</v>
      </c>
      <c r="BO52" s="1">
        <f t="shared" si="25"/>
        <v>0</v>
      </c>
      <c r="BP52" s="1">
        <f t="shared" si="26"/>
        <v>0</v>
      </c>
      <c r="BQ52" s="1">
        <f t="shared" si="27"/>
        <v>0</v>
      </c>
      <c r="BR52" s="1">
        <f t="shared" si="28"/>
        <v>0</v>
      </c>
      <c r="BS52" s="1">
        <f t="shared" si="29"/>
        <v>0</v>
      </c>
      <c r="BT52" s="1">
        <f t="shared" si="30"/>
        <v>0</v>
      </c>
      <c r="BU52" s="1">
        <f t="shared" si="31"/>
        <v>0</v>
      </c>
      <c r="BV52" s="1">
        <f t="shared" si="32"/>
        <v>0</v>
      </c>
      <c r="BW52" s="1">
        <f t="shared" si="33"/>
        <v>0</v>
      </c>
      <c r="BX52" s="1">
        <f t="shared" si="34"/>
        <v>0</v>
      </c>
      <c r="BY52" s="1">
        <f t="shared" si="35"/>
        <v>0</v>
      </c>
      <c r="BZ52" s="1">
        <f t="shared" si="36"/>
        <v>0</v>
      </c>
      <c r="CA52" s="1">
        <f t="shared" si="37"/>
        <v>0</v>
      </c>
      <c r="CB52" s="35"/>
    </row>
    <row r="53" spans="1:80" s="7" customFormat="1" ht="54" customHeight="1" x14ac:dyDescent="0.2">
      <c r="A53" s="12" t="s">
        <v>0</v>
      </c>
      <c r="B53" s="12" t="s">
        <v>573</v>
      </c>
      <c r="C53" s="17" t="s">
        <v>38</v>
      </c>
      <c r="D53" s="73" t="str">
        <f t="shared" si="19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75"/>
      <c r="N53" s="17"/>
      <c r="O53" s="17"/>
      <c r="P53" s="17"/>
      <c r="Q53" s="17"/>
      <c r="R53" s="120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207</v>
      </c>
      <c r="AH53" s="11" t="s">
        <v>208</v>
      </c>
      <c r="AI53" s="41">
        <v>10800</v>
      </c>
      <c r="AJ53" s="28" t="s">
        <v>164</v>
      </c>
      <c r="AK53" s="23" t="s">
        <v>163</v>
      </c>
      <c r="AL53" s="23"/>
      <c r="AM53" s="23"/>
      <c r="AN53" s="25" t="s">
        <v>574</v>
      </c>
      <c r="AO53" s="17"/>
      <c r="AP53" s="17"/>
      <c r="AQ53" s="44"/>
      <c r="AR53" s="11"/>
      <c r="AS53" s="25"/>
      <c r="AT53" s="1">
        <f>RANK(BL53,$BL$3:$BL$122)+COUNTIF(BL$3:BL53,BL53)-1</f>
        <v>51</v>
      </c>
      <c r="AU53" s="64" t="str">
        <f t="shared" si="20"/>
        <v>N° 51 BISTER France</v>
      </c>
      <c r="AV53" s="1">
        <f>RANK(BM53,$BM$3:$BM$122)+COUNTIF(BM$3:BM53,BM53)-1</f>
        <v>51</v>
      </c>
      <c r="AW53" s="64" t="str">
        <f t="shared" si="21"/>
        <v>N° 51 BISTER France</v>
      </c>
      <c r="AX53" s="64"/>
      <c r="AY53" s="64"/>
      <c r="AZ53" s="64"/>
      <c r="BA53" s="64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1">
        <f t="shared" si="22"/>
        <v>0</v>
      </c>
      <c r="BM53" s="1">
        <f t="shared" si="23"/>
        <v>0</v>
      </c>
      <c r="BN53" s="1">
        <f t="shared" si="24"/>
        <v>0</v>
      </c>
      <c r="BO53" s="1">
        <f t="shared" si="25"/>
        <v>0</v>
      </c>
      <c r="BP53" s="1">
        <f t="shared" si="26"/>
        <v>0</v>
      </c>
      <c r="BQ53" s="1">
        <f t="shared" si="27"/>
        <v>0</v>
      </c>
      <c r="BR53" s="1">
        <f t="shared" si="28"/>
        <v>0</v>
      </c>
      <c r="BS53" s="1">
        <f t="shared" si="29"/>
        <v>0</v>
      </c>
      <c r="BT53" s="1">
        <f t="shared" si="30"/>
        <v>0</v>
      </c>
      <c r="BU53" s="1">
        <f t="shared" si="31"/>
        <v>0</v>
      </c>
      <c r="BV53" s="1">
        <f t="shared" si="32"/>
        <v>0</v>
      </c>
      <c r="BW53" s="1">
        <f t="shared" si="33"/>
        <v>0</v>
      </c>
      <c r="BX53" s="1">
        <f t="shared" si="34"/>
        <v>0</v>
      </c>
      <c r="BY53" s="1">
        <f t="shared" si="35"/>
        <v>0</v>
      </c>
      <c r="BZ53" s="1">
        <f t="shared" si="36"/>
        <v>0</v>
      </c>
      <c r="CA53" s="1">
        <f t="shared" si="37"/>
        <v>0</v>
      </c>
      <c r="CB53" s="35"/>
    </row>
    <row r="54" spans="1:80" s="7" customFormat="1" ht="28.5" customHeight="1" x14ac:dyDescent="0.2">
      <c r="A54" s="12" t="s">
        <v>0</v>
      </c>
      <c r="B54" s="12" t="s">
        <v>128</v>
      </c>
      <c r="C54" s="17" t="s">
        <v>26</v>
      </c>
      <c r="D54" s="73" t="str">
        <f t="shared" si="19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75"/>
      <c r="N54" s="17"/>
      <c r="O54" s="17"/>
      <c r="P54" s="17"/>
      <c r="Q54" s="17"/>
      <c r="R54" s="120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194</v>
      </c>
      <c r="AH54" s="11" t="s">
        <v>193</v>
      </c>
      <c r="AI54" s="41">
        <v>51100</v>
      </c>
      <c r="AJ54" s="28" t="s">
        <v>130</v>
      </c>
      <c r="AK54" s="23" t="s">
        <v>129</v>
      </c>
      <c r="AL54" s="23"/>
      <c r="AM54" s="23"/>
      <c r="AN54" s="25"/>
      <c r="AO54" s="17"/>
      <c r="AP54" s="17"/>
      <c r="AQ54" s="25"/>
      <c r="AR54" s="11"/>
      <c r="AS54" s="25"/>
      <c r="AT54" s="1">
        <f>RANK(BL54,$BL$3:$BL$122)+COUNTIF(BL$3:BL54,BL54)-1</f>
        <v>52</v>
      </c>
      <c r="AU54" s="64" t="str">
        <f t="shared" si="20"/>
        <v>N° 52 KALIZEA</v>
      </c>
      <c r="AV54" s="1">
        <f>RANK(BM54,$BM$3:$BM$122)+COUNTIF(BM$3:BM54,BM54)-1</f>
        <v>52</v>
      </c>
      <c r="AW54" s="64" t="str">
        <f t="shared" si="21"/>
        <v>N° 52 KALIZEA</v>
      </c>
      <c r="AX54" s="64"/>
      <c r="AY54" s="64"/>
      <c r="AZ54" s="64"/>
      <c r="BA54" s="64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1">
        <f t="shared" si="22"/>
        <v>0</v>
      </c>
      <c r="BM54" s="1">
        <f t="shared" si="23"/>
        <v>0</v>
      </c>
      <c r="BN54" s="1">
        <f t="shared" si="24"/>
        <v>0</v>
      </c>
      <c r="BO54" s="1">
        <f t="shared" si="25"/>
        <v>0</v>
      </c>
      <c r="BP54" s="1">
        <f t="shared" si="26"/>
        <v>0</v>
      </c>
      <c r="BQ54" s="1">
        <f t="shared" si="27"/>
        <v>0</v>
      </c>
      <c r="BR54" s="1">
        <f t="shared" si="28"/>
        <v>0</v>
      </c>
      <c r="BS54" s="1">
        <f t="shared" si="29"/>
        <v>0</v>
      </c>
      <c r="BT54" s="1">
        <f t="shared" si="30"/>
        <v>0</v>
      </c>
      <c r="BU54" s="1">
        <f t="shared" si="31"/>
        <v>0</v>
      </c>
      <c r="BV54" s="1">
        <f t="shared" si="32"/>
        <v>0</v>
      </c>
      <c r="BW54" s="1">
        <f t="shared" si="33"/>
        <v>0</v>
      </c>
      <c r="BX54" s="1">
        <f t="shared" si="34"/>
        <v>0</v>
      </c>
      <c r="BY54" s="1">
        <f t="shared" si="35"/>
        <v>0</v>
      </c>
      <c r="BZ54" s="1">
        <f t="shared" si="36"/>
        <v>0</v>
      </c>
      <c r="CA54" s="1">
        <f t="shared" si="37"/>
        <v>0</v>
      </c>
      <c r="CB54" s="35"/>
    </row>
    <row r="55" spans="1:80" s="7" customFormat="1" ht="90" x14ac:dyDescent="0.2">
      <c r="A55" s="12" t="s">
        <v>0</v>
      </c>
      <c r="B55" s="12" t="s">
        <v>131</v>
      </c>
      <c r="C55" s="17" t="s">
        <v>27</v>
      </c>
      <c r="D55" s="73" t="str">
        <f t="shared" si="19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75"/>
      <c r="N55" s="17"/>
      <c r="O55" s="17"/>
      <c r="P55" s="17"/>
      <c r="Q55" s="17"/>
      <c r="R55" s="120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195</v>
      </c>
      <c r="AH55" s="11" t="s">
        <v>193</v>
      </c>
      <c r="AI55" s="41">
        <v>51100</v>
      </c>
      <c r="AJ55" s="28" t="s">
        <v>133</v>
      </c>
      <c r="AK55" s="23" t="s">
        <v>132</v>
      </c>
      <c r="AL55" s="23"/>
      <c r="AM55" s="23"/>
      <c r="AN55" s="25" t="s">
        <v>147</v>
      </c>
      <c r="AO55" s="17" t="s">
        <v>28</v>
      </c>
      <c r="AP55" s="17" t="s">
        <v>329</v>
      </c>
      <c r="AQ55" s="25" t="s">
        <v>133</v>
      </c>
      <c r="AR55" s="11"/>
      <c r="AS55" s="25" t="s">
        <v>454</v>
      </c>
      <c r="AT55" s="1">
        <f>RANK(BL55,$BL$3:$BL$122)+COUNTIF(BL$3:BL55,BL55)-1</f>
        <v>53</v>
      </c>
      <c r="AU55" s="64" t="str">
        <f t="shared" si="20"/>
        <v xml:space="preserve">N° 53  FOSSIER </v>
      </c>
      <c r="AV55" s="1">
        <f>RANK(BM55,$BM$3:$BM$122)+COUNTIF(BM$3:BM55,BM55)-1</f>
        <v>53</v>
      </c>
      <c r="AW55" s="64" t="str">
        <f t="shared" si="21"/>
        <v xml:space="preserve">N° 53  FOSSIER </v>
      </c>
      <c r="AX55" s="64"/>
      <c r="AY55" s="64"/>
      <c r="AZ55" s="64"/>
      <c r="BA55" s="64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1">
        <f t="shared" si="22"/>
        <v>0</v>
      </c>
      <c r="BM55" s="1">
        <f t="shared" si="23"/>
        <v>0</v>
      </c>
      <c r="BN55" s="1">
        <f t="shared" si="24"/>
        <v>0</v>
      </c>
      <c r="BO55" s="1">
        <f t="shared" si="25"/>
        <v>0</v>
      </c>
      <c r="BP55" s="1">
        <f t="shared" si="26"/>
        <v>0</v>
      </c>
      <c r="BQ55" s="1">
        <f t="shared" si="27"/>
        <v>0</v>
      </c>
      <c r="BR55" s="1">
        <f t="shared" si="28"/>
        <v>0</v>
      </c>
      <c r="BS55" s="1">
        <f t="shared" si="29"/>
        <v>0</v>
      </c>
      <c r="BT55" s="1">
        <f t="shared" si="30"/>
        <v>0</v>
      </c>
      <c r="BU55" s="1">
        <f t="shared" si="31"/>
        <v>0</v>
      </c>
      <c r="BV55" s="1">
        <f t="shared" si="32"/>
        <v>0</v>
      </c>
      <c r="BW55" s="1">
        <f t="shared" si="33"/>
        <v>0</v>
      </c>
      <c r="BX55" s="1">
        <f t="shared" si="34"/>
        <v>0</v>
      </c>
      <c r="BY55" s="1">
        <f t="shared" si="35"/>
        <v>0</v>
      </c>
      <c r="BZ55" s="1">
        <f t="shared" si="36"/>
        <v>0</v>
      </c>
      <c r="CA55" s="1">
        <f t="shared" si="37"/>
        <v>0</v>
      </c>
      <c r="CB55" s="35"/>
    </row>
    <row r="56" spans="1:80" s="7" customFormat="1" ht="105" x14ac:dyDescent="0.2">
      <c r="A56" s="12" t="s">
        <v>0</v>
      </c>
      <c r="B56" s="12" t="s">
        <v>17</v>
      </c>
      <c r="C56" s="17" t="s">
        <v>48</v>
      </c>
      <c r="D56" s="73" t="str">
        <f t="shared" si="19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75"/>
      <c r="N56" s="17"/>
      <c r="O56" s="17"/>
      <c r="P56" s="17"/>
      <c r="Q56" s="17"/>
      <c r="R56" s="120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225</v>
      </c>
      <c r="AH56" s="11" t="s">
        <v>193</v>
      </c>
      <c r="AI56" s="41">
        <v>51100</v>
      </c>
      <c r="AJ56" s="28" t="s">
        <v>230</v>
      </c>
      <c r="AK56" s="23" t="s">
        <v>226</v>
      </c>
      <c r="AL56" s="23"/>
      <c r="AM56" s="23"/>
      <c r="AN56" s="25"/>
      <c r="AO56" s="17" t="s">
        <v>227</v>
      </c>
      <c r="AP56" s="17"/>
      <c r="AQ56" s="44" t="s">
        <v>229</v>
      </c>
      <c r="AR56" s="42" t="s">
        <v>228</v>
      </c>
      <c r="AS56" s="25"/>
      <c r="AT56" s="1">
        <f>RANK(BL56,$BL$3:$BL$122)+COUNTIF(BL$3:BL56,BL56)-1</f>
        <v>54</v>
      </c>
      <c r="AU56" s="64" t="str">
        <f t="shared" si="20"/>
        <v xml:space="preserve">N° 54 CRVC Coopérative Régionale des Vins de Champagne </v>
      </c>
      <c r="AV56" s="1">
        <f>RANK(BM56,$BM$3:$BM$122)+COUNTIF(BM$3:BM56,BM56)-1</f>
        <v>54</v>
      </c>
      <c r="AW56" s="64" t="str">
        <f t="shared" si="21"/>
        <v xml:space="preserve">N° 54 CRVC Coopérative Régionale des Vins de Champagne </v>
      </c>
      <c r="AX56" s="64"/>
      <c r="AY56" s="64"/>
      <c r="AZ56" s="64"/>
      <c r="BA56" s="64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1">
        <f t="shared" si="22"/>
        <v>0</v>
      </c>
      <c r="BM56" s="1">
        <f t="shared" si="23"/>
        <v>0</v>
      </c>
      <c r="BN56" s="1">
        <f t="shared" si="24"/>
        <v>0</v>
      </c>
      <c r="BO56" s="1">
        <f t="shared" si="25"/>
        <v>0</v>
      </c>
      <c r="BP56" s="1">
        <f t="shared" si="26"/>
        <v>0</v>
      </c>
      <c r="BQ56" s="1">
        <f t="shared" si="27"/>
        <v>0</v>
      </c>
      <c r="BR56" s="1">
        <f t="shared" si="28"/>
        <v>0</v>
      </c>
      <c r="BS56" s="1">
        <f t="shared" si="29"/>
        <v>0</v>
      </c>
      <c r="BT56" s="1">
        <f t="shared" si="30"/>
        <v>0</v>
      </c>
      <c r="BU56" s="1">
        <f t="shared" si="31"/>
        <v>0</v>
      </c>
      <c r="BV56" s="1">
        <f t="shared" si="32"/>
        <v>0</v>
      </c>
      <c r="BW56" s="1">
        <f t="shared" si="33"/>
        <v>0</v>
      </c>
      <c r="BX56" s="1">
        <f t="shared" si="34"/>
        <v>0</v>
      </c>
      <c r="BY56" s="1">
        <f t="shared" si="35"/>
        <v>0</v>
      </c>
      <c r="BZ56" s="1">
        <f t="shared" si="36"/>
        <v>0</v>
      </c>
      <c r="CA56" s="1">
        <f t="shared" si="37"/>
        <v>0</v>
      </c>
      <c r="CB56" s="35"/>
    </row>
    <row r="57" spans="1:80" s="7" customFormat="1" ht="75" x14ac:dyDescent="0.2">
      <c r="A57" s="12" t="s">
        <v>0</v>
      </c>
      <c r="B57" s="12" t="s">
        <v>157</v>
      </c>
      <c r="C57" s="17" t="s">
        <v>150</v>
      </c>
      <c r="D57" s="73" t="str">
        <f t="shared" si="19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75"/>
      <c r="N57" s="17"/>
      <c r="O57" s="17"/>
      <c r="P57" s="17"/>
      <c r="Q57" s="17"/>
      <c r="R57" s="120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204</v>
      </c>
      <c r="AH57" s="11" t="s">
        <v>173</v>
      </c>
      <c r="AI57" s="41">
        <v>51110</v>
      </c>
      <c r="AJ57" s="28" t="s">
        <v>33</v>
      </c>
      <c r="AK57" s="23" t="s">
        <v>151</v>
      </c>
      <c r="AL57" s="23"/>
      <c r="AM57" s="23"/>
      <c r="AN57" s="25"/>
      <c r="AO57" s="17" t="s">
        <v>1228</v>
      </c>
      <c r="AP57" s="17" t="s">
        <v>1229</v>
      </c>
      <c r="AQ57" s="11" t="s">
        <v>1230</v>
      </c>
      <c r="AR57" s="50" t="s">
        <v>1231</v>
      </c>
      <c r="AS57" s="11" t="s">
        <v>1232</v>
      </c>
      <c r="AT57" s="1">
        <f>RANK(BL57,$BL$3:$BL$122)+COUNTIF(BL$3:BL57,BL57)-1</f>
        <v>55</v>
      </c>
      <c r="AU57" s="64" t="str">
        <f t="shared" si="20"/>
        <v>N° 55 Chamtor, ADM</v>
      </c>
      <c r="AV57" s="1">
        <f>RANK(BM57,$BM$3:$BM$122)+COUNTIF(BM$3:BM57,BM57)-1</f>
        <v>55</v>
      </c>
      <c r="AW57" s="64" t="str">
        <f t="shared" si="21"/>
        <v>N° 55 Chamtor, ADM</v>
      </c>
      <c r="AX57" s="64"/>
      <c r="AY57" s="64"/>
      <c r="AZ57" s="64"/>
      <c r="BA57" s="64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1">
        <f t="shared" si="22"/>
        <v>0</v>
      </c>
      <c r="BM57" s="1">
        <f t="shared" si="23"/>
        <v>0</v>
      </c>
      <c r="BN57" s="1">
        <f t="shared" si="24"/>
        <v>0</v>
      </c>
      <c r="BO57" s="1">
        <f t="shared" si="25"/>
        <v>0</v>
      </c>
      <c r="BP57" s="1">
        <f t="shared" si="26"/>
        <v>0</v>
      </c>
      <c r="BQ57" s="1">
        <f t="shared" si="27"/>
        <v>0</v>
      </c>
      <c r="BR57" s="1">
        <f t="shared" si="28"/>
        <v>0</v>
      </c>
      <c r="BS57" s="1">
        <f t="shared" si="29"/>
        <v>0</v>
      </c>
      <c r="BT57" s="1">
        <f t="shared" si="30"/>
        <v>0</v>
      </c>
      <c r="BU57" s="1">
        <f t="shared" si="31"/>
        <v>0</v>
      </c>
      <c r="BV57" s="1">
        <f t="shared" si="32"/>
        <v>0</v>
      </c>
      <c r="BW57" s="1">
        <f t="shared" si="33"/>
        <v>0</v>
      </c>
      <c r="BX57" s="1">
        <f t="shared" si="34"/>
        <v>0</v>
      </c>
      <c r="BY57" s="1">
        <f t="shared" si="35"/>
        <v>0</v>
      </c>
      <c r="BZ57" s="1">
        <f t="shared" si="36"/>
        <v>0</v>
      </c>
      <c r="CA57" s="1">
        <f t="shared" si="37"/>
        <v>0</v>
      </c>
      <c r="CB57" s="35"/>
    </row>
    <row r="58" spans="1:80" s="7" customFormat="1" ht="90" x14ac:dyDescent="0.2">
      <c r="A58" s="12" t="s">
        <v>0</v>
      </c>
      <c r="B58" s="12" t="s">
        <v>17</v>
      </c>
      <c r="C58" s="17" t="s">
        <v>54</v>
      </c>
      <c r="D58" s="73" t="str">
        <f t="shared" si="19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75"/>
      <c r="N58" s="17"/>
      <c r="O58" s="17"/>
      <c r="P58" s="17"/>
      <c r="Q58" s="17"/>
      <c r="R58" s="120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236</v>
      </c>
      <c r="AH58" s="11" t="s">
        <v>237</v>
      </c>
      <c r="AI58" s="41">
        <v>51130</v>
      </c>
      <c r="AJ58" s="28"/>
      <c r="AK58" s="23" t="s">
        <v>238</v>
      </c>
      <c r="AL58" s="23"/>
      <c r="AM58" s="23"/>
      <c r="AN58" s="25"/>
      <c r="AO58" s="17" t="s">
        <v>239</v>
      </c>
      <c r="AP58" s="17" t="s">
        <v>578</v>
      </c>
      <c r="AQ58" s="44" t="s">
        <v>55</v>
      </c>
      <c r="AR58" s="11"/>
      <c r="AS58" s="25"/>
      <c r="AT58" s="1">
        <f>RANK(BL58,$BL$3:$BL$122)+COUNTIF(BL$3:BL58,BL58)-1</f>
        <v>56</v>
      </c>
      <c r="AU58" s="64" t="str">
        <f t="shared" si="20"/>
        <v>N° 56 Champagne DUVAL – LEROY</v>
      </c>
      <c r="AV58" s="1">
        <f>RANK(BM58,$BM$3:$BM$122)+COUNTIF(BM$3:BM58,BM58)-1</f>
        <v>56</v>
      </c>
      <c r="AW58" s="64" t="str">
        <f t="shared" si="21"/>
        <v>N° 56 Champagne DUVAL – LEROY</v>
      </c>
      <c r="AX58" s="64"/>
      <c r="AY58" s="64"/>
      <c r="AZ58" s="64"/>
      <c r="BA58" s="64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1">
        <f t="shared" si="22"/>
        <v>0</v>
      </c>
      <c r="BM58" s="1">
        <f t="shared" si="23"/>
        <v>0</v>
      </c>
      <c r="BN58" s="1">
        <f t="shared" si="24"/>
        <v>0</v>
      </c>
      <c r="BO58" s="1">
        <f t="shared" si="25"/>
        <v>0</v>
      </c>
      <c r="BP58" s="1">
        <f t="shared" si="26"/>
        <v>0</v>
      </c>
      <c r="BQ58" s="1">
        <f t="shared" si="27"/>
        <v>0</v>
      </c>
      <c r="BR58" s="1">
        <f t="shared" si="28"/>
        <v>0</v>
      </c>
      <c r="BS58" s="1">
        <f t="shared" si="29"/>
        <v>0</v>
      </c>
      <c r="BT58" s="1">
        <f t="shared" si="30"/>
        <v>0</v>
      </c>
      <c r="BU58" s="1">
        <f t="shared" si="31"/>
        <v>0</v>
      </c>
      <c r="BV58" s="1">
        <f t="shared" si="32"/>
        <v>0</v>
      </c>
      <c r="BW58" s="1">
        <f t="shared" si="33"/>
        <v>0</v>
      </c>
      <c r="BX58" s="1">
        <f t="shared" si="34"/>
        <v>0</v>
      </c>
      <c r="BY58" s="1">
        <f t="shared" si="35"/>
        <v>0</v>
      </c>
      <c r="BZ58" s="1">
        <f t="shared" si="36"/>
        <v>0</v>
      </c>
      <c r="CA58" s="1">
        <f t="shared" si="37"/>
        <v>0</v>
      </c>
      <c r="CB58" s="35"/>
    </row>
    <row r="59" spans="1:80" s="1" customFormat="1" ht="42" customHeight="1" x14ac:dyDescent="0.2">
      <c r="A59" s="12" t="s">
        <v>0</v>
      </c>
      <c r="B59" s="12" t="s">
        <v>255</v>
      </c>
      <c r="C59" s="17" t="s">
        <v>63</v>
      </c>
      <c r="D59" s="73" t="str">
        <f t="shared" si="19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75"/>
      <c r="N59" s="17"/>
      <c r="O59" s="17"/>
      <c r="P59" s="17"/>
      <c r="Q59" s="17"/>
      <c r="R59" s="120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246</v>
      </c>
      <c r="AH59" s="11" t="s">
        <v>247</v>
      </c>
      <c r="AI59" s="41">
        <v>51160</v>
      </c>
      <c r="AJ59" s="28" t="s">
        <v>249</v>
      </c>
      <c r="AK59" s="23" t="s">
        <v>248</v>
      </c>
      <c r="AL59" s="23"/>
      <c r="AM59" s="23"/>
      <c r="AN59" s="25"/>
      <c r="AO59" s="17" t="s">
        <v>250</v>
      </c>
      <c r="AP59" s="17" t="s">
        <v>142</v>
      </c>
      <c r="AQ59" s="44"/>
      <c r="AR59" s="23" t="s">
        <v>64</v>
      </c>
      <c r="AS59" s="25"/>
      <c r="AT59" s="1">
        <f>RANK(BL59,$BL$3:$BL$122)+COUNTIF(BL$3:BL59,BL59)-1</f>
        <v>57</v>
      </c>
      <c r="AU59" s="64" t="str">
        <f t="shared" si="20"/>
        <v>N° 57 Distillerie GOYARD</v>
      </c>
      <c r="AV59" s="1">
        <f>RANK(BM59,$BM$3:$BM$122)+COUNTIF(BM$3:BM59,BM59)-1</f>
        <v>57</v>
      </c>
      <c r="AW59" s="64" t="str">
        <f t="shared" si="21"/>
        <v>N° 57 Distillerie GOYARD</v>
      </c>
      <c r="AX59" s="64"/>
      <c r="AY59" s="64"/>
      <c r="AZ59" s="64"/>
      <c r="BA59" s="64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1">
        <f t="shared" si="22"/>
        <v>0</v>
      </c>
      <c r="BM59" s="1">
        <f t="shared" si="23"/>
        <v>0</v>
      </c>
      <c r="BN59" s="1">
        <f t="shared" si="24"/>
        <v>0</v>
      </c>
      <c r="BO59" s="1">
        <f t="shared" si="25"/>
        <v>0</v>
      </c>
      <c r="BP59" s="1">
        <f t="shared" si="26"/>
        <v>0</v>
      </c>
      <c r="BQ59" s="1">
        <f t="shared" si="27"/>
        <v>0</v>
      </c>
      <c r="BR59" s="1">
        <f t="shared" si="28"/>
        <v>0</v>
      </c>
      <c r="BS59" s="1">
        <f t="shared" si="29"/>
        <v>0</v>
      </c>
      <c r="BT59" s="1">
        <f t="shared" si="30"/>
        <v>0</v>
      </c>
      <c r="BU59" s="1">
        <f t="shared" si="31"/>
        <v>0</v>
      </c>
      <c r="BV59" s="1">
        <f t="shared" si="32"/>
        <v>0</v>
      </c>
      <c r="BW59" s="1">
        <f t="shared" si="33"/>
        <v>0</v>
      </c>
      <c r="BX59" s="1">
        <f t="shared" si="34"/>
        <v>0</v>
      </c>
      <c r="BY59" s="1">
        <f t="shared" si="35"/>
        <v>0</v>
      </c>
      <c r="BZ59" s="1">
        <f t="shared" si="36"/>
        <v>0</v>
      </c>
      <c r="CA59" s="1">
        <f t="shared" si="37"/>
        <v>0</v>
      </c>
      <c r="CB59" s="35"/>
    </row>
    <row r="60" spans="1:80" s="1" customFormat="1" ht="42" customHeight="1" x14ac:dyDescent="0.2">
      <c r="A60" s="12" t="s">
        <v>0</v>
      </c>
      <c r="B60" s="12" t="s">
        <v>17</v>
      </c>
      <c r="C60" s="17" t="s">
        <v>18</v>
      </c>
      <c r="D60" s="73" t="str">
        <f t="shared" si="19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75"/>
      <c r="N60" s="17"/>
      <c r="O60" s="17"/>
      <c r="P60" s="17"/>
      <c r="Q60" s="17"/>
      <c r="R60" s="120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188</v>
      </c>
      <c r="AH60" s="11" t="s">
        <v>189</v>
      </c>
      <c r="AI60" s="41">
        <v>51190</v>
      </c>
      <c r="AJ60" s="28" t="s">
        <v>118</v>
      </c>
      <c r="AK60" s="23" t="s">
        <v>119</v>
      </c>
      <c r="AL60" s="23"/>
      <c r="AM60" s="23"/>
      <c r="AN60" s="25"/>
      <c r="AO60" s="25"/>
      <c r="AP60" s="25"/>
      <c r="AQ60" s="25"/>
      <c r="AR60" s="25"/>
      <c r="AS60" s="25"/>
      <c r="AT60" s="1">
        <f>RANK(BL60,$BL$3:$BL$122)+COUNTIF(BL$3:BL60,BL60)-1</f>
        <v>58</v>
      </c>
      <c r="AU60" s="64" t="str">
        <f t="shared" si="20"/>
        <v>N° 58 Union Champagne</v>
      </c>
      <c r="AV60" s="1">
        <f>RANK(BM60,$BM$3:$BM$122)+COUNTIF(BM$3:BM60,BM60)-1</f>
        <v>58</v>
      </c>
      <c r="AW60" s="64" t="str">
        <f t="shared" si="21"/>
        <v>N° 58 Union Champagne</v>
      </c>
      <c r="AX60" s="64"/>
      <c r="AY60" s="64"/>
      <c r="AZ60" s="64"/>
      <c r="BA60" s="64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1">
        <f t="shared" si="22"/>
        <v>0</v>
      </c>
      <c r="BM60" s="1">
        <f t="shared" si="23"/>
        <v>0</v>
      </c>
      <c r="BN60" s="1">
        <f t="shared" si="24"/>
        <v>0</v>
      </c>
      <c r="BO60" s="1">
        <f t="shared" si="25"/>
        <v>0</v>
      </c>
      <c r="BP60" s="1">
        <f t="shared" si="26"/>
        <v>0</v>
      </c>
      <c r="BQ60" s="1">
        <f t="shared" si="27"/>
        <v>0</v>
      </c>
      <c r="BR60" s="1">
        <f t="shared" si="28"/>
        <v>0</v>
      </c>
      <c r="BS60" s="1">
        <f t="shared" si="29"/>
        <v>0</v>
      </c>
      <c r="BT60" s="1">
        <f t="shared" si="30"/>
        <v>0</v>
      </c>
      <c r="BU60" s="1">
        <f t="shared" si="31"/>
        <v>0</v>
      </c>
      <c r="BV60" s="1">
        <f t="shared" si="32"/>
        <v>0</v>
      </c>
      <c r="BW60" s="1">
        <f t="shared" si="33"/>
        <v>0</v>
      </c>
      <c r="BX60" s="1">
        <f t="shared" si="34"/>
        <v>0</v>
      </c>
      <c r="BY60" s="1">
        <f t="shared" si="35"/>
        <v>0</v>
      </c>
      <c r="BZ60" s="1">
        <f t="shared" si="36"/>
        <v>0</v>
      </c>
      <c r="CA60" s="1">
        <f t="shared" si="37"/>
        <v>0</v>
      </c>
      <c r="CB60" s="35"/>
    </row>
    <row r="61" spans="1:80" s="7" customFormat="1" ht="105" x14ac:dyDescent="0.2">
      <c r="A61" s="12" t="s">
        <v>0</v>
      </c>
      <c r="B61" s="12" t="s">
        <v>17</v>
      </c>
      <c r="C61" s="17" t="s">
        <v>52</v>
      </c>
      <c r="D61" s="73" t="str">
        <f t="shared" si="19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75"/>
      <c r="N61" s="17"/>
      <c r="O61" s="17"/>
      <c r="P61" s="17"/>
      <c r="Q61" s="17"/>
      <c r="R61" s="120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234</v>
      </c>
      <c r="AH61" s="11" t="s">
        <v>233</v>
      </c>
      <c r="AI61" s="41">
        <v>51200</v>
      </c>
      <c r="AJ61" s="28" t="s">
        <v>53</v>
      </c>
      <c r="AK61" s="23" t="s">
        <v>235</v>
      </c>
      <c r="AL61" s="23"/>
      <c r="AM61" s="23"/>
      <c r="AN61" s="25"/>
      <c r="AO61" s="17"/>
      <c r="AP61" s="17"/>
      <c r="AQ61" s="44"/>
      <c r="AR61" s="11"/>
      <c r="AS61" s="25"/>
      <c r="AT61" s="1">
        <f>RANK(BL61,$BL$3:$BL$122)+COUNTIF(BL$3:BL61,BL61)-1</f>
        <v>59</v>
      </c>
      <c r="AU61" s="64" t="str">
        <f t="shared" si="20"/>
        <v>N° 59 Oenofrance champagne</v>
      </c>
      <c r="AV61" s="1">
        <f>RANK(BM61,$BM$3:$BM$122)+COUNTIF(BM$3:BM61,BM61)-1</f>
        <v>59</v>
      </c>
      <c r="AW61" s="64" t="str">
        <f t="shared" si="21"/>
        <v>N° 59 Oenofrance champagne</v>
      </c>
      <c r="AX61" s="64"/>
      <c r="AY61" s="64"/>
      <c r="AZ61" s="64"/>
      <c r="BA61" s="64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1">
        <f t="shared" si="22"/>
        <v>0</v>
      </c>
      <c r="BM61" s="1">
        <f t="shared" si="23"/>
        <v>0</v>
      </c>
      <c r="BN61" s="1">
        <f t="shared" si="24"/>
        <v>0</v>
      </c>
      <c r="BO61" s="1">
        <f t="shared" si="25"/>
        <v>0</v>
      </c>
      <c r="BP61" s="1">
        <f t="shared" si="26"/>
        <v>0</v>
      </c>
      <c r="BQ61" s="1">
        <f t="shared" si="27"/>
        <v>0</v>
      </c>
      <c r="BR61" s="1">
        <f t="shared" si="28"/>
        <v>0</v>
      </c>
      <c r="BS61" s="1">
        <f t="shared" si="29"/>
        <v>0</v>
      </c>
      <c r="BT61" s="1">
        <f t="shared" si="30"/>
        <v>0</v>
      </c>
      <c r="BU61" s="1">
        <f t="shared" si="31"/>
        <v>0</v>
      </c>
      <c r="BV61" s="1">
        <f t="shared" si="32"/>
        <v>0</v>
      </c>
      <c r="BW61" s="1">
        <f t="shared" si="33"/>
        <v>0</v>
      </c>
      <c r="BX61" s="1">
        <f t="shared" si="34"/>
        <v>0</v>
      </c>
      <c r="BY61" s="1">
        <f t="shared" si="35"/>
        <v>0</v>
      </c>
      <c r="BZ61" s="1">
        <f t="shared" si="36"/>
        <v>0</v>
      </c>
      <c r="CA61" s="1">
        <f t="shared" si="37"/>
        <v>0</v>
      </c>
      <c r="CB61" s="35"/>
    </row>
    <row r="62" spans="1:80" s="7" customFormat="1" ht="15" customHeight="1" x14ac:dyDescent="0.2">
      <c r="A62" s="12" t="s">
        <v>0</v>
      </c>
      <c r="B62" s="12" t="s">
        <v>17</v>
      </c>
      <c r="C62" s="17" t="s">
        <v>231</v>
      </c>
      <c r="D62" s="73" t="str">
        <f t="shared" si="19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75"/>
      <c r="N62" s="17"/>
      <c r="O62" s="17"/>
      <c r="P62" s="17"/>
      <c r="Q62" s="17"/>
      <c r="R62" s="120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49</v>
      </c>
      <c r="AH62" s="11" t="s">
        <v>232</v>
      </c>
      <c r="AI62" s="41">
        <v>51204</v>
      </c>
      <c r="AJ62" s="28" t="s">
        <v>50</v>
      </c>
      <c r="AK62" s="23" t="s">
        <v>224</v>
      </c>
      <c r="AL62" s="23"/>
      <c r="AM62" s="23"/>
      <c r="AN62" s="25" t="s">
        <v>51</v>
      </c>
      <c r="AO62" s="17"/>
      <c r="AP62" s="17"/>
      <c r="AQ62" s="44"/>
      <c r="AR62" s="11"/>
      <c r="AS62" s="25"/>
      <c r="AT62" s="1">
        <f>RANK(BL62,$BL$3:$BL$122)+COUNTIF(BL$3:BL62,BL62)-1</f>
        <v>60</v>
      </c>
      <c r="AU62" s="64" t="str">
        <f t="shared" si="20"/>
        <v>N° 60 CIVC Centre intercommunal des vins de champagne</v>
      </c>
      <c r="AV62" s="1">
        <f>RANK(BM62,$BM$3:$BM$122)+COUNTIF(BM$3:BM62,BM62)-1</f>
        <v>60</v>
      </c>
      <c r="AW62" s="64" t="str">
        <f t="shared" si="21"/>
        <v>N° 60 CIVC Centre intercommunal des vins de champagne</v>
      </c>
      <c r="AX62" s="64"/>
      <c r="AY62" s="64"/>
      <c r="AZ62" s="64"/>
      <c r="BA62" s="64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1">
        <f t="shared" si="22"/>
        <v>0</v>
      </c>
      <c r="BM62" s="1">
        <f t="shared" si="23"/>
        <v>0</v>
      </c>
      <c r="BN62" s="1">
        <f t="shared" si="24"/>
        <v>0</v>
      </c>
      <c r="BO62" s="1">
        <f t="shared" si="25"/>
        <v>0</v>
      </c>
      <c r="BP62" s="1">
        <f t="shared" si="26"/>
        <v>0</v>
      </c>
      <c r="BQ62" s="1">
        <f t="shared" si="27"/>
        <v>0</v>
      </c>
      <c r="BR62" s="1">
        <f t="shared" si="28"/>
        <v>0</v>
      </c>
      <c r="BS62" s="1">
        <f t="shared" si="29"/>
        <v>0</v>
      </c>
      <c r="BT62" s="1">
        <f t="shared" si="30"/>
        <v>0</v>
      </c>
      <c r="BU62" s="1">
        <f t="shared" si="31"/>
        <v>0</v>
      </c>
      <c r="BV62" s="1">
        <f t="shared" si="32"/>
        <v>0</v>
      </c>
      <c r="BW62" s="1">
        <f t="shared" si="33"/>
        <v>0</v>
      </c>
      <c r="BX62" s="1">
        <f t="shared" si="34"/>
        <v>0</v>
      </c>
      <c r="BY62" s="1">
        <f t="shared" si="35"/>
        <v>0</v>
      </c>
      <c r="BZ62" s="1">
        <f t="shared" si="36"/>
        <v>0</v>
      </c>
      <c r="CA62" s="1">
        <f t="shared" si="37"/>
        <v>0</v>
      </c>
      <c r="CB62" s="35"/>
    </row>
    <row r="63" spans="1:80" s="10" customFormat="1" ht="36" customHeight="1" x14ac:dyDescent="0.25">
      <c r="A63" s="12" t="s">
        <v>0</v>
      </c>
      <c r="B63" s="12" t="s">
        <v>120</v>
      </c>
      <c r="C63" s="17" t="s">
        <v>30</v>
      </c>
      <c r="D63" s="73" t="str">
        <f t="shared" si="19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75"/>
      <c r="N63" s="17"/>
      <c r="O63" s="17"/>
      <c r="P63" s="17"/>
      <c r="Q63" s="17"/>
      <c r="R63" s="120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200</v>
      </c>
      <c r="AH63" s="11" t="s">
        <v>201</v>
      </c>
      <c r="AI63" s="41">
        <v>51300</v>
      </c>
      <c r="AJ63" s="28" t="s">
        <v>140</v>
      </c>
      <c r="AK63" s="23" t="s">
        <v>139</v>
      </c>
      <c r="AL63" s="23"/>
      <c r="AM63" s="23"/>
      <c r="AN63" s="25" t="s">
        <v>149</v>
      </c>
      <c r="AO63" s="17" t="s">
        <v>141</v>
      </c>
      <c r="AP63" s="17" t="s">
        <v>142</v>
      </c>
      <c r="AQ63" s="25" t="s">
        <v>31</v>
      </c>
      <c r="AR63" s="23" t="s">
        <v>32</v>
      </c>
      <c r="AS63" s="25" t="s">
        <v>454</v>
      </c>
      <c r="AT63" s="1">
        <f>RANK(BL63,$BL$3:$BL$122)+COUNTIF(BL$3:BL63,BL63)-1</f>
        <v>61</v>
      </c>
      <c r="AU63" s="64" t="str">
        <f t="shared" si="20"/>
        <v>N° 61 MALTEUROP</v>
      </c>
      <c r="AV63" s="1">
        <f>RANK(BM63,$BM$3:$BM$122)+COUNTIF(BM$3:BM63,BM63)-1</f>
        <v>61</v>
      </c>
      <c r="AW63" s="64" t="str">
        <f t="shared" si="21"/>
        <v>N° 61 MALTEUROP</v>
      </c>
      <c r="AX63" s="64"/>
      <c r="AY63" s="64"/>
      <c r="AZ63" s="64"/>
      <c r="BA63" s="64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1">
        <f t="shared" si="22"/>
        <v>0</v>
      </c>
      <c r="BM63" s="1">
        <f t="shared" si="23"/>
        <v>0</v>
      </c>
      <c r="BN63" s="1">
        <f t="shared" si="24"/>
        <v>0</v>
      </c>
      <c r="BO63" s="1">
        <f t="shared" si="25"/>
        <v>0</v>
      </c>
      <c r="BP63" s="1">
        <f t="shared" si="26"/>
        <v>0</v>
      </c>
      <c r="BQ63" s="1">
        <f t="shared" si="27"/>
        <v>0</v>
      </c>
      <c r="BR63" s="1">
        <f t="shared" si="28"/>
        <v>0</v>
      </c>
      <c r="BS63" s="1">
        <f t="shared" si="29"/>
        <v>0</v>
      </c>
      <c r="BT63" s="1">
        <f t="shared" si="30"/>
        <v>0</v>
      </c>
      <c r="BU63" s="1">
        <f t="shared" si="31"/>
        <v>0</v>
      </c>
      <c r="BV63" s="1">
        <f t="shared" si="32"/>
        <v>0</v>
      </c>
      <c r="BW63" s="1">
        <f t="shared" si="33"/>
        <v>0</v>
      </c>
      <c r="BX63" s="1">
        <f t="shared" si="34"/>
        <v>0</v>
      </c>
      <c r="BY63" s="1">
        <f t="shared" si="35"/>
        <v>0</v>
      </c>
      <c r="BZ63" s="1">
        <f t="shared" si="36"/>
        <v>0</v>
      </c>
      <c r="CA63" s="1">
        <f t="shared" si="37"/>
        <v>0</v>
      </c>
      <c r="CB63" s="36"/>
    </row>
    <row r="64" spans="1:80" s="10" customFormat="1" ht="63.75" customHeight="1" x14ac:dyDescent="0.2">
      <c r="A64" s="12" t="s">
        <v>0</v>
      </c>
      <c r="B64" s="12" t="s">
        <v>17</v>
      </c>
      <c r="C64" s="17" t="s">
        <v>243</v>
      </c>
      <c r="D64" s="73" t="str">
        <f t="shared" si="19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75"/>
      <c r="N64" s="17"/>
      <c r="O64" s="17"/>
      <c r="P64" s="17"/>
      <c r="Q64" s="17"/>
      <c r="R64" s="120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59</v>
      </c>
      <c r="AH64" s="11" t="s">
        <v>245</v>
      </c>
      <c r="AI64" s="41">
        <v>51420</v>
      </c>
      <c r="AJ64" s="28" t="s">
        <v>61</v>
      </c>
      <c r="AK64" s="23" t="s">
        <v>244</v>
      </c>
      <c r="AL64" s="23"/>
      <c r="AM64" s="23" t="s">
        <v>602</v>
      </c>
      <c r="AN64" s="25" t="s">
        <v>60</v>
      </c>
      <c r="AO64" s="17"/>
      <c r="AP64" s="17"/>
      <c r="AQ64" s="25" t="s">
        <v>61</v>
      </c>
      <c r="AR64" s="23" t="s">
        <v>62</v>
      </c>
      <c r="AS64" s="25" t="s">
        <v>454</v>
      </c>
      <c r="AT64" s="1">
        <f>RANK(BL64,$BL$3:$BL$122)+COUNTIF(BL$3:BL64,BL64)-1</f>
        <v>62</v>
      </c>
      <c r="AU64" s="64" t="str">
        <f t="shared" si="20"/>
        <v>N° 62 COOPERATIVE VINICOLE</v>
      </c>
      <c r="AV64" s="1">
        <f>RANK(BM64,$BM$3:$BM$122)+COUNTIF(BM$3:BM64,BM64)-1</f>
        <v>62</v>
      </c>
      <c r="AW64" s="64" t="str">
        <f t="shared" si="21"/>
        <v>N° 62 COOPERATIVE VINICOLE</v>
      </c>
      <c r="AX64" s="64"/>
      <c r="AY64" s="64"/>
      <c r="AZ64" s="64"/>
      <c r="BA64" s="64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1">
        <f t="shared" si="22"/>
        <v>0</v>
      </c>
      <c r="BM64" s="1">
        <f t="shared" si="23"/>
        <v>0</v>
      </c>
      <c r="BN64" s="1">
        <f t="shared" si="24"/>
        <v>0</v>
      </c>
      <c r="BO64" s="1">
        <f t="shared" si="25"/>
        <v>0</v>
      </c>
      <c r="BP64" s="1">
        <f t="shared" si="26"/>
        <v>0</v>
      </c>
      <c r="BQ64" s="1">
        <f t="shared" si="27"/>
        <v>0</v>
      </c>
      <c r="BR64" s="1">
        <f t="shared" si="28"/>
        <v>0</v>
      </c>
      <c r="BS64" s="1">
        <f t="shared" si="29"/>
        <v>0</v>
      </c>
      <c r="BT64" s="1">
        <f t="shared" si="30"/>
        <v>0</v>
      </c>
      <c r="BU64" s="1">
        <f t="shared" si="31"/>
        <v>0</v>
      </c>
      <c r="BV64" s="1">
        <f t="shared" si="32"/>
        <v>0</v>
      </c>
      <c r="BW64" s="1">
        <f t="shared" si="33"/>
        <v>0</v>
      </c>
      <c r="BX64" s="1">
        <f t="shared" si="34"/>
        <v>0</v>
      </c>
      <c r="BY64" s="1">
        <f t="shared" si="35"/>
        <v>0</v>
      </c>
      <c r="BZ64" s="1">
        <f t="shared" si="36"/>
        <v>0</v>
      </c>
      <c r="CA64" s="1">
        <f t="shared" si="37"/>
        <v>0</v>
      </c>
      <c r="CB64" s="37"/>
    </row>
    <row r="65" spans="1:80" s="10" customFormat="1" ht="63.75" customHeight="1" x14ac:dyDescent="0.2">
      <c r="A65" s="12" t="s">
        <v>0</v>
      </c>
      <c r="B65" s="12" t="s">
        <v>84</v>
      </c>
      <c r="C65" s="17" t="s">
        <v>1073</v>
      </c>
      <c r="D65" s="73" t="str">
        <f t="shared" si="19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75"/>
      <c r="N65" s="17"/>
      <c r="O65" s="17"/>
      <c r="P65" s="17"/>
      <c r="Q65" s="17"/>
      <c r="R65" s="120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172</v>
      </c>
      <c r="AH65" s="11" t="s">
        <v>171</v>
      </c>
      <c r="AI65" s="41">
        <v>51500</v>
      </c>
      <c r="AJ65" s="28" t="s">
        <v>86</v>
      </c>
      <c r="AK65" s="23" t="s">
        <v>85</v>
      </c>
      <c r="AL65" s="23"/>
      <c r="AM65" s="23"/>
      <c r="AN65" s="25" t="s">
        <v>91</v>
      </c>
      <c r="AO65" s="17" t="s">
        <v>455</v>
      </c>
      <c r="AP65" s="17" t="s">
        <v>87</v>
      </c>
      <c r="AQ65" s="25" t="s">
        <v>3</v>
      </c>
      <c r="AR65" s="23" t="s">
        <v>88</v>
      </c>
      <c r="AS65" s="25" t="s">
        <v>454</v>
      </c>
      <c r="AT65" s="1">
        <f>RANK(BL65,$BL$3:$BL$122)+COUNTIF(BL$3:BL65,BL65)-1</f>
        <v>63</v>
      </c>
      <c r="AU65" s="64" t="str">
        <f t="shared" si="20"/>
        <v>N° 63 CRISTAL-UNION SILLERY</v>
      </c>
      <c r="AV65" s="1">
        <f>RANK(BM65,$BM$3:$BM$122)+COUNTIF(BM$3:BM65,BM65)-1</f>
        <v>63</v>
      </c>
      <c r="AW65" s="64" t="str">
        <f t="shared" si="21"/>
        <v>N° 63 CRISTAL-UNION SILLERY</v>
      </c>
      <c r="AX65" s="64"/>
      <c r="AY65" s="64"/>
      <c r="AZ65" s="64"/>
      <c r="BA65" s="64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1">
        <f t="shared" si="22"/>
        <v>0</v>
      </c>
      <c r="BM65" s="1">
        <f t="shared" si="23"/>
        <v>0</v>
      </c>
      <c r="BN65" s="1">
        <f t="shared" si="24"/>
        <v>0</v>
      </c>
      <c r="BO65" s="1">
        <f t="shared" si="25"/>
        <v>0</v>
      </c>
      <c r="BP65" s="1">
        <f t="shared" si="26"/>
        <v>0</v>
      </c>
      <c r="BQ65" s="1">
        <f t="shared" si="27"/>
        <v>0</v>
      </c>
      <c r="BR65" s="1">
        <f t="shared" si="28"/>
        <v>0</v>
      </c>
      <c r="BS65" s="1">
        <f t="shared" si="29"/>
        <v>0</v>
      </c>
      <c r="BT65" s="1">
        <f t="shared" si="30"/>
        <v>0</v>
      </c>
      <c r="BU65" s="1">
        <f t="shared" si="31"/>
        <v>0</v>
      </c>
      <c r="BV65" s="1">
        <f t="shared" si="32"/>
        <v>0</v>
      </c>
      <c r="BW65" s="1">
        <f t="shared" si="33"/>
        <v>0</v>
      </c>
      <c r="BX65" s="1">
        <f t="shared" si="34"/>
        <v>0</v>
      </c>
      <c r="BY65" s="1">
        <f t="shared" si="35"/>
        <v>0</v>
      </c>
      <c r="BZ65" s="1">
        <f t="shared" si="36"/>
        <v>0</v>
      </c>
      <c r="CA65" s="1">
        <f t="shared" si="37"/>
        <v>0</v>
      </c>
      <c r="CB65" s="37"/>
    </row>
    <row r="66" spans="1:80" s="10" customFormat="1" ht="63.75" customHeight="1" x14ac:dyDescent="0.2">
      <c r="A66" s="12" t="s">
        <v>0</v>
      </c>
      <c r="B66" s="12" t="s">
        <v>209</v>
      </c>
      <c r="C66" s="17" t="s">
        <v>39</v>
      </c>
      <c r="D66" s="73" t="str">
        <f t="shared" si="19"/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75"/>
      <c r="N66" s="17"/>
      <c r="O66" s="17"/>
      <c r="P66" s="17"/>
      <c r="Q66" s="17"/>
      <c r="R66" s="120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40</v>
      </c>
      <c r="AH66" s="11" t="s">
        <v>212</v>
      </c>
      <c r="AI66" s="41">
        <v>51510</v>
      </c>
      <c r="AJ66" s="28" t="s">
        <v>211</v>
      </c>
      <c r="AK66" s="23" t="s">
        <v>210</v>
      </c>
      <c r="AL66" s="23"/>
      <c r="AM66" s="23"/>
      <c r="AN66" s="25" t="s">
        <v>575</v>
      </c>
      <c r="AO66" s="17"/>
      <c r="AP66" s="17"/>
      <c r="AQ66" s="44" t="s">
        <v>41</v>
      </c>
      <c r="AR66" s="11"/>
      <c r="AS66" s="25"/>
      <c r="AT66" s="1">
        <f>RANK(BL66,$BL$3:$BL$122)+COUNTIF(BL$3:BL66,BL66)-1</f>
        <v>64</v>
      </c>
      <c r="AU66" s="64" t="str">
        <f t="shared" si="20"/>
        <v xml:space="preserve">N° 64 Mc Cain  </v>
      </c>
      <c r="AV66" s="1">
        <f>RANK(BM66,$BM$3:$BM$122)+COUNTIF(BM$3:BM66,BM66)-1</f>
        <v>64</v>
      </c>
      <c r="AW66" s="64" t="str">
        <f t="shared" si="21"/>
        <v xml:space="preserve">N° 64 Mc Cain  </v>
      </c>
      <c r="AX66" s="64"/>
      <c r="AY66" s="64"/>
      <c r="AZ66" s="64"/>
      <c r="BA66" s="64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1">
        <f t="shared" si="22"/>
        <v>0</v>
      </c>
      <c r="BM66" s="1">
        <f t="shared" si="23"/>
        <v>0</v>
      </c>
      <c r="BN66" s="1">
        <f t="shared" si="24"/>
        <v>0</v>
      </c>
      <c r="BO66" s="1">
        <f t="shared" si="25"/>
        <v>0</v>
      </c>
      <c r="BP66" s="1">
        <f t="shared" si="26"/>
        <v>0</v>
      </c>
      <c r="BQ66" s="1">
        <f t="shared" si="27"/>
        <v>0</v>
      </c>
      <c r="BR66" s="1">
        <f t="shared" si="28"/>
        <v>0</v>
      </c>
      <c r="BS66" s="1">
        <f t="shared" si="29"/>
        <v>0</v>
      </c>
      <c r="BT66" s="1">
        <f t="shared" si="30"/>
        <v>0</v>
      </c>
      <c r="BU66" s="1">
        <f t="shared" si="31"/>
        <v>0</v>
      </c>
      <c r="BV66" s="1">
        <f t="shared" si="32"/>
        <v>0</v>
      </c>
      <c r="BW66" s="1">
        <f t="shared" si="33"/>
        <v>0</v>
      </c>
      <c r="BX66" s="1">
        <f t="shared" si="34"/>
        <v>0</v>
      </c>
      <c r="BY66" s="1">
        <f t="shared" si="35"/>
        <v>0</v>
      </c>
      <c r="BZ66" s="1">
        <f t="shared" si="36"/>
        <v>0</v>
      </c>
      <c r="CA66" s="1">
        <f t="shared" si="37"/>
        <v>0</v>
      </c>
      <c r="CB66" s="37"/>
    </row>
    <row r="67" spans="1:80" s="10" customFormat="1" ht="63.75" customHeight="1" x14ac:dyDescent="0.2">
      <c r="A67" s="12" t="s">
        <v>0</v>
      </c>
      <c r="B67" s="12" t="s">
        <v>17</v>
      </c>
      <c r="C67" s="17" t="s">
        <v>217</v>
      </c>
      <c r="D67" s="73" t="str">
        <f t="shared" ref="D67:D98" si="38">IF(AX67&lt;&gt;0,"2020_A="&amp;AX67," ")&amp;IF(AY67&lt;&gt;0," ; 2020_i="&amp;AY67," ")&amp;IF(AZ67&lt;&gt;0,"2019_A="&amp;AZ67," ")&amp;IF(BA67&lt;&gt;0," ; 2019_i="&amp;BA67," ")&amp;IF(BB67&lt;&gt;0,"2018_A="&amp;BB67," ")&amp;IF(BC67&lt;&gt;0," ; 2018_i="&amp;BC67," ")&amp;IF(BD67&lt;&gt;0," ; 2017_A="&amp;BD67," ")&amp;IF(BE67&lt;&gt;0," ; 2017_i="&amp;BE67," ")&amp;IF(BF67&lt;&gt;0," ; 2016_A="&amp;BF67," ")&amp;IF(BG67&lt;&gt;0," ; 2016_i="&amp;BG67," ")&amp;IF(BH67&lt;&gt;0," ; 2015_A="&amp;BH67," ")&amp;IF(BI67&lt;&gt;0," ; 2015_i="&amp;BI67," ")&amp;IF(BJ67&lt;&gt;0," ; 2014_A="&amp;BJ67," ")&amp;IF(BK67&lt;&gt;0," ; 2014_i="&amp;BK67," ")</f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75"/>
      <c r="N67" s="17"/>
      <c r="O67" s="17"/>
      <c r="P67" s="17"/>
      <c r="Q67" s="17"/>
      <c r="R67" s="120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327</v>
      </c>
      <c r="AH67" s="11" t="s">
        <v>218</v>
      </c>
      <c r="AI67" s="41">
        <v>51689</v>
      </c>
      <c r="AJ67" s="28"/>
      <c r="AK67" s="23" t="s">
        <v>219</v>
      </c>
      <c r="AL67" s="23"/>
      <c r="AM67" s="23"/>
      <c r="AN67" s="25"/>
      <c r="AO67" s="17" t="s">
        <v>576</v>
      </c>
      <c r="AP67" s="17" t="s">
        <v>577</v>
      </c>
      <c r="AQ67" s="44" t="s">
        <v>222</v>
      </c>
      <c r="AR67" s="11"/>
      <c r="AS67" s="25" t="s">
        <v>454</v>
      </c>
      <c r="AT67" s="1">
        <f>RANK(BL67,$BL$3:$BL$122)+COUNTIF(BL$3:BL67,BL67)-1</f>
        <v>65</v>
      </c>
      <c r="AU67" s="64" t="str">
        <f t="shared" ref="AU67:AU98" si="39">"N° "&amp;AT67&amp;" "&amp;C67</f>
        <v>N° 65 VRANKEN-POMMERY</v>
      </c>
      <c r="AV67" s="1">
        <f>RANK(BM67,$BM$3:$BM$122)+COUNTIF(BM$3:BM67,BM67)-1</f>
        <v>65</v>
      </c>
      <c r="AW67" s="64" t="str">
        <f t="shared" ref="AW67:AW98" si="40">"N° "&amp;AV67&amp;" "&amp;C67</f>
        <v>N° 65 VRANKEN-POMMERY</v>
      </c>
      <c r="AX67" s="64"/>
      <c r="AY67" s="64"/>
      <c r="AZ67" s="64"/>
      <c r="BA67" s="64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1">
        <f t="shared" ref="BL67:BL98" si="41">((AX67+AY67)*7)+((AZ67+BA67)*6)+((BB67+BC67)*5)+((BD67+BE67)*4)+((BF67+BG67)*3)+((BH67+BI67)*2)+((BJ67+BK67)*1)</f>
        <v>0</v>
      </c>
      <c r="BM67" s="1">
        <f t="shared" ref="BM67:BM98" si="42">((AY67)*7)+((BA67)*6)+((BC67)*5)+((BE67)*4)+((BG67)*3)+((BI67)*2)+((BK67)*1)</f>
        <v>0</v>
      </c>
      <c r="BN67" s="1">
        <f t="shared" ref="BN67:BN98" si="43">AX67</f>
        <v>0</v>
      </c>
      <c r="BO67" s="1">
        <f t="shared" ref="BO67:BO98" si="44">AZ67</f>
        <v>0</v>
      </c>
      <c r="BP67" s="1">
        <f t="shared" ref="BP67:BP98" si="45">BB67</f>
        <v>0</v>
      </c>
      <c r="BQ67" s="1">
        <f t="shared" ref="BQ67:BQ98" si="46">BD67</f>
        <v>0</v>
      </c>
      <c r="BR67" s="1">
        <f t="shared" ref="BR67:BR98" si="47">BF67</f>
        <v>0</v>
      </c>
      <c r="BS67" s="1">
        <f t="shared" ref="BS67:BS98" si="48">BH67</f>
        <v>0</v>
      </c>
      <c r="BT67" s="1">
        <f t="shared" ref="BT67:BT98" si="49">BJ67</f>
        <v>0</v>
      </c>
      <c r="BU67" s="1">
        <f t="shared" ref="BU67:BU98" si="50">AY67</f>
        <v>0</v>
      </c>
      <c r="BV67" s="1">
        <f t="shared" ref="BV67:BV98" si="51">BA67</f>
        <v>0</v>
      </c>
      <c r="BW67" s="1">
        <f t="shared" ref="BW67:BW98" si="52">BC67</f>
        <v>0</v>
      </c>
      <c r="BX67" s="1">
        <f t="shared" ref="BX67:BX98" si="53">BE67</f>
        <v>0</v>
      </c>
      <c r="BY67" s="1">
        <f t="shared" ref="BY67:BY98" si="54">BG67</f>
        <v>0</v>
      </c>
      <c r="BZ67" s="1">
        <f t="shared" ref="BZ67:BZ98" si="55">BI67</f>
        <v>0</v>
      </c>
      <c r="CA67" s="1">
        <f t="shared" ref="CA67:CA98" si="56">BK67</f>
        <v>0</v>
      </c>
      <c r="CB67" s="37"/>
    </row>
    <row r="68" spans="1:80" s="10" customFormat="1" ht="63.75" customHeight="1" x14ac:dyDescent="0.2">
      <c r="A68" s="12" t="s">
        <v>0</v>
      </c>
      <c r="B68" s="12" t="s">
        <v>619</v>
      </c>
      <c r="C68" s="17" t="s">
        <v>66</v>
      </c>
      <c r="D68" s="73" t="str">
        <f t="shared" si="38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75"/>
      <c r="N68" s="17"/>
      <c r="O68" s="17"/>
      <c r="P68" s="17"/>
      <c r="Q68" s="17"/>
      <c r="R68" s="120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258</v>
      </c>
      <c r="AH68" s="11" t="s">
        <v>257</v>
      </c>
      <c r="AI68" s="41">
        <v>55190</v>
      </c>
      <c r="AJ68" s="28" t="s">
        <v>259</v>
      </c>
      <c r="AK68" s="23" t="s">
        <v>620</v>
      </c>
      <c r="AL68" s="23"/>
      <c r="AM68" s="23" t="s">
        <v>621</v>
      </c>
      <c r="AN68" s="25"/>
      <c r="AO68" s="17"/>
      <c r="AP68" s="17"/>
      <c r="AQ68" s="44"/>
      <c r="AR68" s="11"/>
      <c r="AS68" s="25"/>
      <c r="AT68" s="1">
        <f>RANK(BL68,$BL$3:$BL$122)+COUNTIF(BL$3:BL68,BL68)-1</f>
        <v>66</v>
      </c>
      <c r="AU68" s="64" t="str">
        <f t="shared" si="39"/>
        <v xml:space="preserve">N° 66 CLAIR DE LORRAINE </v>
      </c>
      <c r="AV68" s="1">
        <f>RANK(BM68,$BM$3:$BM$122)+COUNTIF(BM$3:BM68,BM68)-1</f>
        <v>66</v>
      </c>
      <c r="AW68" s="64" t="str">
        <f t="shared" si="40"/>
        <v xml:space="preserve">N° 66 CLAIR DE LORRAINE </v>
      </c>
      <c r="AX68" s="64"/>
      <c r="AY68" s="64"/>
      <c r="AZ68" s="64"/>
      <c r="BA68" s="64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1">
        <f t="shared" si="41"/>
        <v>0</v>
      </c>
      <c r="BM68" s="1">
        <f t="shared" si="42"/>
        <v>0</v>
      </c>
      <c r="BN68" s="1">
        <f t="shared" si="43"/>
        <v>0</v>
      </c>
      <c r="BO68" s="1">
        <f t="shared" si="44"/>
        <v>0</v>
      </c>
      <c r="BP68" s="1">
        <f t="shared" si="45"/>
        <v>0</v>
      </c>
      <c r="BQ68" s="1">
        <f t="shared" si="46"/>
        <v>0</v>
      </c>
      <c r="BR68" s="1">
        <f t="shared" si="47"/>
        <v>0</v>
      </c>
      <c r="BS68" s="1">
        <f t="shared" si="48"/>
        <v>0</v>
      </c>
      <c r="BT68" s="1">
        <f t="shared" si="49"/>
        <v>0</v>
      </c>
      <c r="BU68" s="1">
        <f t="shared" si="50"/>
        <v>0</v>
      </c>
      <c r="BV68" s="1">
        <f t="shared" si="51"/>
        <v>0</v>
      </c>
      <c r="BW68" s="1">
        <f t="shared" si="52"/>
        <v>0</v>
      </c>
      <c r="BX68" s="1">
        <f t="shared" si="53"/>
        <v>0</v>
      </c>
      <c r="BY68" s="1">
        <f t="shared" si="54"/>
        <v>0</v>
      </c>
      <c r="BZ68" s="1">
        <f t="shared" si="55"/>
        <v>0</v>
      </c>
      <c r="CA68" s="1">
        <f t="shared" si="56"/>
        <v>0</v>
      </c>
      <c r="CB68" s="37"/>
    </row>
    <row r="69" spans="1:80" s="10" customFormat="1" ht="63.75" customHeight="1" x14ac:dyDescent="0.2">
      <c r="A69" s="12" t="s">
        <v>0</v>
      </c>
      <c r="B69" s="12" t="s">
        <v>99</v>
      </c>
      <c r="C69" s="17" t="s">
        <v>10</v>
      </c>
      <c r="D69" s="73" t="str">
        <f t="shared" si="38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75"/>
      <c r="N69" s="17"/>
      <c r="O69" s="17"/>
      <c r="P69" s="17"/>
      <c r="Q69" s="17"/>
      <c r="R69" s="120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182</v>
      </c>
      <c r="AH69" s="11" t="s">
        <v>181</v>
      </c>
      <c r="AI69" s="41">
        <v>55290</v>
      </c>
      <c r="AJ69" s="28" t="s">
        <v>106</v>
      </c>
      <c r="AK69" s="23" t="s">
        <v>105</v>
      </c>
      <c r="AL69" s="23"/>
      <c r="AM69" s="23"/>
      <c r="AN69" s="25"/>
      <c r="AO69" s="17" t="s">
        <v>107</v>
      </c>
      <c r="AP69" s="17" t="s">
        <v>108</v>
      </c>
      <c r="AQ69" s="25" t="s">
        <v>11</v>
      </c>
      <c r="AR69" s="23" t="s">
        <v>12</v>
      </c>
      <c r="AS69" s="25"/>
      <c r="AT69" s="1">
        <f>RANK(BL69,$BL$3:$BL$122)+COUNTIF(BL$3:BL69,BL69)-1</f>
        <v>67</v>
      </c>
      <c r="AU69" s="64" t="str">
        <f t="shared" si="39"/>
        <v>N° 67 Fromagerie RENARD-GILLARD</v>
      </c>
      <c r="AV69" s="1">
        <f>RANK(BM69,$BM$3:$BM$122)+COUNTIF(BM$3:BM69,BM69)-1</f>
        <v>67</v>
      </c>
      <c r="AW69" s="64" t="str">
        <f t="shared" si="40"/>
        <v>N° 67 Fromagerie RENARD-GILLARD</v>
      </c>
      <c r="AX69" s="64"/>
      <c r="AY69" s="64"/>
      <c r="AZ69" s="64"/>
      <c r="BA69" s="64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1">
        <f t="shared" si="41"/>
        <v>0</v>
      </c>
      <c r="BM69" s="1">
        <f t="shared" si="42"/>
        <v>0</v>
      </c>
      <c r="BN69" s="1">
        <f t="shared" si="43"/>
        <v>0</v>
      </c>
      <c r="BO69" s="1">
        <f t="shared" si="44"/>
        <v>0</v>
      </c>
      <c r="BP69" s="1">
        <f t="shared" si="45"/>
        <v>0</v>
      </c>
      <c r="BQ69" s="1">
        <f t="shared" si="46"/>
        <v>0</v>
      </c>
      <c r="BR69" s="1">
        <f t="shared" si="47"/>
        <v>0</v>
      </c>
      <c r="BS69" s="1">
        <f t="shared" si="48"/>
        <v>0</v>
      </c>
      <c r="BT69" s="1">
        <f t="shared" si="49"/>
        <v>0</v>
      </c>
      <c r="BU69" s="1">
        <f t="shared" si="50"/>
        <v>0</v>
      </c>
      <c r="BV69" s="1">
        <f t="shared" si="51"/>
        <v>0</v>
      </c>
      <c r="BW69" s="1">
        <f t="shared" si="52"/>
        <v>0</v>
      </c>
      <c r="BX69" s="1">
        <f t="shared" si="53"/>
        <v>0</v>
      </c>
      <c r="BY69" s="1">
        <f t="shared" si="54"/>
        <v>0</v>
      </c>
      <c r="BZ69" s="1">
        <f t="shared" si="55"/>
        <v>0</v>
      </c>
      <c r="CA69" s="1">
        <f t="shared" si="56"/>
        <v>0</v>
      </c>
      <c r="CB69" s="37"/>
    </row>
    <row r="70" spans="1:80" s="10" customFormat="1" ht="63.75" customHeight="1" x14ac:dyDescent="0.2">
      <c r="A70" s="12" t="s">
        <v>0</v>
      </c>
      <c r="B70" s="12" t="s">
        <v>213</v>
      </c>
      <c r="C70" s="17" t="s">
        <v>42</v>
      </c>
      <c r="D70" s="73" t="str">
        <f t="shared" si="38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75"/>
      <c r="N70" s="17"/>
      <c r="O70" s="17"/>
      <c r="P70" s="17"/>
      <c r="Q70" s="17"/>
      <c r="R70" s="120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1" t="s">
        <v>43</v>
      </c>
      <c r="AH70" s="11" t="s">
        <v>214</v>
      </c>
      <c r="AI70" s="41">
        <v>59700</v>
      </c>
      <c r="AJ70" s="46">
        <v>320816100</v>
      </c>
      <c r="AK70" s="23" t="s">
        <v>215</v>
      </c>
      <c r="AL70" s="23"/>
      <c r="AM70" s="23"/>
      <c r="AN70" s="25"/>
      <c r="AO70" s="17"/>
      <c r="AP70" s="17"/>
      <c r="AQ70" s="44"/>
      <c r="AR70" s="11"/>
      <c r="AS70" s="25"/>
      <c r="AT70" s="1">
        <f>RANK(BL70,$BL$3:$BL$122)+COUNTIF(BL$3:BL70,BL70)-1</f>
        <v>68</v>
      </c>
      <c r="AU70" s="64" t="str">
        <f t="shared" si="39"/>
        <v xml:space="preserve">N° 68 LESAFFRE INTERNATIONAL </v>
      </c>
      <c r="AV70" s="1">
        <f>RANK(BM70,$BM$3:$BM$122)+COUNTIF(BM$3:BM70,BM70)-1</f>
        <v>68</v>
      </c>
      <c r="AW70" s="64" t="str">
        <f t="shared" si="40"/>
        <v xml:space="preserve">N° 68 LESAFFRE INTERNATIONAL </v>
      </c>
      <c r="AX70" s="64"/>
      <c r="AY70" s="64"/>
      <c r="AZ70" s="64"/>
      <c r="BA70" s="64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1">
        <f t="shared" si="41"/>
        <v>0</v>
      </c>
      <c r="BM70" s="1">
        <f t="shared" si="42"/>
        <v>0</v>
      </c>
      <c r="BN70" s="1">
        <f t="shared" si="43"/>
        <v>0</v>
      </c>
      <c r="BO70" s="1">
        <f t="shared" si="44"/>
        <v>0</v>
      </c>
      <c r="BP70" s="1">
        <f t="shared" si="45"/>
        <v>0</v>
      </c>
      <c r="BQ70" s="1">
        <f t="shared" si="46"/>
        <v>0</v>
      </c>
      <c r="BR70" s="1">
        <f t="shared" si="47"/>
        <v>0</v>
      </c>
      <c r="BS70" s="1">
        <f t="shared" si="48"/>
        <v>0</v>
      </c>
      <c r="BT70" s="1">
        <f t="shared" si="49"/>
        <v>0</v>
      </c>
      <c r="BU70" s="1">
        <f t="shared" si="50"/>
        <v>0</v>
      </c>
      <c r="BV70" s="1">
        <f t="shared" si="51"/>
        <v>0</v>
      </c>
      <c r="BW70" s="1">
        <f t="shared" si="52"/>
        <v>0</v>
      </c>
      <c r="BX70" s="1">
        <f t="shared" si="53"/>
        <v>0</v>
      </c>
      <c r="BY70" s="1">
        <f t="shared" si="54"/>
        <v>0</v>
      </c>
      <c r="BZ70" s="1">
        <f t="shared" si="55"/>
        <v>0</v>
      </c>
      <c r="CA70" s="1">
        <f t="shared" si="56"/>
        <v>0</v>
      </c>
      <c r="CB70" s="37"/>
    </row>
    <row r="71" spans="1:80" s="10" customFormat="1" ht="63.75" customHeight="1" x14ac:dyDescent="0.2">
      <c r="A71" s="12" t="s">
        <v>0</v>
      </c>
      <c r="B71" s="12" t="s">
        <v>304</v>
      </c>
      <c r="C71" s="17" t="s">
        <v>67</v>
      </c>
      <c r="D71" s="73" t="str">
        <f t="shared" si="38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76"/>
      <c r="N71" s="17"/>
      <c r="O71" s="17"/>
      <c r="P71" s="15"/>
      <c r="Q71" s="17"/>
      <c r="R71" s="24"/>
      <c r="S71" s="15"/>
      <c r="T71" s="15"/>
      <c r="U71" s="15"/>
      <c r="V71" s="17"/>
      <c r="W71" s="17"/>
      <c r="X71" s="15"/>
      <c r="Y71" s="15"/>
      <c r="Z71" s="15"/>
      <c r="AA71" s="15"/>
      <c r="AB71" s="15"/>
      <c r="AC71" s="17"/>
      <c r="AD71" s="17"/>
      <c r="AE71" s="17"/>
      <c r="AF71" s="15"/>
      <c r="AG71" s="17" t="s">
        <v>298</v>
      </c>
      <c r="AH71" s="17" t="s">
        <v>297</v>
      </c>
      <c r="AI71" s="41">
        <v>60890</v>
      </c>
      <c r="AJ71" s="28" t="s">
        <v>296</v>
      </c>
      <c r="AK71" s="22" t="s">
        <v>293</v>
      </c>
      <c r="AL71" s="22"/>
      <c r="AM71" s="23" t="s">
        <v>295</v>
      </c>
      <c r="AN71" s="30"/>
      <c r="AO71" s="17" t="s">
        <v>676</v>
      </c>
      <c r="AP71" s="24"/>
      <c r="AQ71" s="17" t="s">
        <v>677</v>
      </c>
      <c r="AR71" s="26"/>
      <c r="AS71" s="26"/>
      <c r="AT71" s="1">
        <f>RANK(BL71,$BL$3:$BL$122)+COUNTIF(BL$3:BL71,BL71)-1</f>
        <v>69</v>
      </c>
      <c r="AU71" s="64" t="str">
        <f t="shared" si="39"/>
        <v>N° 69 EUREAU SOURCES</v>
      </c>
      <c r="AV71" s="1">
        <f>RANK(BM71,$BM$3:$BM$122)+COUNTIF(BM$3:BM71,BM71)-1</f>
        <v>69</v>
      </c>
      <c r="AW71" s="64" t="str">
        <f t="shared" si="40"/>
        <v>N° 69 EUREAU SOURCES</v>
      </c>
      <c r="AX71" s="64"/>
      <c r="AY71" s="64"/>
      <c r="AZ71" s="64"/>
      <c r="BA71" s="64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1">
        <f t="shared" si="41"/>
        <v>0</v>
      </c>
      <c r="BM71" s="1">
        <f t="shared" si="42"/>
        <v>0</v>
      </c>
      <c r="BN71" s="1">
        <f t="shared" si="43"/>
        <v>0</v>
      </c>
      <c r="BO71" s="1">
        <f t="shared" si="44"/>
        <v>0</v>
      </c>
      <c r="BP71" s="1">
        <f t="shared" si="45"/>
        <v>0</v>
      </c>
      <c r="BQ71" s="1">
        <f t="shared" si="46"/>
        <v>0</v>
      </c>
      <c r="BR71" s="1">
        <f t="shared" si="47"/>
        <v>0</v>
      </c>
      <c r="BS71" s="1">
        <f t="shared" si="48"/>
        <v>0</v>
      </c>
      <c r="BT71" s="1">
        <f t="shared" si="49"/>
        <v>0</v>
      </c>
      <c r="BU71" s="1">
        <f t="shared" si="50"/>
        <v>0</v>
      </c>
      <c r="BV71" s="1">
        <f t="shared" si="51"/>
        <v>0</v>
      </c>
      <c r="BW71" s="1">
        <f t="shared" si="52"/>
        <v>0</v>
      </c>
      <c r="BX71" s="1">
        <f t="shared" si="53"/>
        <v>0</v>
      </c>
      <c r="BY71" s="1">
        <f t="shared" si="54"/>
        <v>0</v>
      </c>
      <c r="BZ71" s="1">
        <f t="shared" si="55"/>
        <v>0</v>
      </c>
      <c r="CA71" s="1">
        <f t="shared" si="56"/>
        <v>0</v>
      </c>
      <c r="CB71" s="37"/>
    </row>
    <row r="72" spans="1:80" s="10" customFormat="1" ht="63.75" customHeight="1" x14ac:dyDescent="0.2">
      <c r="A72" s="12" t="s">
        <v>0</v>
      </c>
      <c r="B72" s="12" t="s">
        <v>146</v>
      </c>
      <c r="C72" s="17" t="s">
        <v>143</v>
      </c>
      <c r="D72" s="73" t="str">
        <f t="shared" si="38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75"/>
      <c r="N72" s="17"/>
      <c r="O72" s="17"/>
      <c r="P72" s="17"/>
      <c r="Q72" s="17"/>
      <c r="R72" s="120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1" t="s">
        <v>202</v>
      </c>
      <c r="AH72" s="11" t="s">
        <v>203</v>
      </c>
      <c r="AI72" s="41">
        <v>67520</v>
      </c>
      <c r="AJ72" s="28" t="s">
        <v>145</v>
      </c>
      <c r="AK72" s="23" t="s">
        <v>144</v>
      </c>
      <c r="AL72" s="23"/>
      <c r="AM72" s="23"/>
      <c r="AN72" s="25" t="s">
        <v>148</v>
      </c>
      <c r="AO72" s="17"/>
      <c r="AP72" s="17"/>
      <c r="AQ72" s="25"/>
      <c r="AR72" s="11"/>
      <c r="AS72" s="25"/>
      <c r="AT72" s="1">
        <f>RANK(BL72,$BL$3:$BL$122)+COUNTIF(BL$3:BL72,BL72)-1</f>
        <v>70</v>
      </c>
      <c r="AU72" s="64" t="str">
        <f t="shared" si="39"/>
        <v>N° 70 Pâtes Grand'Mère</v>
      </c>
      <c r="AV72" s="1">
        <f>RANK(BM72,$BM$3:$BM$122)+COUNTIF(BM$3:BM72,BM72)-1</f>
        <v>70</v>
      </c>
      <c r="AW72" s="64" t="str">
        <f t="shared" si="40"/>
        <v>N° 70 Pâtes Grand'Mère</v>
      </c>
      <c r="AX72" s="64"/>
      <c r="AY72" s="64"/>
      <c r="AZ72" s="64"/>
      <c r="BA72" s="64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1">
        <f t="shared" si="41"/>
        <v>0</v>
      </c>
      <c r="BM72" s="1">
        <f t="shared" si="42"/>
        <v>0</v>
      </c>
      <c r="BN72" s="1">
        <f t="shared" si="43"/>
        <v>0</v>
      </c>
      <c r="BO72" s="1">
        <f t="shared" si="44"/>
        <v>0</v>
      </c>
      <c r="BP72" s="1">
        <f t="shared" si="45"/>
        <v>0</v>
      </c>
      <c r="BQ72" s="1">
        <f t="shared" si="46"/>
        <v>0</v>
      </c>
      <c r="BR72" s="1">
        <f t="shared" si="47"/>
        <v>0</v>
      </c>
      <c r="BS72" s="1">
        <f t="shared" si="48"/>
        <v>0</v>
      </c>
      <c r="BT72" s="1">
        <f t="shared" si="49"/>
        <v>0</v>
      </c>
      <c r="BU72" s="1">
        <f t="shared" si="50"/>
        <v>0</v>
      </c>
      <c r="BV72" s="1">
        <f t="shared" si="51"/>
        <v>0</v>
      </c>
      <c r="BW72" s="1">
        <f t="shared" si="52"/>
        <v>0</v>
      </c>
      <c r="BX72" s="1">
        <f t="shared" si="53"/>
        <v>0</v>
      </c>
      <c r="BY72" s="1">
        <f t="shared" si="54"/>
        <v>0</v>
      </c>
      <c r="BZ72" s="1">
        <f t="shared" si="55"/>
        <v>0</v>
      </c>
      <c r="CA72" s="1">
        <f t="shared" si="56"/>
        <v>0</v>
      </c>
      <c r="CB72" s="35"/>
    </row>
    <row r="73" spans="1:80" s="10" customFormat="1" ht="63.75" customHeight="1" x14ac:dyDescent="0.2">
      <c r="A73" s="12" t="s">
        <v>0</v>
      </c>
      <c r="B73" s="12" t="s">
        <v>533</v>
      </c>
      <c r="C73" s="17" t="s">
        <v>532</v>
      </c>
      <c r="D73" s="73" t="str">
        <f t="shared" si="38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75"/>
      <c r="N73" s="17"/>
      <c r="O73" s="17"/>
      <c r="P73" s="17"/>
      <c r="Q73" s="17"/>
      <c r="R73" s="120"/>
      <c r="S73" s="17"/>
      <c r="T73" s="17"/>
      <c r="U73" s="17"/>
      <c r="V73" s="17"/>
      <c r="W73" s="17"/>
      <c r="X73" s="17"/>
      <c r="Y73" s="17"/>
      <c r="Z73" s="17"/>
      <c r="AA73" s="45"/>
      <c r="AB73" s="17"/>
      <c r="AC73" s="17"/>
      <c r="AD73" s="17"/>
      <c r="AE73" s="17"/>
      <c r="AF73" s="48"/>
      <c r="AG73" s="54" t="s">
        <v>536</v>
      </c>
      <c r="AH73" s="17" t="s">
        <v>535</v>
      </c>
      <c r="AI73" s="21">
        <v>77510</v>
      </c>
      <c r="AJ73" s="46" t="s">
        <v>537</v>
      </c>
      <c r="AK73" s="23" t="s">
        <v>564</v>
      </c>
      <c r="AL73" s="23"/>
      <c r="AM73" s="23" t="s">
        <v>565</v>
      </c>
      <c r="AN73" s="45"/>
      <c r="AO73" s="48" t="s">
        <v>566</v>
      </c>
      <c r="AP73" s="17" t="s">
        <v>567</v>
      </c>
      <c r="AQ73" s="17" t="s">
        <v>568</v>
      </c>
      <c r="AR73" s="48"/>
      <c r="AS73" s="48"/>
      <c r="AT73" s="1">
        <f>RANK(BL73,$BL$3:$BL$122)+COUNTIF(BL$3:BL73,BL73)-1</f>
        <v>71</v>
      </c>
      <c r="AU73" s="64" t="str">
        <f t="shared" si="39"/>
        <v>N° 71 Moulins Bourgeois</v>
      </c>
      <c r="AV73" s="1">
        <f>RANK(BM73,$BM$3:$BM$122)+COUNTIF(BM$3:BM73,BM73)-1</f>
        <v>71</v>
      </c>
      <c r="AW73" s="64" t="str">
        <f t="shared" si="40"/>
        <v>N° 71 Moulins Bourgeois</v>
      </c>
      <c r="AX73" s="64"/>
      <c r="AY73" s="64"/>
      <c r="AZ73" s="64"/>
      <c r="BA73" s="64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1">
        <f t="shared" si="41"/>
        <v>0</v>
      </c>
      <c r="BM73" s="1">
        <f t="shared" si="42"/>
        <v>0</v>
      </c>
      <c r="BN73" s="1">
        <f t="shared" si="43"/>
        <v>0</v>
      </c>
      <c r="BO73" s="1">
        <f t="shared" si="44"/>
        <v>0</v>
      </c>
      <c r="BP73" s="1">
        <f t="shared" si="45"/>
        <v>0</v>
      </c>
      <c r="BQ73" s="1">
        <f t="shared" si="46"/>
        <v>0</v>
      </c>
      <c r="BR73" s="1">
        <f t="shared" si="47"/>
        <v>0</v>
      </c>
      <c r="BS73" s="1">
        <f t="shared" si="48"/>
        <v>0</v>
      </c>
      <c r="BT73" s="1">
        <f t="shared" si="49"/>
        <v>0</v>
      </c>
      <c r="BU73" s="1">
        <f t="shared" si="50"/>
        <v>0</v>
      </c>
      <c r="BV73" s="1">
        <f t="shared" si="51"/>
        <v>0</v>
      </c>
      <c r="BW73" s="1">
        <f t="shared" si="52"/>
        <v>0</v>
      </c>
      <c r="BX73" s="1">
        <f t="shared" si="53"/>
        <v>0</v>
      </c>
      <c r="BY73" s="1">
        <f t="shared" si="54"/>
        <v>0</v>
      </c>
      <c r="BZ73" s="1">
        <f t="shared" si="55"/>
        <v>0</v>
      </c>
      <c r="CA73" s="1">
        <f t="shared" si="56"/>
        <v>0</v>
      </c>
      <c r="CB73" s="37"/>
    </row>
    <row r="74" spans="1:80" s="10" customFormat="1" ht="63.75" customHeight="1" x14ac:dyDescent="0.2">
      <c r="A74" s="12" t="s">
        <v>0</v>
      </c>
      <c r="B74" s="12" t="s">
        <v>158</v>
      </c>
      <c r="C74" s="17" t="s">
        <v>37</v>
      </c>
      <c r="D74" s="73" t="str">
        <f t="shared" si="38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75"/>
      <c r="N74" s="17"/>
      <c r="O74" s="17"/>
      <c r="P74" s="17"/>
      <c r="Q74" s="17"/>
      <c r="R74" s="120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205</v>
      </c>
      <c r="AH74" s="11" t="s">
        <v>206</v>
      </c>
      <c r="AI74" s="41">
        <v>80600</v>
      </c>
      <c r="AJ74" s="28" t="s">
        <v>159</v>
      </c>
      <c r="AK74" s="23" t="s">
        <v>162</v>
      </c>
      <c r="AL74" s="23"/>
      <c r="AM74" s="23"/>
      <c r="AN74" s="25"/>
      <c r="AO74" s="17" t="s">
        <v>160</v>
      </c>
      <c r="AP74" s="17" t="s">
        <v>161</v>
      </c>
      <c r="AQ74" s="44" t="s">
        <v>572</v>
      </c>
      <c r="AR74" s="11"/>
      <c r="AS74" s="25"/>
      <c r="AT74" s="1">
        <f>RANK(BL74,$BL$3:$BL$122)+COUNTIF(BL$3:BL74,BL74)-1</f>
        <v>72</v>
      </c>
      <c r="AU74" s="64" t="str">
        <f t="shared" si="39"/>
        <v>N° 72 NUTRIBIO</v>
      </c>
      <c r="AV74" s="1">
        <f>RANK(BM74,$BM$3:$BM$122)+COUNTIF(BM$3:BM74,BM74)-1</f>
        <v>72</v>
      </c>
      <c r="AW74" s="64" t="str">
        <f t="shared" si="40"/>
        <v>N° 72 NUTRIBIO</v>
      </c>
      <c r="AX74" s="64"/>
      <c r="AY74" s="64"/>
      <c r="AZ74" s="64"/>
      <c r="BA74" s="64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1">
        <f t="shared" si="41"/>
        <v>0</v>
      </c>
      <c r="BM74" s="1">
        <f t="shared" si="42"/>
        <v>0</v>
      </c>
      <c r="BN74" s="1">
        <f t="shared" si="43"/>
        <v>0</v>
      </c>
      <c r="BO74" s="1">
        <f t="shared" si="44"/>
        <v>0</v>
      </c>
      <c r="BP74" s="1">
        <f t="shared" si="45"/>
        <v>0</v>
      </c>
      <c r="BQ74" s="1">
        <f t="shared" si="46"/>
        <v>0</v>
      </c>
      <c r="BR74" s="1">
        <f t="shared" si="47"/>
        <v>0</v>
      </c>
      <c r="BS74" s="1">
        <f t="shared" si="48"/>
        <v>0</v>
      </c>
      <c r="BT74" s="1">
        <f t="shared" si="49"/>
        <v>0</v>
      </c>
      <c r="BU74" s="1">
        <f t="shared" si="50"/>
        <v>0</v>
      </c>
      <c r="BV74" s="1">
        <f t="shared" si="51"/>
        <v>0</v>
      </c>
      <c r="BW74" s="1">
        <f t="shared" si="52"/>
        <v>0</v>
      </c>
      <c r="BX74" s="1">
        <f t="shared" si="53"/>
        <v>0</v>
      </c>
      <c r="BY74" s="1">
        <f t="shared" si="54"/>
        <v>0</v>
      </c>
      <c r="BZ74" s="1">
        <f t="shared" si="55"/>
        <v>0</v>
      </c>
      <c r="CA74" s="1">
        <f t="shared" si="56"/>
        <v>0</v>
      </c>
      <c r="CB74" s="37"/>
    </row>
    <row r="75" spans="1:80" s="10" customFormat="1" ht="63.75" customHeight="1" x14ac:dyDescent="0.2">
      <c r="A75" s="12" t="s">
        <v>0</v>
      </c>
      <c r="B75" s="12" t="s">
        <v>99</v>
      </c>
      <c r="C75" s="17" t="s">
        <v>7</v>
      </c>
      <c r="D75" s="73" t="str">
        <f t="shared" si="38"/>
        <v xml:space="preserve">              </v>
      </c>
      <c r="E75" s="11"/>
      <c r="F75" s="11"/>
      <c r="G75" s="11"/>
      <c r="H75" s="11"/>
      <c r="I75" s="11"/>
      <c r="J75" s="11"/>
      <c r="K75" s="11"/>
      <c r="L75" s="11"/>
      <c r="M75" s="75"/>
      <c r="N75" s="17"/>
      <c r="O75" s="17"/>
      <c r="P75" s="17"/>
      <c r="Q75" s="17"/>
      <c r="R75" s="120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1" t="s">
        <v>180</v>
      </c>
      <c r="AH75" s="11" t="s">
        <v>179</v>
      </c>
      <c r="AI75" s="41">
        <v>89470</v>
      </c>
      <c r="AJ75" s="28" t="s">
        <v>8</v>
      </c>
      <c r="AK75" s="23" t="s">
        <v>103</v>
      </c>
      <c r="AL75" s="23"/>
      <c r="AM75" s="23"/>
      <c r="AN75" s="25" t="s">
        <v>456</v>
      </c>
      <c r="AO75" s="17" t="s">
        <v>689</v>
      </c>
      <c r="AP75" s="17" t="s">
        <v>104</v>
      </c>
      <c r="AQ75" s="25" t="s">
        <v>8</v>
      </c>
      <c r="AR75" s="23" t="s">
        <v>9</v>
      </c>
      <c r="AS75" s="25"/>
      <c r="AT75" s="1">
        <f>RANK(BL75,$BL$3:$BL$122)+COUNTIF(BL$3:BL75,BL75)-1</f>
        <v>73</v>
      </c>
      <c r="AU75" s="64" t="str">
        <f t="shared" si="39"/>
        <v>N° 73 YOPLAIT France</v>
      </c>
      <c r="AV75" s="1">
        <f>RANK(BM75,$BM$3:$BM$122)+COUNTIF(BM$3:BM75,BM75)-1</f>
        <v>73</v>
      </c>
      <c r="AW75" s="64" t="str">
        <f t="shared" si="40"/>
        <v>N° 73 YOPLAIT France</v>
      </c>
      <c r="AX75" s="64"/>
      <c r="AY75" s="64"/>
      <c r="AZ75" s="64"/>
      <c r="BA75" s="64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1">
        <f t="shared" si="41"/>
        <v>0</v>
      </c>
      <c r="BM75" s="1">
        <f t="shared" si="42"/>
        <v>0</v>
      </c>
      <c r="BN75" s="1">
        <f t="shared" si="43"/>
        <v>0</v>
      </c>
      <c r="BO75" s="1">
        <f t="shared" si="44"/>
        <v>0</v>
      </c>
      <c r="BP75" s="1">
        <f t="shared" si="45"/>
        <v>0</v>
      </c>
      <c r="BQ75" s="1">
        <f t="shared" si="46"/>
        <v>0</v>
      </c>
      <c r="BR75" s="1">
        <f t="shared" si="47"/>
        <v>0</v>
      </c>
      <c r="BS75" s="1">
        <f t="shared" si="48"/>
        <v>0</v>
      </c>
      <c r="BT75" s="1">
        <f t="shared" si="49"/>
        <v>0</v>
      </c>
      <c r="BU75" s="1">
        <f t="shared" si="50"/>
        <v>0</v>
      </c>
      <c r="BV75" s="1">
        <f t="shared" si="51"/>
        <v>0</v>
      </c>
      <c r="BW75" s="1">
        <f t="shared" si="52"/>
        <v>0</v>
      </c>
      <c r="BX75" s="1">
        <f t="shared" si="53"/>
        <v>0</v>
      </c>
      <c r="BY75" s="1">
        <f t="shared" si="54"/>
        <v>0</v>
      </c>
      <c r="BZ75" s="1">
        <f t="shared" si="55"/>
        <v>0</v>
      </c>
      <c r="CA75" s="1">
        <f t="shared" si="56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587</v>
      </c>
      <c r="D76" s="73" t="str">
        <f t="shared" si="38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76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588</v>
      </c>
      <c r="AH76" s="17" t="s">
        <v>193</v>
      </c>
      <c r="AI76" s="21">
        <v>51100</v>
      </c>
      <c r="AJ76" s="28" t="s">
        <v>589</v>
      </c>
      <c r="AK76" s="22" t="s">
        <v>590</v>
      </c>
      <c r="AL76" s="22"/>
      <c r="AM76" s="23" t="s">
        <v>591</v>
      </c>
      <c r="AN76" s="30"/>
      <c r="AO76" s="17" t="s">
        <v>592</v>
      </c>
      <c r="AP76" s="17" t="s">
        <v>567</v>
      </c>
      <c r="AQ76" s="26"/>
      <c r="AR76" s="26"/>
      <c r="AS76" s="26"/>
      <c r="AT76" s="1">
        <f>RANK(BL76,$BL$3:$BL$122)+COUNTIF(BL$3:BL76,BL76)-1</f>
        <v>74</v>
      </c>
      <c r="AU76" s="64" t="str">
        <f t="shared" si="39"/>
        <v>N° 74 Champagne Taittinger</v>
      </c>
      <c r="AV76" s="1">
        <f>RANK(BM76,$BM$3:$BM$122)+COUNTIF(BM$3:BM76,BM76)-1</f>
        <v>74</v>
      </c>
      <c r="AW76" s="64" t="str">
        <f t="shared" si="40"/>
        <v>N° 74 Champagne Taittinger</v>
      </c>
      <c r="AX76" s="64"/>
      <c r="AY76" s="64"/>
      <c r="AZ76" s="64"/>
      <c r="BA76" s="64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1">
        <f t="shared" si="41"/>
        <v>0</v>
      </c>
      <c r="BM76" s="1">
        <f t="shared" si="42"/>
        <v>0</v>
      </c>
      <c r="BN76" s="1">
        <f t="shared" si="43"/>
        <v>0</v>
      </c>
      <c r="BO76" s="1">
        <f t="shared" si="44"/>
        <v>0</v>
      </c>
      <c r="BP76" s="1">
        <f t="shared" si="45"/>
        <v>0</v>
      </c>
      <c r="BQ76" s="1">
        <f t="shared" si="46"/>
        <v>0</v>
      </c>
      <c r="BR76" s="1">
        <f t="shared" si="47"/>
        <v>0</v>
      </c>
      <c r="BS76" s="1">
        <f t="shared" si="48"/>
        <v>0</v>
      </c>
      <c r="BT76" s="1">
        <f t="shared" si="49"/>
        <v>0</v>
      </c>
      <c r="BU76" s="1">
        <f t="shared" si="50"/>
        <v>0</v>
      </c>
      <c r="BV76" s="1">
        <f t="shared" si="51"/>
        <v>0</v>
      </c>
      <c r="BW76" s="1">
        <f t="shared" si="52"/>
        <v>0</v>
      </c>
      <c r="BX76" s="1">
        <f t="shared" si="53"/>
        <v>0</v>
      </c>
      <c r="BY76" s="1">
        <f t="shared" si="54"/>
        <v>0</v>
      </c>
      <c r="BZ76" s="1">
        <f t="shared" si="55"/>
        <v>0</v>
      </c>
      <c r="CA76" s="1">
        <f t="shared" si="56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593</v>
      </c>
      <c r="D77" s="73" t="str">
        <f t="shared" si="38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76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594</v>
      </c>
      <c r="AH77" s="17" t="s">
        <v>485</v>
      </c>
      <c r="AI77" s="21">
        <v>51200</v>
      </c>
      <c r="AJ77" s="28" t="s">
        <v>595</v>
      </c>
      <c r="AK77" s="56" t="s">
        <v>596</v>
      </c>
      <c r="AL77" s="56"/>
      <c r="AM77" s="23" t="s">
        <v>597</v>
      </c>
      <c r="AN77" s="30"/>
      <c r="AO77" s="17" t="s">
        <v>688</v>
      </c>
      <c r="AP77" s="48"/>
      <c r="AQ77" s="25" t="s">
        <v>598</v>
      </c>
      <c r="AR77" s="23" t="s">
        <v>599</v>
      </c>
      <c r="AS77" s="25" t="s">
        <v>454</v>
      </c>
      <c r="AT77" s="1">
        <f>RANK(BL77,$BL$3:$BL$122)+COUNTIF(BL$3:BL77,BL77)-1</f>
        <v>75</v>
      </c>
      <c r="AU77" s="64" t="str">
        <f t="shared" si="39"/>
        <v>N° 75 Coopérative du Syndicat Général des Vignerons (C.S.G.V.)</v>
      </c>
      <c r="AV77" s="1">
        <f>RANK(BM77,$BM$3:$BM$122)+COUNTIF(BM$3:BM77,BM77)-1</f>
        <v>75</v>
      </c>
      <c r="AW77" s="64" t="str">
        <f t="shared" si="40"/>
        <v>N° 75 Coopérative du Syndicat Général des Vignerons (C.S.G.V.)</v>
      </c>
      <c r="AX77" s="64"/>
      <c r="AY77" s="64"/>
      <c r="AZ77" s="64"/>
      <c r="BA77" s="64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1">
        <f t="shared" si="41"/>
        <v>0</v>
      </c>
      <c r="BM77" s="1">
        <f t="shared" si="42"/>
        <v>0</v>
      </c>
      <c r="BN77" s="1">
        <f t="shared" si="43"/>
        <v>0</v>
      </c>
      <c r="BO77" s="1">
        <f t="shared" si="44"/>
        <v>0</v>
      </c>
      <c r="BP77" s="1">
        <f t="shared" si="45"/>
        <v>0</v>
      </c>
      <c r="BQ77" s="1">
        <f t="shared" si="46"/>
        <v>0</v>
      </c>
      <c r="BR77" s="1">
        <f t="shared" si="47"/>
        <v>0</v>
      </c>
      <c r="BS77" s="1">
        <f t="shared" si="48"/>
        <v>0</v>
      </c>
      <c r="BT77" s="1">
        <f t="shared" si="49"/>
        <v>0</v>
      </c>
      <c r="BU77" s="1">
        <f t="shared" si="50"/>
        <v>0</v>
      </c>
      <c r="BV77" s="1">
        <f t="shared" si="51"/>
        <v>0</v>
      </c>
      <c r="BW77" s="1">
        <f t="shared" si="52"/>
        <v>0</v>
      </c>
      <c r="BX77" s="1">
        <f t="shared" si="53"/>
        <v>0</v>
      </c>
      <c r="BY77" s="1">
        <f t="shared" si="54"/>
        <v>0</v>
      </c>
      <c r="BZ77" s="1">
        <f t="shared" si="55"/>
        <v>0</v>
      </c>
      <c r="CA77" s="1">
        <f t="shared" si="56"/>
        <v>0</v>
      </c>
      <c r="CB77" s="16"/>
    </row>
    <row r="78" spans="1:80" s="10" customFormat="1" ht="63.75" customHeight="1" x14ac:dyDescent="0.2">
      <c r="A78" s="12" t="s">
        <v>0</v>
      </c>
      <c r="B78" s="12" t="s">
        <v>17</v>
      </c>
      <c r="C78" s="17" t="s">
        <v>484</v>
      </c>
      <c r="D78" s="73" t="str">
        <f t="shared" si="38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76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603</v>
      </c>
      <c r="AH78" s="17" t="s">
        <v>324</v>
      </c>
      <c r="AI78" s="21">
        <v>10110</v>
      </c>
      <c r="AJ78" s="28" t="s">
        <v>604</v>
      </c>
      <c r="AK78" s="56" t="s">
        <v>605</v>
      </c>
      <c r="AL78" s="56"/>
      <c r="AM78" s="23" t="s">
        <v>606</v>
      </c>
      <c r="AN78" s="30"/>
      <c r="AO78" s="17" t="s">
        <v>688</v>
      </c>
      <c r="AP78" s="48"/>
      <c r="AQ78" s="25" t="s">
        <v>598</v>
      </c>
      <c r="AR78" s="23" t="s">
        <v>599</v>
      </c>
      <c r="AS78" s="25"/>
      <c r="AT78" s="1">
        <f>RANK(BL78,$BL$3:$BL$122)+COUNTIF(BL$3:BL78,BL78)-1</f>
        <v>76</v>
      </c>
      <c r="AU78" s="64" t="str">
        <f t="shared" si="39"/>
        <v>N° 76 Oenologie Conseil Champagne (O2C)</v>
      </c>
      <c r="AV78" s="1">
        <f>RANK(BM78,$BM$3:$BM$122)+COUNTIF(BM$3:BM78,BM78)-1</f>
        <v>76</v>
      </c>
      <c r="AW78" s="64" t="str">
        <f t="shared" si="40"/>
        <v>N° 76 Oenologie Conseil Champagne (O2C)</v>
      </c>
      <c r="AX78" s="64"/>
      <c r="AY78" s="64"/>
      <c r="AZ78" s="64"/>
      <c r="BA78" s="64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1">
        <f t="shared" si="41"/>
        <v>0</v>
      </c>
      <c r="BM78" s="1">
        <f t="shared" si="42"/>
        <v>0</v>
      </c>
      <c r="BN78" s="1">
        <f t="shared" si="43"/>
        <v>0</v>
      </c>
      <c r="BO78" s="1">
        <f t="shared" si="44"/>
        <v>0</v>
      </c>
      <c r="BP78" s="1">
        <f t="shared" si="45"/>
        <v>0</v>
      </c>
      <c r="BQ78" s="1">
        <f t="shared" si="46"/>
        <v>0</v>
      </c>
      <c r="BR78" s="1">
        <f t="shared" si="47"/>
        <v>0</v>
      </c>
      <c r="BS78" s="1">
        <f t="shared" si="48"/>
        <v>0</v>
      </c>
      <c r="BT78" s="1">
        <f t="shared" si="49"/>
        <v>0</v>
      </c>
      <c r="BU78" s="1">
        <f t="shared" si="50"/>
        <v>0</v>
      </c>
      <c r="BV78" s="1">
        <f t="shared" si="51"/>
        <v>0</v>
      </c>
      <c r="BW78" s="1">
        <f t="shared" si="52"/>
        <v>0</v>
      </c>
      <c r="BX78" s="1">
        <f t="shared" si="53"/>
        <v>0</v>
      </c>
      <c r="BY78" s="1">
        <f t="shared" si="54"/>
        <v>0</v>
      </c>
      <c r="BZ78" s="1">
        <f t="shared" si="55"/>
        <v>0</v>
      </c>
      <c r="CA78" s="1">
        <f t="shared" si="56"/>
        <v>0</v>
      </c>
      <c r="CB78" s="16"/>
    </row>
    <row r="79" spans="1:80" s="7" customFormat="1" ht="90" x14ac:dyDescent="0.2">
      <c r="A79" s="12" t="s">
        <v>0</v>
      </c>
      <c r="B79" s="12" t="s">
        <v>17</v>
      </c>
      <c r="C79" s="17" t="s">
        <v>611</v>
      </c>
      <c r="D79" s="73" t="str">
        <f t="shared" si="38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76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613</v>
      </c>
      <c r="AH79" s="17" t="s">
        <v>612</v>
      </c>
      <c r="AI79" s="21">
        <v>51530</v>
      </c>
      <c r="AJ79" s="28" t="s">
        <v>614</v>
      </c>
      <c r="AK79" s="56" t="s">
        <v>615</v>
      </c>
      <c r="AL79" s="56"/>
      <c r="AM79" s="23" t="s">
        <v>616</v>
      </c>
      <c r="AN79" s="30"/>
      <c r="AO79" s="17" t="s">
        <v>687</v>
      </c>
      <c r="AP79" s="17" t="s">
        <v>617</v>
      </c>
      <c r="AQ79" s="25" t="s">
        <v>614</v>
      </c>
      <c r="AR79" s="23" t="s">
        <v>618</v>
      </c>
      <c r="AS79" s="25"/>
      <c r="AT79" s="1">
        <f>RANK(BL79,$BL$3:$BL$122)+COUNTIF(BL$3:BL79,BL79)-1</f>
        <v>77</v>
      </c>
      <c r="AU79" s="64" t="str">
        <f t="shared" si="39"/>
        <v>N° 77 Centre Vinicole Champagne Nicolas Feuillatte</v>
      </c>
      <c r="AV79" s="1">
        <f>RANK(BM79,$BM$3:$BM$122)+COUNTIF(BM$3:BM79,BM79)-1</f>
        <v>77</v>
      </c>
      <c r="AW79" s="64" t="str">
        <f t="shared" si="40"/>
        <v>N° 77 Centre Vinicole Champagne Nicolas Feuillatte</v>
      </c>
      <c r="AX79" s="64"/>
      <c r="AY79" s="64"/>
      <c r="AZ79" s="64"/>
      <c r="BA79" s="64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1">
        <f t="shared" si="41"/>
        <v>0</v>
      </c>
      <c r="BM79" s="1">
        <f t="shared" si="42"/>
        <v>0</v>
      </c>
      <c r="BN79" s="1">
        <f t="shared" si="43"/>
        <v>0</v>
      </c>
      <c r="BO79" s="1">
        <f t="shared" si="44"/>
        <v>0</v>
      </c>
      <c r="BP79" s="1">
        <f t="shared" si="45"/>
        <v>0</v>
      </c>
      <c r="BQ79" s="1">
        <f t="shared" si="46"/>
        <v>0</v>
      </c>
      <c r="BR79" s="1">
        <f t="shared" si="47"/>
        <v>0</v>
      </c>
      <c r="BS79" s="1">
        <f t="shared" si="48"/>
        <v>0</v>
      </c>
      <c r="BT79" s="1">
        <f t="shared" si="49"/>
        <v>0</v>
      </c>
      <c r="BU79" s="1">
        <f t="shared" si="50"/>
        <v>0</v>
      </c>
      <c r="BV79" s="1">
        <f t="shared" si="51"/>
        <v>0</v>
      </c>
      <c r="BW79" s="1">
        <f t="shared" si="52"/>
        <v>0</v>
      </c>
      <c r="BX79" s="1">
        <f t="shared" si="53"/>
        <v>0</v>
      </c>
      <c r="BY79" s="1">
        <f t="shared" si="54"/>
        <v>0</v>
      </c>
      <c r="BZ79" s="1">
        <f t="shared" si="55"/>
        <v>0</v>
      </c>
      <c r="CA79" s="1">
        <f t="shared" si="56"/>
        <v>0</v>
      </c>
      <c r="CB79" s="16"/>
    </row>
    <row r="80" spans="1:80" s="7" customFormat="1" ht="75" x14ac:dyDescent="0.2">
      <c r="A80" s="12" t="s">
        <v>350</v>
      </c>
      <c r="B80" s="12" t="s">
        <v>623</v>
      </c>
      <c r="C80" s="17" t="s">
        <v>622</v>
      </c>
      <c r="D80" s="73" t="str">
        <f t="shared" si="38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76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625</v>
      </c>
      <c r="AH80" s="17" t="s">
        <v>624</v>
      </c>
      <c r="AI80" s="21">
        <v>10800</v>
      </c>
      <c r="AJ80" s="28" t="s">
        <v>626</v>
      </c>
      <c r="AK80" s="56" t="s">
        <v>627</v>
      </c>
      <c r="AL80" s="56"/>
      <c r="AM80" s="23" t="s">
        <v>628</v>
      </c>
      <c r="AN80" s="30"/>
      <c r="AO80" s="17"/>
      <c r="AP80" s="17"/>
      <c r="AQ80" s="25"/>
      <c r="AR80" s="23" t="s">
        <v>629</v>
      </c>
      <c r="AS80" s="25"/>
      <c r="AT80" s="1">
        <f>RANK(BL80,$BL$3:$BL$122)+COUNTIF(BL$3:BL80,BL80)-1</f>
        <v>78</v>
      </c>
      <c r="AU80" s="64" t="str">
        <f t="shared" si="39"/>
        <v>N° 78 Dislaub, Service de gestion des déchets</v>
      </c>
      <c r="AV80" s="1">
        <f>RANK(BM80,$BM$3:$BM$122)+COUNTIF(BM$3:BM80,BM80)-1</f>
        <v>78</v>
      </c>
      <c r="AW80" s="64" t="str">
        <f t="shared" si="40"/>
        <v>N° 78 Dislaub, Service de gestion des déchets</v>
      </c>
      <c r="AX80" s="64"/>
      <c r="AY80" s="64"/>
      <c r="AZ80" s="64"/>
      <c r="BA80" s="64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1">
        <f t="shared" si="41"/>
        <v>0</v>
      </c>
      <c r="BM80" s="1">
        <f t="shared" si="42"/>
        <v>0</v>
      </c>
      <c r="BN80" s="1">
        <f t="shared" si="43"/>
        <v>0</v>
      </c>
      <c r="BO80" s="1">
        <f t="shared" si="44"/>
        <v>0</v>
      </c>
      <c r="BP80" s="1">
        <f t="shared" si="45"/>
        <v>0</v>
      </c>
      <c r="BQ80" s="1">
        <f t="shared" si="46"/>
        <v>0</v>
      </c>
      <c r="BR80" s="1">
        <f t="shared" si="47"/>
        <v>0</v>
      </c>
      <c r="BS80" s="1">
        <f t="shared" si="48"/>
        <v>0</v>
      </c>
      <c r="BT80" s="1">
        <f t="shared" si="49"/>
        <v>0</v>
      </c>
      <c r="BU80" s="1">
        <f t="shared" si="50"/>
        <v>0</v>
      </c>
      <c r="BV80" s="1">
        <f t="shared" si="51"/>
        <v>0</v>
      </c>
      <c r="BW80" s="1">
        <f t="shared" si="52"/>
        <v>0</v>
      </c>
      <c r="BX80" s="1">
        <f t="shared" si="53"/>
        <v>0</v>
      </c>
      <c r="BY80" s="1">
        <f t="shared" si="54"/>
        <v>0</v>
      </c>
      <c r="BZ80" s="1">
        <f t="shared" si="55"/>
        <v>0</v>
      </c>
      <c r="CA80" s="1">
        <f t="shared" si="56"/>
        <v>0</v>
      </c>
      <c r="CB80" s="16"/>
    </row>
    <row r="81" spans="1:80" s="7" customFormat="1" ht="90" x14ac:dyDescent="0.2">
      <c r="A81" s="12" t="s">
        <v>350</v>
      </c>
      <c r="B81" s="12" t="s">
        <v>638</v>
      </c>
      <c r="C81" s="17" t="s">
        <v>637</v>
      </c>
      <c r="D81" s="73" t="str">
        <f t="shared" si="38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76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640</v>
      </c>
      <c r="AH81" s="17" t="s">
        <v>639</v>
      </c>
      <c r="AI81" s="21">
        <v>94200</v>
      </c>
      <c r="AJ81" s="28"/>
      <c r="AK81" s="56" t="s">
        <v>642</v>
      </c>
      <c r="AL81" s="56"/>
      <c r="AM81" s="23" t="s">
        <v>641</v>
      </c>
      <c r="AN81" s="30"/>
      <c r="AO81" s="17" t="s">
        <v>686</v>
      </c>
      <c r="AP81" s="17" t="s">
        <v>644</v>
      </c>
      <c r="AQ81" s="11" t="s">
        <v>645</v>
      </c>
      <c r="AR81" s="23"/>
      <c r="AS81" s="25"/>
      <c r="AT81" s="1">
        <f>RANK(BL81,$BL$3:$BL$122)+COUNTIF(BL$3:BL81,BL81)-1</f>
        <v>79</v>
      </c>
      <c r="AU81" s="64" t="str">
        <f t="shared" si="39"/>
        <v>N° 79 Eau De Paris</v>
      </c>
      <c r="AV81" s="1">
        <f>RANK(BM81,$BM$3:$BM$122)+COUNTIF(BM$3:BM81,BM81)-1</f>
        <v>79</v>
      </c>
      <c r="AW81" s="64" t="str">
        <f t="shared" si="40"/>
        <v>N° 79 Eau De Paris</v>
      </c>
      <c r="AX81" s="64"/>
      <c r="AY81" s="64"/>
      <c r="AZ81" s="64"/>
      <c r="BA81" s="64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1">
        <f t="shared" si="41"/>
        <v>0</v>
      </c>
      <c r="BM81" s="1">
        <f t="shared" si="42"/>
        <v>0</v>
      </c>
      <c r="BN81" s="1">
        <f t="shared" si="43"/>
        <v>0</v>
      </c>
      <c r="BO81" s="1">
        <f t="shared" si="44"/>
        <v>0</v>
      </c>
      <c r="BP81" s="1">
        <f t="shared" si="45"/>
        <v>0</v>
      </c>
      <c r="BQ81" s="1">
        <f t="shared" si="46"/>
        <v>0</v>
      </c>
      <c r="BR81" s="1">
        <f t="shared" si="47"/>
        <v>0</v>
      </c>
      <c r="BS81" s="1">
        <f t="shared" si="48"/>
        <v>0</v>
      </c>
      <c r="BT81" s="1">
        <f t="shared" si="49"/>
        <v>0</v>
      </c>
      <c r="BU81" s="1">
        <f t="shared" si="50"/>
        <v>0</v>
      </c>
      <c r="BV81" s="1">
        <f t="shared" si="51"/>
        <v>0</v>
      </c>
      <c r="BW81" s="1">
        <f t="shared" si="52"/>
        <v>0</v>
      </c>
      <c r="BX81" s="1">
        <f t="shared" si="53"/>
        <v>0</v>
      </c>
      <c r="BY81" s="1">
        <f t="shared" si="54"/>
        <v>0</v>
      </c>
      <c r="BZ81" s="1">
        <f t="shared" si="55"/>
        <v>0</v>
      </c>
      <c r="CA81" s="1">
        <f t="shared" si="56"/>
        <v>0</v>
      </c>
      <c r="CB81" s="16"/>
    </row>
    <row r="82" spans="1:80" s="7" customFormat="1" ht="75" x14ac:dyDescent="0.2">
      <c r="A82" s="12" t="s">
        <v>350</v>
      </c>
      <c r="B82" s="12" t="s">
        <v>646</v>
      </c>
      <c r="C82" s="17" t="s">
        <v>647</v>
      </c>
      <c r="D82" s="73" t="str">
        <f t="shared" si="38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76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649</v>
      </c>
      <c r="AH82" s="17" t="s">
        <v>648</v>
      </c>
      <c r="AI82" s="21">
        <v>2220</v>
      </c>
      <c r="AJ82" s="28" t="s">
        <v>650</v>
      </c>
      <c r="AK82" s="56" t="s">
        <v>651</v>
      </c>
      <c r="AL82" s="56"/>
      <c r="AM82" s="23" t="s">
        <v>652</v>
      </c>
      <c r="AN82" s="30"/>
      <c r="AO82" s="17"/>
      <c r="AP82" s="17"/>
      <c r="AQ82" s="11"/>
      <c r="AR82" s="23"/>
      <c r="AS82" s="25" t="s">
        <v>454</v>
      </c>
      <c r="AT82" s="1">
        <f>RANK(BL82,$BL$3:$BL$122)+COUNTIF(BL$3:BL82,BL82)-1</f>
        <v>80</v>
      </c>
      <c r="AU82" s="64" t="str">
        <f t="shared" si="39"/>
        <v>N° 80 FERTEMIS</v>
      </c>
      <c r="AV82" s="1">
        <f>RANK(BM82,$BM$3:$BM$122)+COUNTIF(BM$3:BM82,BM82)-1</f>
        <v>80</v>
      </c>
      <c r="AW82" s="64" t="str">
        <f t="shared" si="40"/>
        <v>N° 80 FERTEMIS</v>
      </c>
      <c r="AX82" s="64"/>
      <c r="AY82" s="64"/>
      <c r="AZ82" s="64"/>
      <c r="BA82" s="64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1">
        <f t="shared" si="41"/>
        <v>0</v>
      </c>
      <c r="BM82" s="1">
        <f t="shared" si="42"/>
        <v>0</v>
      </c>
      <c r="BN82" s="1">
        <f t="shared" si="43"/>
        <v>0</v>
      </c>
      <c r="BO82" s="1">
        <f t="shared" si="44"/>
        <v>0</v>
      </c>
      <c r="BP82" s="1">
        <f t="shared" si="45"/>
        <v>0</v>
      </c>
      <c r="BQ82" s="1">
        <f t="shared" si="46"/>
        <v>0</v>
      </c>
      <c r="BR82" s="1">
        <f t="shared" si="47"/>
        <v>0</v>
      </c>
      <c r="BS82" s="1">
        <f t="shared" si="48"/>
        <v>0</v>
      </c>
      <c r="BT82" s="1">
        <f t="shared" si="49"/>
        <v>0</v>
      </c>
      <c r="BU82" s="1">
        <f t="shared" si="50"/>
        <v>0</v>
      </c>
      <c r="BV82" s="1">
        <f t="shared" si="51"/>
        <v>0</v>
      </c>
      <c r="BW82" s="1">
        <f t="shared" si="52"/>
        <v>0</v>
      </c>
      <c r="BX82" s="1">
        <f t="shared" si="53"/>
        <v>0</v>
      </c>
      <c r="BY82" s="1">
        <f t="shared" si="54"/>
        <v>0</v>
      </c>
      <c r="BZ82" s="1">
        <f t="shared" si="55"/>
        <v>0</v>
      </c>
      <c r="CA82" s="1">
        <f t="shared" si="56"/>
        <v>0</v>
      </c>
      <c r="CB82" s="16"/>
    </row>
    <row r="83" spans="1:80" s="7" customFormat="1" ht="90" x14ac:dyDescent="0.2">
      <c r="A83" s="12" t="s">
        <v>0</v>
      </c>
      <c r="B83" s="12" t="s">
        <v>4</v>
      </c>
      <c r="C83" s="17" t="s">
        <v>653</v>
      </c>
      <c r="D83" s="73" t="str">
        <f t="shared" si="38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76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655</v>
      </c>
      <c r="AH83" s="17" t="s">
        <v>654</v>
      </c>
      <c r="AI83" s="21">
        <v>51320</v>
      </c>
      <c r="AJ83" s="28" t="s">
        <v>656</v>
      </c>
      <c r="AK83" s="56" t="s">
        <v>657</v>
      </c>
      <c r="AL83" s="56"/>
      <c r="AM83" s="23" t="s">
        <v>658</v>
      </c>
      <c r="AN83" s="17" t="s">
        <v>1233</v>
      </c>
      <c r="AO83" s="17" t="s">
        <v>1234</v>
      </c>
      <c r="AP83" s="17" t="s">
        <v>1235</v>
      </c>
      <c r="AQ83" s="17" t="s">
        <v>1236</v>
      </c>
      <c r="AR83" s="23" t="s">
        <v>1237</v>
      </c>
      <c r="AS83" s="25"/>
      <c r="AT83" s="1">
        <f>RANK(BL83,$BL$3:$BL$122)+COUNTIF(BL$3:BL83,BL83)-1</f>
        <v>81</v>
      </c>
      <c r="AU83" s="64" t="str">
        <f t="shared" si="39"/>
        <v>N° 81 Tereos Starch &amp; Sweeteners Europe</v>
      </c>
      <c r="AV83" s="1">
        <f>RANK(BM83,$BM$3:$BM$122)+COUNTIF(BM$3:BM83,BM83)-1</f>
        <v>81</v>
      </c>
      <c r="AW83" s="64" t="str">
        <f t="shared" si="40"/>
        <v>N° 81 Tereos Starch &amp; Sweeteners Europe</v>
      </c>
      <c r="AX83" s="64"/>
      <c r="AY83" s="64"/>
      <c r="AZ83" s="64"/>
      <c r="BA83" s="64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1">
        <f t="shared" si="41"/>
        <v>0</v>
      </c>
      <c r="BM83" s="1">
        <f t="shared" si="42"/>
        <v>0</v>
      </c>
      <c r="BN83" s="1">
        <f t="shared" si="43"/>
        <v>0</v>
      </c>
      <c r="BO83" s="1">
        <f t="shared" si="44"/>
        <v>0</v>
      </c>
      <c r="BP83" s="1">
        <f t="shared" si="45"/>
        <v>0</v>
      </c>
      <c r="BQ83" s="1">
        <f t="shared" si="46"/>
        <v>0</v>
      </c>
      <c r="BR83" s="1">
        <f t="shared" si="47"/>
        <v>0</v>
      </c>
      <c r="BS83" s="1">
        <f t="shared" si="48"/>
        <v>0</v>
      </c>
      <c r="BT83" s="1">
        <f t="shared" si="49"/>
        <v>0</v>
      </c>
      <c r="BU83" s="1">
        <f t="shared" si="50"/>
        <v>0</v>
      </c>
      <c r="BV83" s="1">
        <f t="shared" si="51"/>
        <v>0</v>
      </c>
      <c r="BW83" s="1">
        <f t="shared" si="52"/>
        <v>0</v>
      </c>
      <c r="BX83" s="1">
        <f t="shared" si="53"/>
        <v>0</v>
      </c>
      <c r="BY83" s="1">
        <f t="shared" si="54"/>
        <v>0</v>
      </c>
      <c r="BZ83" s="1">
        <f t="shared" si="55"/>
        <v>0</v>
      </c>
      <c r="CA83" s="1">
        <f t="shared" si="56"/>
        <v>0</v>
      </c>
      <c r="CB83" s="16"/>
    </row>
    <row r="84" spans="1:80" s="7" customFormat="1" ht="75" x14ac:dyDescent="0.2">
      <c r="A84" s="12" t="s">
        <v>0</v>
      </c>
      <c r="B84" s="12" t="s">
        <v>659</v>
      </c>
      <c r="C84" s="17" t="s">
        <v>660</v>
      </c>
      <c r="D84" s="73" t="str">
        <f t="shared" si="38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76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662</v>
      </c>
      <c r="AH84" s="17" t="s">
        <v>661</v>
      </c>
      <c r="AI84" s="21">
        <v>2450</v>
      </c>
      <c r="AJ84" s="28" t="s">
        <v>663</v>
      </c>
      <c r="AK84" s="56" t="s">
        <v>664</v>
      </c>
      <c r="AL84" s="56"/>
      <c r="AM84" s="23" t="s">
        <v>665</v>
      </c>
      <c r="AN84" s="30"/>
      <c r="AO84" s="17" t="s">
        <v>683</v>
      </c>
      <c r="AP84" s="17" t="s">
        <v>666</v>
      </c>
      <c r="AQ84" s="17" t="s">
        <v>668</v>
      </c>
      <c r="AR84" s="23" t="s">
        <v>667</v>
      </c>
      <c r="AS84" s="25"/>
      <c r="AT84" s="1">
        <f>RANK(BL84,$BL$3:$BL$122)+COUNTIF(BL$3:BL84,BL84)-1</f>
        <v>82</v>
      </c>
      <c r="AU84" s="64" t="str">
        <f t="shared" si="39"/>
        <v>N° 82 Nestlé France</v>
      </c>
      <c r="AV84" s="1">
        <f>RANK(BM84,$BM$3:$BM$122)+COUNTIF(BM$3:BM84,BM84)-1</f>
        <v>82</v>
      </c>
      <c r="AW84" s="64" t="str">
        <f t="shared" si="40"/>
        <v>N° 82 Nestlé France</v>
      </c>
      <c r="AX84" s="64"/>
      <c r="AY84" s="64"/>
      <c r="AZ84" s="64"/>
      <c r="BA84" s="64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1">
        <f t="shared" si="41"/>
        <v>0</v>
      </c>
      <c r="BM84" s="1">
        <f t="shared" si="42"/>
        <v>0</v>
      </c>
      <c r="BN84" s="1">
        <f t="shared" si="43"/>
        <v>0</v>
      </c>
      <c r="BO84" s="1">
        <f t="shared" si="44"/>
        <v>0</v>
      </c>
      <c r="BP84" s="1">
        <f t="shared" si="45"/>
        <v>0</v>
      </c>
      <c r="BQ84" s="1">
        <f t="shared" si="46"/>
        <v>0</v>
      </c>
      <c r="BR84" s="1">
        <f t="shared" si="47"/>
        <v>0</v>
      </c>
      <c r="BS84" s="1">
        <f t="shared" si="48"/>
        <v>0</v>
      </c>
      <c r="BT84" s="1">
        <f t="shared" si="49"/>
        <v>0</v>
      </c>
      <c r="BU84" s="1">
        <f t="shared" si="50"/>
        <v>0</v>
      </c>
      <c r="BV84" s="1">
        <f t="shared" si="51"/>
        <v>0</v>
      </c>
      <c r="BW84" s="1">
        <f t="shared" si="52"/>
        <v>0</v>
      </c>
      <c r="BX84" s="1">
        <f t="shared" si="53"/>
        <v>0</v>
      </c>
      <c r="BY84" s="1">
        <f t="shared" si="54"/>
        <v>0</v>
      </c>
      <c r="BZ84" s="1">
        <f t="shared" si="55"/>
        <v>0</v>
      </c>
      <c r="CA84" s="1">
        <f t="shared" si="56"/>
        <v>0</v>
      </c>
      <c r="CB84" s="16"/>
    </row>
    <row r="85" spans="1:80" s="7" customFormat="1" ht="25.5" customHeight="1" x14ac:dyDescent="0.2">
      <c r="A85" s="12" t="s">
        <v>0</v>
      </c>
      <c r="B85" s="12" t="s">
        <v>675</v>
      </c>
      <c r="C85" s="17" t="s">
        <v>669</v>
      </c>
      <c r="D85" s="73" t="str">
        <f t="shared" si="38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76"/>
      <c r="N85" s="17"/>
      <c r="O85" s="17"/>
      <c r="P85" s="15"/>
      <c r="Q85" s="17"/>
      <c r="R85" s="24"/>
      <c r="S85" s="15"/>
      <c r="T85" s="15"/>
      <c r="U85" s="17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1" t="s">
        <v>671</v>
      </c>
      <c r="AH85" s="17" t="s">
        <v>670</v>
      </c>
      <c r="AI85" s="21">
        <v>25300</v>
      </c>
      <c r="AJ85" s="28" t="s">
        <v>672</v>
      </c>
      <c r="AK85" s="56" t="s">
        <v>673</v>
      </c>
      <c r="AL85" s="56"/>
      <c r="AM85" s="23" t="s">
        <v>674</v>
      </c>
      <c r="AN85" s="30"/>
      <c r="AO85" s="17"/>
      <c r="AP85" s="17"/>
      <c r="AQ85" s="17"/>
      <c r="AR85" s="23"/>
      <c r="AS85" s="25"/>
      <c r="AT85" s="1">
        <f>RANK(BL85,$BL$3:$BL$122)+COUNTIF(BL$3:BL85,BL85)-1</f>
        <v>83</v>
      </c>
      <c r="AU85" s="64" t="str">
        <f t="shared" si="39"/>
        <v>N° 83 Fromagerie Badoz</v>
      </c>
      <c r="AV85" s="1">
        <f>RANK(BM85,$BM$3:$BM$122)+COUNTIF(BM$3:BM85,BM85)-1</f>
        <v>83</v>
      </c>
      <c r="AW85" s="64" t="str">
        <f t="shared" si="40"/>
        <v>N° 83 Fromagerie Badoz</v>
      </c>
      <c r="AX85" s="64"/>
      <c r="AY85" s="64"/>
      <c r="AZ85" s="64"/>
      <c r="BA85" s="64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1">
        <f t="shared" si="41"/>
        <v>0</v>
      </c>
      <c r="BM85" s="1">
        <f t="shared" si="42"/>
        <v>0</v>
      </c>
      <c r="BN85" s="1">
        <f t="shared" si="43"/>
        <v>0</v>
      </c>
      <c r="BO85" s="1">
        <f t="shared" si="44"/>
        <v>0</v>
      </c>
      <c r="BP85" s="1">
        <f t="shared" si="45"/>
        <v>0</v>
      </c>
      <c r="BQ85" s="1">
        <f t="shared" si="46"/>
        <v>0</v>
      </c>
      <c r="BR85" s="1">
        <f t="shared" si="47"/>
        <v>0</v>
      </c>
      <c r="BS85" s="1">
        <f t="shared" si="48"/>
        <v>0</v>
      </c>
      <c r="BT85" s="1">
        <f t="shared" si="49"/>
        <v>0</v>
      </c>
      <c r="BU85" s="1">
        <f t="shared" si="50"/>
        <v>0</v>
      </c>
      <c r="BV85" s="1">
        <f t="shared" si="51"/>
        <v>0</v>
      </c>
      <c r="BW85" s="1">
        <f t="shared" si="52"/>
        <v>0</v>
      </c>
      <c r="BX85" s="1">
        <f t="shared" si="53"/>
        <v>0</v>
      </c>
      <c r="BY85" s="1">
        <f t="shared" si="54"/>
        <v>0</v>
      </c>
      <c r="BZ85" s="1">
        <f t="shared" si="55"/>
        <v>0</v>
      </c>
      <c r="CA85" s="1">
        <f t="shared" si="56"/>
        <v>0</v>
      </c>
      <c r="CB85" s="16"/>
    </row>
    <row r="86" spans="1:80" s="7" customFormat="1" ht="45.75" customHeight="1" x14ac:dyDescent="0.2">
      <c r="A86" s="12" t="s">
        <v>0</v>
      </c>
      <c r="B86" s="12" t="s">
        <v>714</v>
      </c>
      <c r="C86" s="17" t="s">
        <v>734</v>
      </c>
      <c r="D86" s="73" t="str">
        <f t="shared" si="38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76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715</v>
      </c>
      <c r="AH86" s="17" t="s">
        <v>716</v>
      </c>
      <c r="AI86" s="21">
        <v>10230</v>
      </c>
      <c r="AJ86" s="28" t="s">
        <v>717</v>
      </c>
      <c r="AK86" s="56" t="s">
        <v>733</v>
      </c>
      <c r="AL86" s="56"/>
      <c r="AM86" s="23" t="s">
        <v>718</v>
      </c>
      <c r="AN86" s="30"/>
      <c r="AO86" s="26"/>
      <c r="AP86" s="24"/>
      <c r="AQ86" s="26"/>
      <c r="AR86" s="57" t="s">
        <v>335</v>
      </c>
      <c r="AS86" s="26"/>
      <c r="AT86" s="1">
        <f>RANK(BL86,$BL$3:$BL$122)+COUNTIF(BL$3:BL86,BL86)-1</f>
        <v>84</v>
      </c>
      <c r="AU86" s="64" t="str">
        <f t="shared" si="39"/>
        <v>N° 84 HUGUIER Frères</v>
      </c>
      <c r="AV86" s="1">
        <f>RANK(BM86,$BM$3:$BM$122)+COUNTIF(BM$3:BM86,BM86)-1</f>
        <v>84</v>
      </c>
      <c r="AW86" s="64" t="str">
        <f t="shared" si="40"/>
        <v>N° 84 HUGUIER Frères</v>
      </c>
      <c r="AX86" s="64"/>
      <c r="AY86" s="64"/>
      <c r="AZ86" s="64"/>
      <c r="BA86" s="64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1">
        <f t="shared" si="41"/>
        <v>0</v>
      </c>
      <c r="BM86" s="1">
        <f t="shared" si="42"/>
        <v>0</v>
      </c>
      <c r="BN86" s="1">
        <f t="shared" si="43"/>
        <v>0</v>
      </c>
      <c r="BO86" s="1">
        <f t="shared" si="44"/>
        <v>0</v>
      </c>
      <c r="BP86" s="1">
        <f t="shared" si="45"/>
        <v>0</v>
      </c>
      <c r="BQ86" s="1">
        <f t="shared" si="46"/>
        <v>0</v>
      </c>
      <c r="BR86" s="1">
        <f t="shared" si="47"/>
        <v>0</v>
      </c>
      <c r="BS86" s="1">
        <f t="shared" si="48"/>
        <v>0</v>
      </c>
      <c r="BT86" s="1">
        <f t="shared" si="49"/>
        <v>0</v>
      </c>
      <c r="BU86" s="1">
        <f t="shared" si="50"/>
        <v>0</v>
      </c>
      <c r="BV86" s="1">
        <f t="shared" si="51"/>
        <v>0</v>
      </c>
      <c r="BW86" s="1">
        <f t="shared" si="52"/>
        <v>0</v>
      </c>
      <c r="BX86" s="1">
        <f t="shared" si="53"/>
        <v>0</v>
      </c>
      <c r="BY86" s="1">
        <f t="shared" si="54"/>
        <v>0</v>
      </c>
      <c r="BZ86" s="1">
        <f t="shared" si="55"/>
        <v>0</v>
      </c>
      <c r="CA86" s="1">
        <f t="shared" si="56"/>
        <v>0</v>
      </c>
      <c r="CB86" s="37"/>
    </row>
    <row r="87" spans="1:80" s="7" customFormat="1" ht="105" x14ac:dyDescent="0.2">
      <c r="A87" s="12" t="s">
        <v>0</v>
      </c>
      <c r="B87" s="12" t="s">
        <v>15</v>
      </c>
      <c r="C87" s="17" t="s">
        <v>721</v>
      </c>
      <c r="D87" s="73" t="str">
        <f t="shared" si="38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76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722</v>
      </c>
      <c r="AH87" s="17" t="s">
        <v>723</v>
      </c>
      <c r="AI87" s="21">
        <v>51130</v>
      </c>
      <c r="AJ87" s="28" t="s">
        <v>724</v>
      </c>
      <c r="AK87" s="22" t="s">
        <v>735</v>
      </c>
      <c r="AL87" s="22"/>
      <c r="AM87" s="23" t="s">
        <v>725</v>
      </c>
      <c r="AN87" s="26"/>
      <c r="AO87" s="17" t="s">
        <v>339</v>
      </c>
      <c r="AP87" s="24"/>
      <c r="AQ87" s="59" t="s">
        <v>340</v>
      </c>
      <c r="AR87" s="26"/>
      <c r="AS87" s="26"/>
      <c r="AT87" s="1">
        <f>RANK(BL87,$BL$3:$BL$122)+COUNTIF(BL$3:BL87,BL87)-1</f>
        <v>85</v>
      </c>
      <c r="AU87" s="64" t="str">
        <f t="shared" si="39"/>
        <v>N° 85 TEREOS, distillerie de la région de Chalon</v>
      </c>
      <c r="AV87" s="1">
        <f>RANK(BM87,$BM$3:$BM$122)+COUNTIF(BM$3:BM87,BM87)-1</f>
        <v>85</v>
      </c>
      <c r="AW87" s="64" t="str">
        <f t="shared" si="40"/>
        <v>N° 85 TEREOS, distillerie de la région de Chalon</v>
      </c>
      <c r="AX87" s="64"/>
      <c r="AY87" s="64"/>
      <c r="AZ87" s="64"/>
      <c r="BA87" s="64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1">
        <f t="shared" si="41"/>
        <v>0</v>
      </c>
      <c r="BM87" s="1">
        <f t="shared" si="42"/>
        <v>0</v>
      </c>
      <c r="BN87" s="1">
        <f t="shared" si="43"/>
        <v>0</v>
      </c>
      <c r="BO87" s="1">
        <f t="shared" si="44"/>
        <v>0</v>
      </c>
      <c r="BP87" s="1">
        <f t="shared" si="45"/>
        <v>0</v>
      </c>
      <c r="BQ87" s="1">
        <f t="shared" si="46"/>
        <v>0</v>
      </c>
      <c r="BR87" s="1">
        <f t="shared" si="47"/>
        <v>0</v>
      </c>
      <c r="BS87" s="1">
        <f t="shared" si="48"/>
        <v>0</v>
      </c>
      <c r="BT87" s="1">
        <f t="shared" si="49"/>
        <v>0</v>
      </c>
      <c r="BU87" s="1">
        <f t="shared" si="50"/>
        <v>0</v>
      </c>
      <c r="BV87" s="1">
        <f t="shared" si="51"/>
        <v>0</v>
      </c>
      <c r="BW87" s="1">
        <f t="shared" si="52"/>
        <v>0</v>
      </c>
      <c r="BX87" s="1">
        <f t="shared" si="53"/>
        <v>0</v>
      </c>
      <c r="BY87" s="1">
        <f t="shared" si="54"/>
        <v>0</v>
      </c>
      <c r="BZ87" s="1">
        <f t="shared" si="55"/>
        <v>0</v>
      </c>
      <c r="CA87" s="1">
        <f t="shared" si="56"/>
        <v>0</v>
      </c>
      <c r="CB87" s="37"/>
    </row>
    <row r="88" spans="1:80" s="7" customFormat="1" ht="51.75" customHeight="1" x14ac:dyDescent="0.2">
      <c r="A88" s="12" t="s">
        <v>0</v>
      </c>
      <c r="B88" s="12" t="s">
        <v>343</v>
      </c>
      <c r="C88" s="17" t="s">
        <v>341</v>
      </c>
      <c r="D88" s="73" t="str">
        <f t="shared" si="38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76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726</v>
      </c>
      <c r="AH88" s="17" t="s">
        <v>727</v>
      </c>
      <c r="AI88" s="21">
        <v>6823</v>
      </c>
      <c r="AJ88" s="28" t="s">
        <v>728</v>
      </c>
      <c r="AK88" s="22" t="s">
        <v>735</v>
      </c>
      <c r="AL88" s="22"/>
      <c r="AM88" s="23" t="s">
        <v>729</v>
      </c>
      <c r="AN88" s="26"/>
      <c r="AO88" s="17" t="s">
        <v>342</v>
      </c>
      <c r="AP88" s="24"/>
      <c r="AQ88" s="17" t="s">
        <v>344</v>
      </c>
      <c r="AR88" s="26"/>
      <c r="AS88" s="26"/>
      <c r="AT88" s="1">
        <f>RANK(BL88,$BL$3:$BL$122)+COUNTIF(BL$3:BL88,BL88)-1</f>
        <v>86</v>
      </c>
      <c r="AU88" s="64" t="str">
        <f t="shared" si="39"/>
        <v>N° 86 Brasserie d’ORVAL</v>
      </c>
      <c r="AV88" s="1">
        <f>RANK(BM88,$BM$3:$BM$122)+COUNTIF(BM$3:BM88,BM88)-1</f>
        <v>86</v>
      </c>
      <c r="AW88" s="64" t="str">
        <f t="shared" si="40"/>
        <v>N° 86 Brasserie d’ORVAL</v>
      </c>
      <c r="AX88" s="64"/>
      <c r="AY88" s="64"/>
      <c r="AZ88" s="64"/>
      <c r="BA88" s="64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1">
        <f t="shared" si="41"/>
        <v>0</v>
      </c>
      <c r="BM88" s="1">
        <f t="shared" si="42"/>
        <v>0</v>
      </c>
      <c r="BN88" s="1">
        <f t="shared" si="43"/>
        <v>0</v>
      </c>
      <c r="BO88" s="1">
        <f t="shared" si="44"/>
        <v>0</v>
      </c>
      <c r="BP88" s="1">
        <f t="shared" si="45"/>
        <v>0</v>
      </c>
      <c r="BQ88" s="1">
        <f t="shared" si="46"/>
        <v>0</v>
      </c>
      <c r="BR88" s="1">
        <f t="shared" si="47"/>
        <v>0</v>
      </c>
      <c r="BS88" s="1">
        <f t="shared" si="48"/>
        <v>0</v>
      </c>
      <c r="BT88" s="1">
        <f t="shared" si="49"/>
        <v>0</v>
      </c>
      <c r="BU88" s="1">
        <f t="shared" si="50"/>
        <v>0</v>
      </c>
      <c r="BV88" s="1">
        <f t="shared" si="51"/>
        <v>0</v>
      </c>
      <c r="BW88" s="1">
        <f t="shared" si="52"/>
        <v>0</v>
      </c>
      <c r="BX88" s="1">
        <f t="shared" si="53"/>
        <v>0</v>
      </c>
      <c r="BY88" s="1">
        <f t="shared" si="54"/>
        <v>0</v>
      </c>
      <c r="BZ88" s="1">
        <f t="shared" si="55"/>
        <v>0</v>
      </c>
      <c r="CA88" s="1">
        <f t="shared" si="56"/>
        <v>0</v>
      </c>
      <c r="CB88" s="37"/>
    </row>
    <row r="89" spans="1:80" s="7" customFormat="1" ht="44.25" customHeight="1" x14ac:dyDescent="0.2">
      <c r="A89" s="12" t="s">
        <v>0</v>
      </c>
      <c r="B89" s="12" t="s">
        <v>730</v>
      </c>
      <c r="C89" s="17" t="s">
        <v>731</v>
      </c>
      <c r="D89" s="73" t="str">
        <f t="shared" si="38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76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732</v>
      </c>
      <c r="AH89" s="17" t="s">
        <v>193</v>
      </c>
      <c r="AI89" s="21">
        <v>51100</v>
      </c>
      <c r="AJ89" s="28" t="s">
        <v>347</v>
      </c>
      <c r="AK89" s="22" t="s">
        <v>735</v>
      </c>
      <c r="AL89" s="22"/>
      <c r="AM89" s="17"/>
      <c r="AN89" s="26"/>
      <c r="AO89" s="17" t="s">
        <v>345</v>
      </c>
      <c r="AP89" s="24"/>
      <c r="AQ89" s="48" t="s">
        <v>347</v>
      </c>
      <c r="AR89" s="57" t="s">
        <v>346</v>
      </c>
      <c r="AS89" s="25" t="s">
        <v>454</v>
      </c>
      <c r="AT89" s="1">
        <f>RANK(BL89,$BL$3:$BL$122)+COUNTIF(BL$3:BL89,BL89)-1</f>
        <v>87</v>
      </c>
      <c r="AU89" s="64" t="str">
        <f t="shared" si="39"/>
        <v>N° 87 Charbonneaux Brabant SA</v>
      </c>
      <c r="AV89" s="1">
        <f>RANK(BM89,$BM$3:$BM$122)+COUNTIF(BM$3:BM89,BM89)-1</f>
        <v>87</v>
      </c>
      <c r="AW89" s="64" t="str">
        <f t="shared" si="40"/>
        <v>N° 87 Charbonneaux Brabant SA</v>
      </c>
      <c r="AX89" s="64"/>
      <c r="AY89" s="64"/>
      <c r="AZ89" s="64"/>
      <c r="BA89" s="64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1">
        <f t="shared" si="41"/>
        <v>0</v>
      </c>
      <c r="BM89" s="1">
        <f t="shared" si="42"/>
        <v>0</v>
      </c>
      <c r="BN89" s="1">
        <f t="shared" si="43"/>
        <v>0</v>
      </c>
      <c r="BO89" s="1">
        <f t="shared" si="44"/>
        <v>0</v>
      </c>
      <c r="BP89" s="1">
        <f t="shared" si="45"/>
        <v>0</v>
      </c>
      <c r="BQ89" s="1">
        <f t="shared" si="46"/>
        <v>0</v>
      </c>
      <c r="BR89" s="1">
        <f t="shared" si="47"/>
        <v>0</v>
      </c>
      <c r="BS89" s="1">
        <f t="shared" si="48"/>
        <v>0</v>
      </c>
      <c r="BT89" s="1">
        <f t="shared" si="49"/>
        <v>0</v>
      </c>
      <c r="BU89" s="1">
        <f t="shared" si="50"/>
        <v>0</v>
      </c>
      <c r="BV89" s="1">
        <f t="shared" si="51"/>
        <v>0</v>
      </c>
      <c r="BW89" s="1">
        <f t="shared" si="52"/>
        <v>0</v>
      </c>
      <c r="BX89" s="1">
        <f t="shared" si="53"/>
        <v>0</v>
      </c>
      <c r="BY89" s="1">
        <f t="shared" si="54"/>
        <v>0</v>
      </c>
      <c r="BZ89" s="1">
        <f t="shared" si="55"/>
        <v>0</v>
      </c>
      <c r="CA89" s="1">
        <f t="shared" si="56"/>
        <v>0</v>
      </c>
      <c r="CB89" s="37"/>
    </row>
    <row r="90" spans="1:80" s="7" customFormat="1" ht="73.5" customHeight="1" x14ac:dyDescent="0.2">
      <c r="A90" s="12" t="s">
        <v>350</v>
      </c>
      <c r="B90" s="17" t="s">
        <v>353</v>
      </c>
      <c r="C90" s="17" t="s">
        <v>351</v>
      </c>
      <c r="D90" s="73" t="str">
        <f t="shared" si="38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76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736</v>
      </c>
      <c r="AH90" s="17" t="s">
        <v>193</v>
      </c>
      <c r="AI90" s="21">
        <v>51100</v>
      </c>
      <c r="AJ90" s="28" t="s">
        <v>737</v>
      </c>
      <c r="AK90" s="22" t="s">
        <v>738</v>
      </c>
      <c r="AL90" s="22"/>
      <c r="AM90" s="23" t="s">
        <v>739</v>
      </c>
      <c r="AN90" s="30" t="s">
        <v>352</v>
      </c>
      <c r="AO90" s="26"/>
      <c r="AP90" s="24"/>
      <c r="AQ90" s="26"/>
      <c r="AR90" s="26"/>
      <c r="AS90" s="26"/>
      <c r="AT90" s="1">
        <f>RANK(BL90,$BL$3:$BL$122)+COUNTIF(BL$3:BL90,BL90)-1</f>
        <v>88</v>
      </c>
      <c r="AU90" s="64" t="str">
        <f t="shared" si="39"/>
        <v xml:space="preserve">N° 88 C.A.M.A (Chaine d'Analyses Marne Ardennes) </v>
      </c>
      <c r="AV90" s="1">
        <f>RANK(BM90,$BM$3:$BM$122)+COUNTIF(BM$3:BM90,BM90)-1</f>
        <v>88</v>
      </c>
      <c r="AW90" s="64" t="str">
        <f t="shared" si="40"/>
        <v xml:space="preserve">N° 88 C.A.M.A (Chaine d'Analyses Marne Ardennes) </v>
      </c>
      <c r="AX90" s="64"/>
      <c r="AY90" s="64"/>
      <c r="AZ90" s="64"/>
      <c r="BA90" s="64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1">
        <f t="shared" si="41"/>
        <v>0</v>
      </c>
      <c r="BM90" s="1">
        <f t="shared" si="42"/>
        <v>0</v>
      </c>
      <c r="BN90" s="1">
        <f t="shared" si="43"/>
        <v>0</v>
      </c>
      <c r="BO90" s="1">
        <f t="shared" si="44"/>
        <v>0</v>
      </c>
      <c r="BP90" s="1">
        <f t="shared" si="45"/>
        <v>0</v>
      </c>
      <c r="BQ90" s="1">
        <f t="shared" si="46"/>
        <v>0</v>
      </c>
      <c r="BR90" s="1">
        <f t="shared" si="47"/>
        <v>0</v>
      </c>
      <c r="BS90" s="1">
        <f t="shared" si="48"/>
        <v>0</v>
      </c>
      <c r="BT90" s="1">
        <f t="shared" si="49"/>
        <v>0</v>
      </c>
      <c r="BU90" s="1">
        <f t="shared" si="50"/>
        <v>0</v>
      </c>
      <c r="BV90" s="1">
        <f t="shared" si="51"/>
        <v>0</v>
      </c>
      <c r="BW90" s="1">
        <f t="shared" si="52"/>
        <v>0</v>
      </c>
      <c r="BX90" s="1">
        <f t="shared" si="53"/>
        <v>0</v>
      </c>
      <c r="BY90" s="1">
        <f t="shared" si="54"/>
        <v>0</v>
      </c>
      <c r="BZ90" s="1">
        <f t="shared" si="55"/>
        <v>0</v>
      </c>
      <c r="CA90" s="1">
        <f t="shared" si="56"/>
        <v>0</v>
      </c>
      <c r="CB90" s="37"/>
    </row>
    <row r="91" spans="1:80" s="7" customFormat="1" ht="65.25" customHeight="1" x14ac:dyDescent="0.2">
      <c r="A91" s="12" t="s">
        <v>350</v>
      </c>
      <c r="B91" s="17" t="s">
        <v>741</v>
      </c>
      <c r="C91" s="17" t="s">
        <v>740</v>
      </c>
      <c r="D91" s="73" t="str">
        <f t="shared" si="38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76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742</v>
      </c>
      <c r="AH91" s="17" t="s">
        <v>280</v>
      </c>
      <c r="AI91" s="21">
        <v>2000</v>
      </c>
      <c r="AJ91" s="28" t="s">
        <v>743</v>
      </c>
      <c r="AK91" s="22" t="s">
        <v>744</v>
      </c>
      <c r="AL91" s="22"/>
      <c r="AM91" s="23" t="s">
        <v>745</v>
      </c>
      <c r="AN91" s="30"/>
      <c r="AO91" s="26"/>
      <c r="AP91" s="24"/>
      <c r="AQ91" s="26"/>
      <c r="AR91" s="26"/>
      <c r="AS91" s="26"/>
      <c r="AT91" s="1">
        <f>RANK(BL91,$BL$3:$BL$122)+COUNTIF(BL$3:BL91,BL91)-1</f>
        <v>89</v>
      </c>
      <c r="AU91" s="64" t="str">
        <f t="shared" si="39"/>
        <v>N° 89 SDP</v>
      </c>
      <c r="AV91" s="1">
        <f>RANK(BM91,$BM$3:$BM$122)+COUNTIF(BM$3:BM91,BM91)-1</f>
        <v>89</v>
      </c>
      <c r="AW91" s="64" t="str">
        <f t="shared" si="40"/>
        <v>N° 89 SDP</v>
      </c>
      <c r="AX91" s="64"/>
      <c r="AY91" s="64"/>
      <c r="AZ91" s="64"/>
      <c r="BA91" s="64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1">
        <f t="shared" si="41"/>
        <v>0</v>
      </c>
      <c r="BM91" s="1">
        <f t="shared" si="42"/>
        <v>0</v>
      </c>
      <c r="BN91" s="1">
        <f t="shared" si="43"/>
        <v>0</v>
      </c>
      <c r="BO91" s="1">
        <f t="shared" si="44"/>
        <v>0</v>
      </c>
      <c r="BP91" s="1">
        <f t="shared" si="45"/>
        <v>0</v>
      </c>
      <c r="BQ91" s="1">
        <f t="shared" si="46"/>
        <v>0</v>
      </c>
      <c r="BR91" s="1">
        <f t="shared" si="47"/>
        <v>0</v>
      </c>
      <c r="BS91" s="1">
        <f t="shared" si="48"/>
        <v>0</v>
      </c>
      <c r="BT91" s="1">
        <f t="shared" si="49"/>
        <v>0</v>
      </c>
      <c r="BU91" s="1">
        <f t="shared" si="50"/>
        <v>0</v>
      </c>
      <c r="BV91" s="1">
        <f t="shared" si="51"/>
        <v>0</v>
      </c>
      <c r="BW91" s="1">
        <f t="shared" si="52"/>
        <v>0</v>
      </c>
      <c r="BX91" s="1">
        <f t="shared" si="53"/>
        <v>0</v>
      </c>
      <c r="BY91" s="1">
        <f t="shared" si="54"/>
        <v>0</v>
      </c>
      <c r="BZ91" s="1">
        <f t="shared" si="55"/>
        <v>0</v>
      </c>
      <c r="CA91" s="1">
        <f t="shared" si="56"/>
        <v>0</v>
      </c>
      <c r="CB91" s="37"/>
    </row>
    <row r="92" spans="1:80" s="7" customFormat="1" ht="42" customHeight="1" x14ac:dyDescent="0.2">
      <c r="A92" s="12" t="s">
        <v>350</v>
      </c>
      <c r="B92" s="12" t="s">
        <v>623</v>
      </c>
      <c r="C92" s="17" t="s">
        <v>746</v>
      </c>
      <c r="D92" s="73" t="str">
        <f t="shared" si="38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76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748</v>
      </c>
      <c r="AH92" s="17" t="s">
        <v>747</v>
      </c>
      <c r="AI92" s="21">
        <v>51370</v>
      </c>
      <c r="AJ92" s="15"/>
      <c r="AK92" s="22" t="s">
        <v>749</v>
      </c>
      <c r="AL92" s="22"/>
      <c r="AM92" s="23" t="s">
        <v>750</v>
      </c>
      <c r="AN92" s="30"/>
      <c r="AO92" s="17" t="s">
        <v>354</v>
      </c>
      <c r="AP92" s="24"/>
      <c r="AQ92" s="30" t="s">
        <v>356</v>
      </c>
      <c r="AR92" s="49" t="s">
        <v>355</v>
      </c>
      <c r="AS92" s="25" t="s">
        <v>454</v>
      </c>
      <c r="AT92" s="1">
        <f>RANK(BL92,$BL$3:$BL$122)+COUNTIF(BL$3:BL92,BL92)-1</f>
        <v>90</v>
      </c>
      <c r="AU92" s="64" t="str">
        <f t="shared" si="39"/>
        <v xml:space="preserve">N° 90 Station d'épuration Reims Métropole - service SEMSI </v>
      </c>
      <c r="AV92" s="1">
        <f>RANK(BM92,$BM$3:$BM$122)+COUNTIF(BM$3:BM92,BM92)-1</f>
        <v>90</v>
      </c>
      <c r="AW92" s="64" t="str">
        <f t="shared" si="40"/>
        <v xml:space="preserve">N° 90 Station d'épuration Reims Métropole - service SEMSI </v>
      </c>
      <c r="AX92" s="64"/>
      <c r="AY92" s="64"/>
      <c r="AZ92" s="64"/>
      <c r="BA92" s="64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1">
        <f t="shared" si="41"/>
        <v>0</v>
      </c>
      <c r="BM92" s="1">
        <f t="shared" si="42"/>
        <v>0</v>
      </c>
      <c r="BN92" s="1">
        <f t="shared" si="43"/>
        <v>0</v>
      </c>
      <c r="BO92" s="1">
        <f t="shared" si="44"/>
        <v>0</v>
      </c>
      <c r="BP92" s="1">
        <f t="shared" si="45"/>
        <v>0</v>
      </c>
      <c r="BQ92" s="1">
        <f t="shared" si="46"/>
        <v>0</v>
      </c>
      <c r="BR92" s="1">
        <f t="shared" si="47"/>
        <v>0</v>
      </c>
      <c r="BS92" s="1">
        <f t="shared" si="48"/>
        <v>0</v>
      </c>
      <c r="BT92" s="1">
        <f t="shared" si="49"/>
        <v>0</v>
      </c>
      <c r="BU92" s="1">
        <f t="shared" si="50"/>
        <v>0</v>
      </c>
      <c r="BV92" s="1">
        <f t="shared" si="51"/>
        <v>0</v>
      </c>
      <c r="BW92" s="1">
        <f t="shared" si="52"/>
        <v>0</v>
      </c>
      <c r="BX92" s="1">
        <f t="shared" si="53"/>
        <v>0</v>
      </c>
      <c r="BY92" s="1">
        <f t="shared" si="54"/>
        <v>0</v>
      </c>
      <c r="BZ92" s="1">
        <f t="shared" si="55"/>
        <v>0</v>
      </c>
      <c r="CA92" s="1">
        <f t="shared" si="56"/>
        <v>0</v>
      </c>
      <c r="CB92" s="37"/>
    </row>
    <row r="93" spans="1:80" s="7" customFormat="1" ht="42" customHeight="1" x14ac:dyDescent="0.2">
      <c r="A93" s="12" t="s">
        <v>350</v>
      </c>
      <c r="B93" s="12" t="s">
        <v>357</v>
      </c>
      <c r="C93" s="17" t="s">
        <v>751</v>
      </c>
      <c r="D93" s="73" t="str">
        <f t="shared" si="38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76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752</v>
      </c>
      <c r="AH93" s="17" t="s">
        <v>216</v>
      </c>
      <c r="AI93" s="21">
        <v>51530</v>
      </c>
      <c r="AJ93" s="15"/>
      <c r="AK93" s="22" t="s">
        <v>754</v>
      </c>
      <c r="AL93" s="22"/>
      <c r="AM93" s="23" t="s">
        <v>753</v>
      </c>
      <c r="AN93" s="30"/>
      <c r="AO93" s="17" t="s">
        <v>755</v>
      </c>
      <c r="AP93" s="17" t="s">
        <v>756</v>
      </c>
      <c r="AQ93" s="30" t="s">
        <v>358</v>
      </c>
      <c r="AR93" s="26"/>
      <c r="AS93" s="26"/>
      <c r="AT93" s="1">
        <f>RANK(BL93,$BL$3:$BL$122)+COUNTIF(BL$3:BL93,BL93)-1</f>
        <v>91</v>
      </c>
      <c r="AU93" s="64" t="str">
        <f t="shared" si="39"/>
        <v xml:space="preserve">N° 91 STEP Mardeuil </v>
      </c>
      <c r="AV93" s="1">
        <f>RANK(BM93,$BM$3:$BM$122)+COUNTIF(BM$3:BM93,BM93)-1</f>
        <v>91</v>
      </c>
      <c r="AW93" s="64" t="str">
        <f t="shared" si="40"/>
        <v xml:space="preserve">N° 91 STEP Mardeuil </v>
      </c>
      <c r="AX93" s="64"/>
      <c r="AY93" s="64"/>
      <c r="AZ93" s="64"/>
      <c r="BA93" s="64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1">
        <f t="shared" si="41"/>
        <v>0</v>
      </c>
      <c r="BM93" s="1">
        <f t="shared" si="42"/>
        <v>0</v>
      </c>
      <c r="BN93" s="1">
        <f t="shared" si="43"/>
        <v>0</v>
      </c>
      <c r="BO93" s="1">
        <f t="shared" si="44"/>
        <v>0</v>
      </c>
      <c r="BP93" s="1">
        <f t="shared" si="45"/>
        <v>0</v>
      </c>
      <c r="BQ93" s="1">
        <f t="shared" si="46"/>
        <v>0</v>
      </c>
      <c r="BR93" s="1">
        <f t="shared" si="47"/>
        <v>0</v>
      </c>
      <c r="BS93" s="1">
        <f t="shared" si="48"/>
        <v>0</v>
      </c>
      <c r="BT93" s="1">
        <f t="shared" si="49"/>
        <v>0</v>
      </c>
      <c r="BU93" s="1">
        <f t="shared" si="50"/>
        <v>0</v>
      </c>
      <c r="BV93" s="1">
        <f t="shared" si="51"/>
        <v>0</v>
      </c>
      <c r="BW93" s="1">
        <f t="shared" si="52"/>
        <v>0</v>
      </c>
      <c r="BX93" s="1">
        <f t="shared" si="53"/>
        <v>0</v>
      </c>
      <c r="BY93" s="1">
        <f t="shared" si="54"/>
        <v>0</v>
      </c>
      <c r="BZ93" s="1">
        <f t="shared" si="55"/>
        <v>0</v>
      </c>
      <c r="CA93" s="1">
        <f t="shared" si="56"/>
        <v>0</v>
      </c>
      <c r="CB93" s="37"/>
    </row>
    <row r="94" spans="1:80" s="7" customFormat="1" ht="42" customHeight="1" x14ac:dyDescent="0.2">
      <c r="A94" s="12" t="s">
        <v>350</v>
      </c>
      <c r="B94" s="12" t="s">
        <v>357</v>
      </c>
      <c r="C94" s="17" t="s">
        <v>758</v>
      </c>
      <c r="D94" s="73" t="str">
        <f t="shared" si="38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76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360</v>
      </c>
      <c r="AH94" s="17" t="s">
        <v>757</v>
      </c>
      <c r="AI94" s="17">
        <v>51120</v>
      </c>
      <c r="AJ94" s="15"/>
      <c r="AK94" s="22" t="s">
        <v>761</v>
      </c>
      <c r="AL94" s="22"/>
      <c r="AM94" s="17"/>
      <c r="AN94" s="30"/>
      <c r="AO94" s="48" t="s">
        <v>759</v>
      </c>
      <c r="AP94" s="17" t="s">
        <v>760</v>
      </c>
      <c r="AQ94" s="30" t="s">
        <v>359</v>
      </c>
      <c r="AR94" s="60" t="s">
        <v>361</v>
      </c>
      <c r="AS94" s="25" t="s">
        <v>454</v>
      </c>
      <c r="AT94" s="1">
        <f>RANK(BL94,$BL$3:$BL$122)+COUNTIF(BL$3:BL94,BL94)-1</f>
        <v>92</v>
      </c>
      <c r="AU94" s="64" t="str">
        <f t="shared" si="39"/>
        <v>N° 92 STEP Communauté de communes des Coteaux Sezannais</v>
      </c>
      <c r="AV94" s="1">
        <f>RANK(BM94,$BM$3:$BM$122)+COUNTIF(BM$3:BM94,BM94)-1</f>
        <v>92</v>
      </c>
      <c r="AW94" s="64" t="str">
        <f t="shared" si="40"/>
        <v>N° 92 STEP Communauté de communes des Coteaux Sezannais</v>
      </c>
      <c r="AX94" s="64"/>
      <c r="AY94" s="64"/>
      <c r="AZ94" s="64"/>
      <c r="BA94" s="64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1">
        <f t="shared" si="41"/>
        <v>0</v>
      </c>
      <c r="BM94" s="1">
        <f t="shared" si="42"/>
        <v>0</v>
      </c>
      <c r="BN94" s="1">
        <f t="shared" si="43"/>
        <v>0</v>
      </c>
      <c r="BO94" s="1">
        <f t="shared" si="44"/>
        <v>0</v>
      </c>
      <c r="BP94" s="1">
        <f t="shared" si="45"/>
        <v>0</v>
      </c>
      <c r="BQ94" s="1">
        <f t="shared" si="46"/>
        <v>0</v>
      </c>
      <c r="BR94" s="1">
        <f t="shared" si="47"/>
        <v>0</v>
      </c>
      <c r="BS94" s="1">
        <f t="shared" si="48"/>
        <v>0</v>
      </c>
      <c r="BT94" s="1">
        <f t="shared" si="49"/>
        <v>0</v>
      </c>
      <c r="BU94" s="1">
        <f t="shared" si="50"/>
        <v>0</v>
      </c>
      <c r="BV94" s="1">
        <f t="shared" si="51"/>
        <v>0</v>
      </c>
      <c r="BW94" s="1">
        <f t="shared" si="52"/>
        <v>0</v>
      </c>
      <c r="BX94" s="1">
        <f t="shared" si="53"/>
        <v>0</v>
      </c>
      <c r="BY94" s="1">
        <f t="shared" si="54"/>
        <v>0</v>
      </c>
      <c r="BZ94" s="1">
        <f t="shared" si="55"/>
        <v>0</v>
      </c>
      <c r="CA94" s="1">
        <f t="shared" si="56"/>
        <v>0</v>
      </c>
      <c r="CB94" s="37"/>
    </row>
    <row r="95" spans="1:80" s="7" customFormat="1" ht="40.5" customHeight="1" x14ac:dyDescent="0.2">
      <c r="A95" s="12" t="s">
        <v>350</v>
      </c>
      <c r="B95" s="12" t="s">
        <v>762</v>
      </c>
      <c r="C95" s="17" t="s">
        <v>768</v>
      </c>
      <c r="D95" s="73" t="str">
        <f t="shared" si="38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76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763</v>
      </c>
      <c r="AH95" s="17" t="s">
        <v>764</v>
      </c>
      <c r="AI95" s="21">
        <v>51000</v>
      </c>
      <c r="AJ95" s="28" t="s">
        <v>767</v>
      </c>
      <c r="AK95" s="22" t="s">
        <v>766</v>
      </c>
      <c r="AL95" s="22"/>
      <c r="AM95" s="23" t="s">
        <v>765</v>
      </c>
      <c r="AN95" s="15"/>
      <c r="AO95" s="26"/>
      <c r="AP95" s="24"/>
      <c r="AQ95" s="26"/>
      <c r="AR95" s="26"/>
      <c r="AS95" s="26"/>
      <c r="AT95" s="1">
        <f>RANK(BL95,$BL$3:$BL$122)+COUNTIF(BL$3:BL95,BL95)-1</f>
        <v>93</v>
      </c>
      <c r="AU95" s="64" t="str">
        <f t="shared" si="39"/>
        <v>N° 93 Arvalis - Institut Du Végétal</v>
      </c>
      <c r="AV95" s="1">
        <f>RANK(BM95,$BM$3:$BM$122)+COUNTIF(BM$3:BM95,BM95)-1</f>
        <v>93</v>
      </c>
      <c r="AW95" s="64" t="str">
        <f t="shared" si="40"/>
        <v>N° 93 Arvalis - Institut Du Végétal</v>
      </c>
      <c r="AX95" s="64"/>
      <c r="AY95" s="64"/>
      <c r="AZ95" s="64"/>
      <c r="BA95" s="64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1">
        <f t="shared" si="41"/>
        <v>0</v>
      </c>
      <c r="BM95" s="1">
        <f t="shared" si="42"/>
        <v>0</v>
      </c>
      <c r="BN95" s="1">
        <f t="shared" si="43"/>
        <v>0</v>
      </c>
      <c r="BO95" s="1">
        <f t="shared" si="44"/>
        <v>0</v>
      </c>
      <c r="BP95" s="1">
        <f t="shared" si="45"/>
        <v>0</v>
      </c>
      <c r="BQ95" s="1">
        <f t="shared" si="46"/>
        <v>0</v>
      </c>
      <c r="BR95" s="1">
        <f t="shared" si="47"/>
        <v>0</v>
      </c>
      <c r="BS95" s="1">
        <f t="shared" si="48"/>
        <v>0</v>
      </c>
      <c r="BT95" s="1">
        <f t="shared" si="49"/>
        <v>0</v>
      </c>
      <c r="BU95" s="1">
        <f t="shared" si="50"/>
        <v>0</v>
      </c>
      <c r="BV95" s="1">
        <f t="shared" si="51"/>
        <v>0</v>
      </c>
      <c r="BW95" s="1">
        <f t="shared" si="52"/>
        <v>0</v>
      </c>
      <c r="BX95" s="1">
        <f t="shared" si="53"/>
        <v>0</v>
      </c>
      <c r="BY95" s="1">
        <f t="shared" si="54"/>
        <v>0</v>
      </c>
      <c r="BZ95" s="1">
        <f t="shared" si="55"/>
        <v>0</v>
      </c>
      <c r="CA95" s="1">
        <f t="shared" si="56"/>
        <v>0</v>
      </c>
      <c r="CB95" s="37"/>
    </row>
    <row r="96" spans="1:80" s="7" customFormat="1" ht="31.5" customHeight="1" x14ac:dyDescent="0.2">
      <c r="A96" s="12" t="s">
        <v>350</v>
      </c>
      <c r="B96" s="12" t="s">
        <v>762</v>
      </c>
      <c r="C96" s="17" t="s">
        <v>769</v>
      </c>
      <c r="D96" s="73" t="str">
        <f t="shared" si="38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76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770</v>
      </c>
      <c r="AH96" s="17" t="s">
        <v>771</v>
      </c>
      <c r="AI96" s="21">
        <v>60550</v>
      </c>
      <c r="AJ96" s="28" t="s">
        <v>772</v>
      </c>
      <c r="AK96" s="22" t="s">
        <v>773</v>
      </c>
      <c r="AL96" s="22"/>
      <c r="AM96" s="23" t="s">
        <v>774</v>
      </c>
      <c r="AN96" s="15"/>
      <c r="AO96" s="17" t="s">
        <v>776</v>
      </c>
      <c r="AP96" s="24"/>
      <c r="AQ96" s="48" t="s">
        <v>775</v>
      </c>
      <c r="AR96" s="60" t="s">
        <v>777</v>
      </c>
      <c r="AS96" s="26"/>
      <c r="AT96" s="1">
        <f>RANK(BL96,$BL$3:$BL$122)+COUNTIF(BL$3:BL96,BL96)-1</f>
        <v>94</v>
      </c>
      <c r="AU96" s="64" t="str">
        <f t="shared" si="39"/>
        <v>N° 94 Inéris</v>
      </c>
      <c r="AV96" s="1">
        <f>RANK(BM96,$BM$3:$BM$122)+COUNTIF(BM$3:BM96,BM96)-1</f>
        <v>94</v>
      </c>
      <c r="AW96" s="64" t="str">
        <f t="shared" si="40"/>
        <v>N° 94 Inéris</v>
      </c>
      <c r="AX96" s="64"/>
      <c r="AY96" s="64"/>
      <c r="AZ96" s="64"/>
      <c r="BA96" s="64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1">
        <f t="shared" si="41"/>
        <v>0</v>
      </c>
      <c r="BM96" s="1">
        <f t="shared" si="42"/>
        <v>0</v>
      </c>
      <c r="BN96" s="1">
        <f t="shared" si="43"/>
        <v>0</v>
      </c>
      <c r="BO96" s="1">
        <f t="shared" si="44"/>
        <v>0</v>
      </c>
      <c r="BP96" s="1">
        <f t="shared" si="45"/>
        <v>0</v>
      </c>
      <c r="BQ96" s="1">
        <f t="shared" si="46"/>
        <v>0</v>
      </c>
      <c r="BR96" s="1">
        <f t="shared" si="47"/>
        <v>0</v>
      </c>
      <c r="BS96" s="1">
        <f t="shared" si="48"/>
        <v>0</v>
      </c>
      <c r="BT96" s="1">
        <f t="shared" si="49"/>
        <v>0</v>
      </c>
      <c r="BU96" s="1">
        <f t="shared" si="50"/>
        <v>0</v>
      </c>
      <c r="BV96" s="1">
        <f t="shared" si="51"/>
        <v>0</v>
      </c>
      <c r="BW96" s="1">
        <f t="shared" si="52"/>
        <v>0</v>
      </c>
      <c r="BX96" s="1">
        <f t="shared" si="53"/>
        <v>0</v>
      </c>
      <c r="BY96" s="1">
        <f t="shared" si="54"/>
        <v>0</v>
      </c>
      <c r="BZ96" s="1">
        <f t="shared" si="55"/>
        <v>0</v>
      </c>
      <c r="CA96" s="1">
        <f t="shared" si="56"/>
        <v>0</v>
      </c>
      <c r="CB96" s="37"/>
    </row>
    <row r="97" spans="1:80" s="7" customFormat="1" ht="31.5" customHeight="1" x14ac:dyDescent="0.2">
      <c r="A97" s="12" t="s">
        <v>1287</v>
      </c>
      <c r="B97" s="12" t="s">
        <v>778</v>
      </c>
      <c r="C97" s="17" t="s">
        <v>1288</v>
      </c>
      <c r="D97" s="73" t="str">
        <f t="shared" si="38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76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779</v>
      </c>
      <c r="AH97" s="17" t="s">
        <v>780</v>
      </c>
      <c r="AI97" s="21">
        <v>94700</v>
      </c>
      <c r="AJ97" s="28" t="s">
        <v>781</v>
      </c>
      <c r="AK97" s="22" t="s">
        <v>782</v>
      </c>
      <c r="AL97" s="22"/>
      <c r="AM97" s="23" t="s">
        <v>783</v>
      </c>
      <c r="AN97" s="30"/>
      <c r="AO97" s="17" t="s">
        <v>786</v>
      </c>
      <c r="AP97" s="24"/>
      <c r="AQ97" s="17" t="s">
        <v>785</v>
      </c>
      <c r="AR97" s="60" t="s">
        <v>784</v>
      </c>
      <c r="AS97" s="26"/>
      <c r="AT97" s="1">
        <f>RANK(BL97,$BL$3:$BL$122)+COUNTIF(BL$3:BL97,BL97)-1</f>
        <v>95</v>
      </c>
      <c r="AU97" s="64" t="str">
        <f t="shared" si="39"/>
        <v>N° 95 ANSES (BCM-Alimentaire)</v>
      </c>
      <c r="AV97" s="1">
        <f>RANK(BM97,$BM$3:$BM$122)+COUNTIF(BM$3:BM97,BM97)-1</f>
        <v>95</v>
      </c>
      <c r="AW97" s="64" t="str">
        <f t="shared" si="40"/>
        <v>N° 95 ANSES (BCM-Alimentaire)</v>
      </c>
      <c r="AX97" s="64"/>
      <c r="AY97" s="64"/>
      <c r="AZ97" s="64"/>
      <c r="BA97" s="64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1">
        <f t="shared" si="41"/>
        <v>0</v>
      </c>
      <c r="BM97" s="1">
        <f t="shared" si="42"/>
        <v>0</v>
      </c>
      <c r="BN97" s="1">
        <f t="shared" si="43"/>
        <v>0</v>
      </c>
      <c r="BO97" s="1">
        <f t="shared" si="44"/>
        <v>0</v>
      </c>
      <c r="BP97" s="1">
        <f t="shared" si="45"/>
        <v>0</v>
      </c>
      <c r="BQ97" s="1">
        <f t="shared" si="46"/>
        <v>0</v>
      </c>
      <c r="BR97" s="1">
        <f t="shared" si="47"/>
        <v>0</v>
      </c>
      <c r="BS97" s="1">
        <f t="shared" si="48"/>
        <v>0</v>
      </c>
      <c r="BT97" s="1">
        <f t="shared" si="49"/>
        <v>0</v>
      </c>
      <c r="BU97" s="1">
        <f t="shared" si="50"/>
        <v>0</v>
      </c>
      <c r="BV97" s="1">
        <f t="shared" si="51"/>
        <v>0</v>
      </c>
      <c r="BW97" s="1">
        <f t="shared" si="52"/>
        <v>0</v>
      </c>
      <c r="BX97" s="1">
        <f t="shared" si="53"/>
        <v>0</v>
      </c>
      <c r="BY97" s="1">
        <f t="shared" si="54"/>
        <v>0</v>
      </c>
      <c r="BZ97" s="1">
        <f t="shared" si="55"/>
        <v>0</v>
      </c>
      <c r="CA97" s="1">
        <f t="shared" si="56"/>
        <v>0</v>
      </c>
      <c r="CB97" s="37"/>
    </row>
    <row r="98" spans="1:80" s="7" customFormat="1" ht="30" customHeight="1" x14ac:dyDescent="0.2">
      <c r="A98" s="12" t="s">
        <v>796</v>
      </c>
      <c r="B98" s="12" t="s">
        <v>797</v>
      </c>
      <c r="C98" s="17" t="s">
        <v>795</v>
      </c>
      <c r="D98" s="73" t="str">
        <f t="shared" si="38"/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76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798</v>
      </c>
      <c r="AH98" s="17" t="s">
        <v>799</v>
      </c>
      <c r="AI98" s="21">
        <v>10400</v>
      </c>
      <c r="AJ98" s="15"/>
      <c r="AK98" s="22" t="s">
        <v>801</v>
      </c>
      <c r="AL98" s="22"/>
      <c r="AM98" s="23" t="s">
        <v>800</v>
      </c>
      <c r="AN98" s="26"/>
      <c r="AO98" s="17" t="s">
        <v>802</v>
      </c>
      <c r="AP98" s="24"/>
      <c r="AQ98" s="30" t="s">
        <v>364</v>
      </c>
      <c r="AR98" s="26"/>
      <c r="AS98" s="26"/>
      <c r="AT98" s="1">
        <f>RANK(BL98,$BL$3:$BL$122)+COUNTIF(BL$3:BL98,BL98)-1</f>
        <v>96</v>
      </c>
      <c r="AU98" s="64" t="str">
        <f t="shared" si="39"/>
        <v>N° 96 Ets J SOUFFLET</v>
      </c>
      <c r="AV98" s="1">
        <f>RANK(BM98,$BM$3:$BM$122)+COUNTIF(BM$3:BM98,BM98)-1</f>
        <v>96</v>
      </c>
      <c r="AW98" s="64" t="str">
        <f t="shared" si="40"/>
        <v>N° 96 Ets J SOUFFLET</v>
      </c>
      <c r="AX98" s="64"/>
      <c r="AY98" s="64"/>
      <c r="AZ98" s="64"/>
      <c r="BA98" s="64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1">
        <f t="shared" si="41"/>
        <v>0</v>
      </c>
      <c r="BM98" s="1">
        <f t="shared" si="42"/>
        <v>0</v>
      </c>
      <c r="BN98" s="1">
        <f t="shared" si="43"/>
        <v>0</v>
      </c>
      <c r="BO98" s="1">
        <f t="shared" si="44"/>
        <v>0</v>
      </c>
      <c r="BP98" s="1">
        <f t="shared" si="45"/>
        <v>0</v>
      </c>
      <c r="BQ98" s="1">
        <f t="shared" si="46"/>
        <v>0</v>
      </c>
      <c r="BR98" s="1">
        <f t="shared" si="47"/>
        <v>0</v>
      </c>
      <c r="BS98" s="1">
        <f t="shared" si="48"/>
        <v>0</v>
      </c>
      <c r="BT98" s="1">
        <f t="shared" si="49"/>
        <v>0</v>
      </c>
      <c r="BU98" s="1">
        <f t="shared" si="50"/>
        <v>0</v>
      </c>
      <c r="BV98" s="1">
        <f t="shared" si="51"/>
        <v>0</v>
      </c>
      <c r="BW98" s="1">
        <f t="shared" si="52"/>
        <v>0</v>
      </c>
      <c r="BX98" s="1">
        <f t="shared" si="53"/>
        <v>0</v>
      </c>
      <c r="BY98" s="1">
        <f t="shared" si="54"/>
        <v>0</v>
      </c>
      <c r="BZ98" s="1">
        <f t="shared" si="55"/>
        <v>0</v>
      </c>
      <c r="CA98" s="1">
        <f t="shared" si="56"/>
        <v>0</v>
      </c>
      <c r="CB98" s="37"/>
    </row>
    <row r="99" spans="1:80" s="7" customFormat="1" ht="30" customHeight="1" x14ac:dyDescent="0.2">
      <c r="A99" s="12" t="s">
        <v>796</v>
      </c>
      <c r="B99" s="12" t="s">
        <v>804</v>
      </c>
      <c r="C99" s="17" t="s">
        <v>803</v>
      </c>
      <c r="D99" s="73" t="str">
        <f t="shared" ref="D99:D128" si="57">IF(AX99&lt;&gt;0,"2020_A="&amp;AX99," ")&amp;IF(AY99&lt;&gt;0," ; 2020_i="&amp;AY99," ")&amp;IF(AZ99&lt;&gt;0,"2019_A="&amp;AZ99," ")&amp;IF(BA99&lt;&gt;0," ; 2019_i="&amp;BA99," ")&amp;IF(BB99&lt;&gt;0,"2018_A="&amp;BB99," ")&amp;IF(BC99&lt;&gt;0," ; 2018_i="&amp;BC99," ")&amp;IF(BD99&lt;&gt;0," ; 2017_A="&amp;BD99," ")&amp;IF(BE99&lt;&gt;0," ; 2017_i="&amp;BE99," ")&amp;IF(BF99&lt;&gt;0," ; 2016_A="&amp;BF99," ")&amp;IF(BG99&lt;&gt;0," ; 2016_i="&amp;BG99," ")&amp;IF(BH99&lt;&gt;0," ; 2015_A="&amp;BH99," ")&amp;IF(BI99&lt;&gt;0," ; 2015_i="&amp;BI99," ")&amp;IF(BJ99&lt;&gt;0," ; 2014_A="&amp;BJ99," ")&amp;IF(BK99&lt;&gt;0," ; 2014_i="&amp;BK99," ")</f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76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805</v>
      </c>
      <c r="AH99" s="17" t="s">
        <v>272</v>
      </c>
      <c r="AI99" s="21">
        <v>51110</v>
      </c>
      <c r="AJ99" s="28" t="s">
        <v>806</v>
      </c>
      <c r="AK99" s="22" t="s">
        <v>807</v>
      </c>
      <c r="AL99" s="22"/>
      <c r="AM99" s="23" t="s">
        <v>808</v>
      </c>
      <c r="AN99" s="26"/>
      <c r="AO99" s="17" t="s">
        <v>812</v>
      </c>
      <c r="AP99" s="17" t="s">
        <v>809</v>
      </c>
      <c r="AQ99" s="30" t="s">
        <v>810</v>
      </c>
      <c r="AR99" s="23" t="s">
        <v>811</v>
      </c>
      <c r="AS99" s="25" t="s">
        <v>454</v>
      </c>
      <c r="AT99" s="1">
        <f>RANK(BL99,$BL$3:$BL$122)+COUNTIF(BL$3:BL99,BL99)-1</f>
        <v>97</v>
      </c>
      <c r="AU99" s="64" t="str">
        <f t="shared" ref="AU99:AU128" si="58">"N° "&amp;AT99&amp;" "&amp;C99</f>
        <v>N° 97 Chaire A.B.I.</v>
      </c>
      <c r="AV99" s="1">
        <f>RANK(BM99,$BM$3:$BM$122)+COUNTIF(BM$3:BM99,BM99)-1</f>
        <v>97</v>
      </c>
      <c r="AW99" s="64" t="str">
        <f t="shared" ref="AW99:AW128" si="59">"N° "&amp;AV99&amp;" "&amp;C99</f>
        <v>N° 97 Chaire A.B.I.</v>
      </c>
      <c r="AX99" s="64"/>
      <c r="AY99" s="64"/>
      <c r="AZ99" s="64"/>
      <c r="BA99" s="64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1">
        <f t="shared" ref="BL99:BL128" si="60">((AX99+AY99)*7)+((AZ99+BA99)*6)+((BB99+BC99)*5)+((BD99+BE99)*4)+((BF99+BG99)*3)+((BH99+BI99)*2)+((BJ99+BK99)*1)</f>
        <v>0</v>
      </c>
      <c r="BM99" s="1">
        <f t="shared" ref="BM99:BM128" si="61">((AY99)*7)+((BA99)*6)+((BC99)*5)+((BE99)*4)+((BG99)*3)+((BI99)*2)+((BK99)*1)</f>
        <v>0</v>
      </c>
      <c r="BN99" s="1">
        <f t="shared" ref="BN99:BN128" si="62">AX99</f>
        <v>0</v>
      </c>
      <c r="BO99" s="1">
        <f t="shared" ref="BO99:BO128" si="63">AZ99</f>
        <v>0</v>
      </c>
      <c r="BP99" s="1">
        <f t="shared" ref="BP99:BP128" si="64">BB99</f>
        <v>0</v>
      </c>
      <c r="BQ99" s="1">
        <f t="shared" ref="BQ99:BQ128" si="65">BD99</f>
        <v>0</v>
      </c>
      <c r="BR99" s="1">
        <f t="shared" ref="BR99:BR128" si="66">BF99</f>
        <v>0</v>
      </c>
      <c r="BS99" s="1">
        <f t="shared" ref="BS99:BS128" si="67">BH99</f>
        <v>0</v>
      </c>
      <c r="BT99" s="1">
        <f t="shared" ref="BT99:BT128" si="68">BJ99</f>
        <v>0</v>
      </c>
      <c r="BU99" s="1">
        <f t="shared" ref="BU99:BU128" si="69">AY99</f>
        <v>0</v>
      </c>
      <c r="BV99" s="1">
        <f t="shared" ref="BV99:BV128" si="70">BA99</f>
        <v>0</v>
      </c>
      <c r="BW99" s="1">
        <f t="shared" ref="BW99:BW128" si="71">BC99</f>
        <v>0</v>
      </c>
      <c r="BX99" s="1">
        <f t="shared" ref="BX99:BX128" si="72">BE99</f>
        <v>0</v>
      </c>
      <c r="BY99" s="1">
        <f t="shared" ref="BY99:BY128" si="73">BG99</f>
        <v>0</v>
      </c>
      <c r="BZ99" s="1">
        <f t="shared" ref="BZ99:BZ128" si="74">BI99</f>
        <v>0</v>
      </c>
      <c r="CA99" s="1">
        <f t="shared" ref="CA99:CA128" si="75">BK99</f>
        <v>0</v>
      </c>
      <c r="CB99" s="37"/>
    </row>
    <row r="100" spans="1:80" s="7" customFormat="1" ht="54" customHeight="1" x14ac:dyDescent="0.2">
      <c r="A100" s="12" t="s">
        <v>269</v>
      </c>
      <c r="B100" s="12" t="s">
        <v>814</v>
      </c>
      <c r="C100" s="17" t="s">
        <v>813</v>
      </c>
      <c r="D100" s="73" t="str">
        <f t="shared" si="57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76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815</v>
      </c>
      <c r="AH100" s="17" t="s">
        <v>201</v>
      </c>
      <c r="AI100" s="21">
        <v>51300</v>
      </c>
      <c r="AJ100" s="28" t="s">
        <v>816</v>
      </c>
      <c r="AK100" s="22" t="s">
        <v>817</v>
      </c>
      <c r="AL100" s="22"/>
      <c r="AM100" s="23" t="s">
        <v>818</v>
      </c>
      <c r="AN100" s="26"/>
      <c r="AO100" s="17" t="s">
        <v>819</v>
      </c>
      <c r="AP100" s="17"/>
      <c r="AQ100" s="30" t="s">
        <v>820</v>
      </c>
      <c r="AR100" s="23"/>
      <c r="AS100" s="25" t="s">
        <v>454</v>
      </c>
      <c r="AT100" s="1">
        <f>RANK(BL100,$BL$3:$BL$122)+COUNTIF(BL$3:BL100,BL100)-1</f>
        <v>98</v>
      </c>
      <c r="AU100" s="64" t="str">
        <f t="shared" si="58"/>
        <v>N° 98 Nocibé</v>
      </c>
      <c r="AV100" s="1">
        <f>RANK(BM100,$BM$3:$BM$122)+COUNTIF(BM$3:BM100,BM100)-1</f>
        <v>98</v>
      </c>
      <c r="AW100" s="64" t="str">
        <f t="shared" si="59"/>
        <v>N° 98 Nocibé</v>
      </c>
      <c r="AX100" s="64"/>
      <c r="AY100" s="64"/>
      <c r="AZ100" s="64"/>
      <c r="BA100" s="64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1">
        <f t="shared" si="60"/>
        <v>0</v>
      </c>
      <c r="BM100" s="1">
        <f t="shared" si="61"/>
        <v>0</v>
      </c>
      <c r="BN100" s="1">
        <f t="shared" si="62"/>
        <v>0</v>
      </c>
      <c r="BO100" s="1">
        <f t="shared" si="63"/>
        <v>0</v>
      </c>
      <c r="BP100" s="1">
        <f t="shared" si="64"/>
        <v>0</v>
      </c>
      <c r="BQ100" s="1">
        <f t="shared" si="65"/>
        <v>0</v>
      </c>
      <c r="BR100" s="1">
        <f t="shared" si="66"/>
        <v>0</v>
      </c>
      <c r="BS100" s="1">
        <f t="shared" si="67"/>
        <v>0</v>
      </c>
      <c r="BT100" s="1">
        <f t="shared" si="68"/>
        <v>0</v>
      </c>
      <c r="BU100" s="1">
        <f t="shared" si="69"/>
        <v>0</v>
      </c>
      <c r="BV100" s="1">
        <f t="shared" si="70"/>
        <v>0</v>
      </c>
      <c r="BW100" s="1">
        <f t="shared" si="71"/>
        <v>0</v>
      </c>
      <c r="BX100" s="1">
        <f t="shared" si="72"/>
        <v>0</v>
      </c>
      <c r="BY100" s="1">
        <f t="shared" si="73"/>
        <v>0</v>
      </c>
      <c r="BZ100" s="1">
        <f t="shared" si="74"/>
        <v>0</v>
      </c>
      <c r="CA100" s="1">
        <f t="shared" si="75"/>
        <v>0</v>
      </c>
      <c r="CB100" s="37"/>
    </row>
    <row r="101" spans="1:80" s="7" customFormat="1" ht="54" customHeight="1" x14ac:dyDescent="0.2">
      <c r="A101" s="12" t="s">
        <v>269</v>
      </c>
      <c r="B101" s="12" t="s">
        <v>814</v>
      </c>
      <c r="C101" s="17" t="s">
        <v>367</v>
      </c>
      <c r="D101" s="73" t="str">
        <f t="shared" si="57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76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822</v>
      </c>
      <c r="AH101" s="17" t="s">
        <v>821</v>
      </c>
      <c r="AI101" s="21">
        <v>77200</v>
      </c>
      <c r="AJ101" s="28" t="s">
        <v>825</v>
      </c>
      <c r="AK101" s="22" t="s">
        <v>824</v>
      </c>
      <c r="AL101" s="22"/>
      <c r="AM101" s="23" t="s">
        <v>823</v>
      </c>
      <c r="AN101" s="15"/>
      <c r="AO101" s="48" t="s">
        <v>368</v>
      </c>
      <c r="AP101" s="24"/>
      <c r="AQ101" s="26"/>
      <c r="AR101" s="48"/>
      <c r="AS101" s="26"/>
      <c r="AT101" s="1">
        <f>RANK(BL101,$BL$3:$BL$122)+COUNTIF(BL$3:BL101,BL101)-1</f>
        <v>99</v>
      </c>
      <c r="AU101" s="64" t="str">
        <f t="shared" si="58"/>
        <v xml:space="preserve">N° 99 EUROP COSMETICS </v>
      </c>
      <c r="AV101" s="1">
        <f>RANK(BM101,$BM$3:$BM$122)+COUNTIF(BM$3:BM101,BM101)-1</f>
        <v>99</v>
      </c>
      <c r="AW101" s="64" t="str">
        <f t="shared" si="59"/>
        <v xml:space="preserve">N° 99 EUROP COSMETICS </v>
      </c>
      <c r="AX101" s="64"/>
      <c r="AY101" s="64"/>
      <c r="AZ101" s="64"/>
      <c r="BA101" s="64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1">
        <f t="shared" si="60"/>
        <v>0</v>
      </c>
      <c r="BM101" s="1">
        <f t="shared" si="61"/>
        <v>0</v>
      </c>
      <c r="BN101" s="1">
        <f t="shared" si="62"/>
        <v>0</v>
      </c>
      <c r="BO101" s="1">
        <f t="shared" si="63"/>
        <v>0</v>
      </c>
      <c r="BP101" s="1">
        <f t="shared" si="64"/>
        <v>0</v>
      </c>
      <c r="BQ101" s="1">
        <f t="shared" si="65"/>
        <v>0</v>
      </c>
      <c r="BR101" s="1">
        <f t="shared" si="66"/>
        <v>0</v>
      </c>
      <c r="BS101" s="1">
        <f t="shared" si="67"/>
        <v>0</v>
      </c>
      <c r="BT101" s="1">
        <f t="shared" si="68"/>
        <v>0</v>
      </c>
      <c r="BU101" s="1">
        <f t="shared" si="69"/>
        <v>0</v>
      </c>
      <c r="BV101" s="1">
        <f t="shared" si="70"/>
        <v>0</v>
      </c>
      <c r="BW101" s="1">
        <f t="shared" si="71"/>
        <v>0</v>
      </c>
      <c r="BX101" s="1">
        <f t="shared" si="72"/>
        <v>0</v>
      </c>
      <c r="BY101" s="1">
        <f t="shared" si="73"/>
        <v>0</v>
      </c>
      <c r="BZ101" s="1">
        <f t="shared" si="74"/>
        <v>0</v>
      </c>
      <c r="CA101" s="1">
        <f t="shared" si="75"/>
        <v>0</v>
      </c>
      <c r="CB101" s="37"/>
    </row>
    <row r="102" spans="1:80" s="13" customFormat="1" ht="63.75" customHeight="1" x14ac:dyDescent="0.2">
      <c r="A102" s="12" t="s">
        <v>269</v>
      </c>
      <c r="B102" s="12" t="s">
        <v>827</v>
      </c>
      <c r="C102" s="17" t="s">
        <v>826</v>
      </c>
      <c r="D102" s="73" t="str">
        <f t="shared" si="57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76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828</v>
      </c>
      <c r="AH102" s="17" t="s">
        <v>395</v>
      </c>
      <c r="AI102" s="21">
        <v>51689</v>
      </c>
      <c r="AJ102" s="28" t="s">
        <v>369</v>
      </c>
      <c r="AK102" s="22" t="s">
        <v>829</v>
      </c>
      <c r="AL102" s="22"/>
      <c r="AM102" s="23" t="s">
        <v>830</v>
      </c>
      <c r="AN102" s="17" t="s">
        <v>831</v>
      </c>
      <c r="AO102" s="17" t="s">
        <v>832</v>
      </c>
      <c r="AP102" s="24"/>
      <c r="AQ102" s="26"/>
      <c r="AR102" s="60" t="s">
        <v>370</v>
      </c>
      <c r="AS102" s="25" t="s">
        <v>454</v>
      </c>
      <c r="AT102" s="1">
        <f>RANK(BL102,$BL$3:$BL$122)+COUNTIF(BL$3:BL102,BL102)-1</f>
        <v>100</v>
      </c>
      <c r="AU102" s="64" t="str">
        <f t="shared" si="58"/>
        <v>N° 100 PARCHIMY SA</v>
      </c>
      <c r="AV102" s="1">
        <f>RANK(BM102,$BM$3:$BM$122)+COUNTIF(BM$3:BM102,BM102)-1</f>
        <v>100</v>
      </c>
      <c r="AW102" s="64" t="str">
        <f t="shared" si="59"/>
        <v>N° 100 PARCHIMY SA</v>
      </c>
      <c r="AX102" s="64"/>
      <c r="AY102" s="64"/>
      <c r="AZ102" s="64"/>
      <c r="BA102" s="64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1">
        <f t="shared" si="60"/>
        <v>0</v>
      </c>
      <c r="BM102" s="1">
        <f t="shared" si="61"/>
        <v>0</v>
      </c>
      <c r="BN102" s="1">
        <f t="shared" si="62"/>
        <v>0</v>
      </c>
      <c r="BO102" s="1">
        <f t="shared" si="63"/>
        <v>0</v>
      </c>
      <c r="BP102" s="1">
        <f t="shared" si="64"/>
        <v>0</v>
      </c>
      <c r="BQ102" s="1">
        <f t="shared" si="65"/>
        <v>0</v>
      </c>
      <c r="BR102" s="1">
        <f t="shared" si="66"/>
        <v>0</v>
      </c>
      <c r="BS102" s="1">
        <f t="shared" si="67"/>
        <v>0</v>
      </c>
      <c r="BT102" s="1">
        <f t="shared" si="68"/>
        <v>0</v>
      </c>
      <c r="BU102" s="1">
        <f t="shared" si="69"/>
        <v>0</v>
      </c>
      <c r="BV102" s="1">
        <f t="shared" si="70"/>
        <v>0</v>
      </c>
      <c r="BW102" s="1">
        <f t="shared" si="71"/>
        <v>0</v>
      </c>
      <c r="BX102" s="1">
        <f t="shared" si="72"/>
        <v>0</v>
      </c>
      <c r="BY102" s="1">
        <f t="shared" si="73"/>
        <v>0</v>
      </c>
      <c r="BZ102" s="1">
        <f t="shared" si="74"/>
        <v>0</v>
      </c>
      <c r="CA102" s="1">
        <f t="shared" si="75"/>
        <v>0</v>
      </c>
      <c r="CB102" s="38"/>
    </row>
    <row r="103" spans="1:80" s="27" customFormat="1" ht="63.75" customHeight="1" x14ac:dyDescent="0.2">
      <c r="A103" s="12" t="s">
        <v>269</v>
      </c>
      <c r="B103" s="12" t="s">
        <v>827</v>
      </c>
      <c r="C103" s="17" t="s">
        <v>833</v>
      </c>
      <c r="D103" s="73" t="str">
        <f t="shared" si="57"/>
        <v xml:space="preserve">              </v>
      </c>
      <c r="E103" s="26"/>
      <c r="F103" s="26"/>
      <c r="G103" s="26"/>
      <c r="H103" s="26"/>
      <c r="I103" s="26"/>
      <c r="J103" s="26"/>
      <c r="K103" s="26"/>
      <c r="L103" s="26"/>
      <c r="M103" s="76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835</v>
      </c>
      <c r="AH103" s="17" t="s">
        <v>836</v>
      </c>
      <c r="AI103" s="21">
        <v>60310</v>
      </c>
      <c r="AJ103" s="28" t="s">
        <v>837</v>
      </c>
      <c r="AK103" s="22" t="s">
        <v>838</v>
      </c>
      <c r="AL103" s="22"/>
      <c r="AM103" s="23" t="s">
        <v>834</v>
      </c>
      <c r="AN103" s="17"/>
      <c r="AO103" s="17" t="s">
        <v>841</v>
      </c>
      <c r="AP103" s="24"/>
      <c r="AQ103" s="48" t="s">
        <v>840</v>
      </c>
      <c r="AR103" s="23" t="s">
        <v>839</v>
      </c>
      <c r="AS103" s="25"/>
      <c r="AT103" s="1">
        <f>RANK(BL103,$BL$3:$BL$122)+COUNTIF(BL$3:BL103,BL103)-1</f>
        <v>101</v>
      </c>
      <c r="AU103" s="64" t="str">
        <f t="shared" si="58"/>
        <v>N° 101 Beauté Recherche e tindustries - LOREAL</v>
      </c>
      <c r="AV103" s="1">
        <f>RANK(BM103,$BM$3:$BM$122)+COUNTIF(BM$3:BM103,BM103)-1</f>
        <v>101</v>
      </c>
      <c r="AW103" s="64" t="str">
        <f t="shared" si="59"/>
        <v>N° 101 Beauté Recherche e tindustries - LOREAL</v>
      </c>
      <c r="AX103" s="64"/>
      <c r="AY103" s="64"/>
      <c r="AZ103" s="64"/>
      <c r="BA103" s="64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1">
        <f t="shared" si="60"/>
        <v>0</v>
      </c>
      <c r="BM103" s="1">
        <f t="shared" si="61"/>
        <v>0</v>
      </c>
      <c r="BN103" s="1">
        <f t="shared" si="62"/>
        <v>0</v>
      </c>
      <c r="BO103" s="1">
        <f t="shared" si="63"/>
        <v>0</v>
      </c>
      <c r="BP103" s="1">
        <f t="shared" si="64"/>
        <v>0</v>
      </c>
      <c r="BQ103" s="1">
        <f t="shared" si="65"/>
        <v>0</v>
      </c>
      <c r="BR103" s="1">
        <f t="shared" si="66"/>
        <v>0</v>
      </c>
      <c r="BS103" s="1">
        <f t="shared" si="67"/>
        <v>0</v>
      </c>
      <c r="BT103" s="1">
        <f t="shared" si="68"/>
        <v>0</v>
      </c>
      <c r="BU103" s="1">
        <f t="shared" si="69"/>
        <v>0</v>
      </c>
      <c r="BV103" s="1">
        <f t="shared" si="70"/>
        <v>0</v>
      </c>
      <c r="BW103" s="1">
        <f t="shared" si="71"/>
        <v>0</v>
      </c>
      <c r="BX103" s="1">
        <f t="shared" si="72"/>
        <v>0</v>
      </c>
      <c r="BY103" s="1">
        <f t="shared" si="73"/>
        <v>0</v>
      </c>
      <c r="BZ103" s="1">
        <f t="shared" si="74"/>
        <v>0</v>
      </c>
      <c r="CA103" s="1">
        <f t="shared" si="75"/>
        <v>0</v>
      </c>
      <c r="CB103" s="39"/>
    </row>
    <row r="104" spans="1:80" s="26" customFormat="1" ht="82.5" customHeight="1" x14ac:dyDescent="0.2">
      <c r="A104" s="12" t="s">
        <v>269</v>
      </c>
      <c r="B104" s="12" t="s">
        <v>855</v>
      </c>
      <c r="C104" s="17" t="s">
        <v>846</v>
      </c>
      <c r="D104" s="73" t="str">
        <f t="shared" si="57"/>
        <v xml:space="preserve">              </v>
      </c>
      <c r="M104" s="76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847</v>
      </c>
      <c r="AH104" s="17" t="s">
        <v>848</v>
      </c>
      <c r="AI104" s="21">
        <v>60610</v>
      </c>
      <c r="AJ104" s="28" t="s">
        <v>372</v>
      </c>
      <c r="AK104" s="22" t="s">
        <v>850</v>
      </c>
      <c r="AL104" s="22"/>
      <c r="AM104" s="23" t="s">
        <v>849</v>
      </c>
      <c r="AP104" s="24"/>
      <c r="AQ104" s="30" t="s">
        <v>372</v>
      </c>
      <c r="AR104" s="60" t="s">
        <v>371</v>
      </c>
      <c r="AT104" s="1">
        <f>RANK(BL104,$BL$3:$BL$122)+COUNTIF(BL$3:BL104,BL104)-1</f>
        <v>102</v>
      </c>
      <c r="AU104" s="64" t="str">
        <f t="shared" si="58"/>
        <v>N° 102 THOR PERSONAL CARE SA</v>
      </c>
      <c r="AV104" s="1">
        <f>RANK(BM104,$BM$3:$BM$122)+COUNTIF(BM$3:BM104,BM104)-1</f>
        <v>102</v>
      </c>
      <c r="AW104" s="64" t="str">
        <f t="shared" si="59"/>
        <v>N° 102 THOR PERSONAL CARE SA</v>
      </c>
      <c r="AX104" s="64"/>
      <c r="AY104" s="64"/>
      <c r="AZ104" s="64"/>
      <c r="BA104" s="64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1">
        <f t="shared" si="60"/>
        <v>0</v>
      </c>
      <c r="BM104" s="1">
        <f t="shared" si="61"/>
        <v>0</v>
      </c>
      <c r="BN104" s="1">
        <f t="shared" si="62"/>
        <v>0</v>
      </c>
      <c r="BO104" s="1">
        <f t="shared" si="63"/>
        <v>0</v>
      </c>
      <c r="BP104" s="1">
        <f t="shared" si="64"/>
        <v>0</v>
      </c>
      <c r="BQ104" s="1">
        <f t="shared" si="65"/>
        <v>0</v>
      </c>
      <c r="BR104" s="1">
        <f t="shared" si="66"/>
        <v>0</v>
      </c>
      <c r="BS104" s="1">
        <f t="shared" si="67"/>
        <v>0</v>
      </c>
      <c r="BT104" s="1">
        <f t="shared" si="68"/>
        <v>0</v>
      </c>
      <c r="BU104" s="1">
        <f t="shared" si="69"/>
        <v>0</v>
      </c>
      <c r="BV104" s="1">
        <f t="shared" si="70"/>
        <v>0</v>
      </c>
      <c r="BW104" s="1">
        <f t="shared" si="71"/>
        <v>0</v>
      </c>
      <c r="BX104" s="1">
        <f t="shared" si="72"/>
        <v>0</v>
      </c>
      <c r="BY104" s="1">
        <f t="shared" si="73"/>
        <v>0</v>
      </c>
      <c r="BZ104" s="1">
        <f t="shared" si="74"/>
        <v>0</v>
      </c>
      <c r="CA104" s="1">
        <f t="shared" si="75"/>
        <v>0</v>
      </c>
      <c r="CB104" s="40"/>
    </row>
    <row r="105" spans="1:80" s="13" customFormat="1" ht="120" x14ac:dyDescent="0.2">
      <c r="A105" s="12" t="s">
        <v>269</v>
      </c>
      <c r="B105" s="12" t="s">
        <v>855</v>
      </c>
      <c r="C105" s="17" t="s">
        <v>851</v>
      </c>
      <c r="D105" s="73" t="str">
        <f t="shared" si="57"/>
        <v xml:space="preserve">              </v>
      </c>
      <c r="E105" s="26"/>
      <c r="F105" s="26"/>
      <c r="G105" s="26"/>
      <c r="H105" s="26"/>
      <c r="I105" s="26"/>
      <c r="J105" s="26"/>
      <c r="K105" s="26"/>
      <c r="L105" s="26"/>
      <c r="M105" s="76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13</v>
      </c>
      <c r="AH105" s="17" t="s">
        <v>852</v>
      </c>
      <c r="AI105" s="21">
        <v>45800</v>
      </c>
      <c r="AJ105" s="28"/>
      <c r="AK105" s="22" t="s">
        <v>854</v>
      </c>
      <c r="AL105" s="22"/>
      <c r="AM105" s="23" t="s">
        <v>853</v>
      </c>
      <c r="AN105" s="26"/>
      <c r="AO105" s="26"/>
      <c r="AP105" s="24"/>
      <c r="AQ105" s="30"/>
      <c r="AR105" s="60"/>
      <c r="AS105" s="26"/>
      <c r="AT105" s="1">
        <f>RANK(BL105,$BL$3:$BL$122)+COUNTIF(BL$3:BL105,BL105)-1</f>
        <v>103</v>
      </c>
      <c r="AU105" s="64" t="str">
        <f t="shared" si="58"/>
        <v>N° 103 Hélios Research center</v>
      </c>
      <c r="AV105" s="1">
        <f>RANK(BM105,$BM$3:$BM$122)+COUNTIF(BM$3:BM105,BM105)-1</f>
        <v>103</v>
      </c>
      <c r="AW105" s="64" t="str">
        <f t="shared" si="59"/>
        <v>N° 103 Hélios Research center</v>
      </c>
      <c r="AX105" s="64"/>
      <c r="AY105" s="64"/>
      <c r="AZ105" s="64"/>
      <c r="BA105" s="64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1">
        <f t="shared" si="60"/>
        <v>0</v>
      </c>
      <c r="BM105" s="1">
        <f t="shared" si="61"/>
        <v>0</v>
      </c>
      <c r="BN105" s="1">
        <f t="shared" si="62"/>
        <v>0</v>
      </c>
      <c r="BO105" s="1">
        <f t="shared" si="63"/>
        <v>0</v>
      </c>
      <c r="BP105" s="1">
        <f t="shared" si="64"/>
        <v>0</v>
      </c>
      <c r="BQ105" s="1">
        <f t="shared" si="65"/>
        <v>0</v>
      </c>
      <c r="BR105" s="1">
        <f t="shared" si="66"/>
        <v>0</v>
      </c>
      <c r="BS105" s="1">
        <f t="shared" si="67"/>
        <v>0</v>
      </c>
      <c r="BT105" s="1">
        <f t="shared" si="68"/>
        <v>0</v>
      </c>
      <c r="BU105" s="1">
        <f t="shared" si="69"/>
        <v>0</v>
      </c>
      <c r="BV105" s="1">
        <f t="shared" si="70"/>
        <v>0</v>
      </c>
      <c r="BW105" s="1">
        <f t="shared" si="71"/>
        <v>0</v>
      </c>
      <c r="BX105" s="1">
        <f t="shared" si="72"/>
        <v>0</v>
      </c>
      <c r="BY105" s="1">
        <f t="shared" si="73"/>
        <v>0</v>
      </c>
      <c r="BZ105" s="1">
        <f t="shared" si="74"/>
        <v>0</v>
      </c>
      <c r="CA105" s="1">
        <f t="shared" si="75"/>
        <v>0</v>
      </c>
      <c r="CB105" s="38"/>
    </row>
    <row r="106" spans="1:80" s="26" customFormat="1" ht="30" customHeight="1" x14ac:dyDescent="0.2">
      <c r="A106" s="12" t="s">
        <v>375</v>
      </c>
      <c r="B106" s="17" t="s">
        <v>873</v>
      </c>
      <c r="C106" s="17" t="s">
        <v>883</v>
      </c>
      <c r="D106" s="73" t="str">
        <f t="shared" si="57"/>
        <v xml:space="preserve">              </v>
      </c>
      <c r="M106" s="76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867</v>
      </c>
      <c r="AH106" s="17" t="s">
        <v>193</v>
      </c>
      <c r="AI106" s="21">
        <v>51100</v>
      </c>
      <c r="AJ106" s="15"/>
      <c r="AK106" s="22" t="s">
        <v>856</v>
      </c>
      <c r="AL106" s="22"/>
      <c r="AM106" s="23" t="s">
        <v>857</v>
      </c>
      <c r="AN106" s="17" t="s">
        <v>861</v>
      </c>
      <c r="AO106" s="17" t="s">
        <v>858</v>
      </c>
      <c r="AP106" s="17" t="s">
        <v>859</v>
      </c>
      <c r="AQ106" s="17" t="s">
        <v>376</v>
      </c>
      <c r="AR106" s="60" t="s">
        <v>377</v>
      </c>
      <c r="AT106" s="1">
        <f>RANK(BL106,$BL$3:$BL$122)+COUNTIF(BL$3:BL106,BL106)-1</f>
        <v>104</v>
      </c>
      <c r="AU106" s="64" t="str">
        <f t="shared" si="58"/>
        <v xml:space="preserve">N° 104 Laboratoire SIRMA    CNRS 3481  - Bâtiment 18 - UFR Sciences Exactes et Naturelles, </v>
      </c>
      <c r="AV106" s="1">
        <f>RANK(BM106,$BM$3:$BM$122)+COUNTIF(BM$3:BM106,BM106)-1</f>
        <v>104</v>
      </c>
      <c r="AW106" s="64" t="str">
        <f t="shared" si="59"/>
        <v xml:space="preserve">N° 104 Laboratoire SIRMA    CNRS 3481  - Bâtiment 18 - UFR Sciences Exactes et Naturelles, </v>
      </c>
      <c r="AX106" s="64"/>
      <c r="AY106" s="64"/>
      <c r="AZ106" s="64"/>
      <c r="BA106" s="64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1">
        <f t="shared" si="60"/>
        <v>0</v>
      </c>
      <c r="BM106" s="1">
        <f t="shared" si="61"/>
        <v>0</v>
      </c>
      <c r="BN106" s="1">
        <f t="shared" si="62"/>
        <v>0</v>
      </c>
      <c r="BO106" s="1">
        <f t="shared" si="63"/>
        <v>0</v>
      </c>
      <c r="BP106" s="1">
        <f t="shared" si="64"/>
        <v>0</v>
      </c>
      <c r="BQ106" s="1">
        <f t="shared" si="65"/>
        <v>0</v>
      </c>
      <c r="BR106" s="1">
        <f t="shared" si="66"/>
        <v>0</v>
      </c>
      <c r="BS106" s="1">
        <f t="shared" si="67"/>
        <v>0</v>
      </c>
      <c r="BT106" s="1">
        <f t="shared" si="68"/>
        <v>0</v>
      </c>
      <c r="BU106" s="1">
        <f t="shared" si="69"/>
        <v>0</v>
      </c>
      <c r="BV106" s="1">
        <f t="shared" si="70"/>
        <v>0</v>
      </c>
      <c r="BW106" s="1">
        <f t="shared" si="71"/>
        <v>0</v>
      </c>
      <c r="BX106" s="1">
        <f t="shared" si="72"/>
        <v>0</v>
      </c>
      <c r="BY106" s="1">
        <f t="shared" si="73"/>
        <v>0</v>
      </c>
      <c r="BZ106" s="1">
        <f t="shared" si="74"/>
        <v>0</v>
      </c>
      <c r="CA106" s="1">
        <f t="shared" si="75"/>
        <v>0</v>
      </c>
      <c r="CB106" s="40"/>
    </row>
    <row r="107" spans="1:80" s="33" customFormat="1" ht="22.5" customHeight="1" x14ac:dyDescent="0.2">
      <c r="A107" s="12" t="s">
        <v>375</v>
      </c>
      <c r="B107" s="12" t="s">
        <v>865</v>
      </c>
      <c r="C107" s="17" t="s">
        <v>866</v>
      </c>
      <c r="D107" s="73" t="str">
        <f t="shared" si="57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76"/>
      <c r="N107" s="17"/>
      <c r="O107" s="17"/>
      <c r="P107" s="15"/>
      <c r="Q107" s="17"/>
      <c r="R107" s="24"/>
      <c r="S107" s="15"/>
      <c r="T107" s="15"/>
      <c r="U107" s="15"/>
      <c r="V107" s="17"/>
      <c r="W107" s="17"/>
      <c r="X107" s="15"/>
      <c r="Y107" s="15"/>
      <c r="Z107" s="15"/>
      <c r="AA107" s="15"/>
      <c r="AB107" s="15"/>
      <c r="AC107" s="17"/>
      <c r="AD107" s="17"/>
      <c r="AE107" s="17"/>
      <c r="AF107" s="15"/>
      <c r="AG107" s="17" t="s">
        <v>868</v>
      </c>
      <c r="AH107" s="17" t="s">
        <v>193</v>
      </c>
      <c r="AI107" s="21">
        <v>51100</v>
      </c>
      <c r="AJ107" s="28" t="s">
        <v>869</v>
      </c>
      <c r="AK107" s="22" t="s">
        <v>870</v>
      </c>
      <c r="AL107" s="22"/>
      <c r="AM107" s="23" t="s">
        <v>871</v>
      </c>
      <c r="AN107" s="17"/>
      <c r="AO107" s="17"/>
      <c r="AP107" s="17"/>
      <c r="AQ107" s="17" t="s">
        <v>872</v>
      </c>
      <c r="AR107" s="60"/>
      <c r="AS107" s="26"/>
      <c r="AT107" s="1">
        <f>RANK(BL107,$BL$3:$BL$122)+COUNTIF(BL$3:BL107,BL107)-1</f>
        <v>105</v>
      </c>
      <c r="AU107" s="64" t="str">
        <f t="shared" si="58"/>
        <v>N° 105 Institut Jean Godinot</v>
      </c>
      <c r="AV107" s="1">
        <f>RANK(BM107,$BM$3:$BM$122)+COUNTIF(BM$3:BM107,BM107)-1</f>
        <v>105</v>
      </c>
      <c r="AW107" s="64" t="str">
        <f t="shared" si="59"/>
        <v>N° 105 Institut Jean Godinot</v>
      </c>
      <c r="AX107" s="64"/>
      <c r="AY107" s="64"/>
      <c r="AZ107" s="64"/>
      <c r="BA107" s="64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1">
        <f t="shared" si="60"/>
        <v>0</v>
      </c>
      <c r="BM107" s="1">
        <f t="shared" si="61"/>
        <v>0</v>
      </c>
      <c r="BN107" s="1">
        <f t="shared" si="62"/>
        <v>0</v>
      </c>
      <c r="BO107" s="1">
        <f t="shared" si="63"/>
        <v>0</v>
      </c>
      <c r="BP107" s="1">
        <f t="shared" si="64"/>
        <v>0</v>
      </c>
      <c r="BQ107" s="1">
        <f t="shared" si="65"/>
        <v>0</v>
      </c>
      <c r="BR107" s="1">
        <f t="shared" si="66"/>
        <v>0</v>
      </c>
      <c r="BS107" s="1">
        <f t="shared" si="67"/>
        <v>0</v>
      </c>
      <c r="BT107" s="1">
        <f t="shared" si="68"/>
        <v>0</v>
      </c>
      <c r="BU107" s="1">
        <f t="shared" si="69"/>
        <v>0</v>
      </c>
      <c r="BV107" s="1">
        <f t="shared" si="70"/>
        <v>0</v>
      </c>
      <c r="BW107" s="1">
        <f t="shared" si="71"/>
        <v>0</v>
      </c>
      <c r="BX107" s="1">
        <f t="shared" si="72"/>
        <v>0</v>
      </c>
      <c r="BY107" s="1">
        <f t="shared" si="73"/>
        <v>0</v>
      </c>
      <c r="BZ107" s="1">
        <f t="shared" si="74"/>
        <v>0</v>
      </c>
      <c r="CA107" s="1">
        <f t="shared" si="75"/>
        <v>0</v>
      </c>
      <c r="CB107" s="40"/>
    </row>
    <row r="108" spans="1:80" s="7" customFormat="1" ht="135" x14ac:dyDescent="0.2">
      <c r="A108" s="12" t="s">
        <v>387</v>
      </c>
      <c r="B108" s="12" t="s">
        <v>881</v>
      </c>
      <c r="C108" s="20" t="s">
        <v>882</v>
      </c>
      <c r="D108" s="73" t="str">
        <f t="shared" si="57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75"/>
      <c r="N108" s="17"/>
      <c r="O108" s="17"/>
      <c r="P108" s="17"/>
      <c r="Q108" s="17"/>
      <c r="R108" s="120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867</v>
      </c>
      <c r="AH108" s="17" t="s">
        <v>193</v>
      </c>
      <c r="AI108" s="21">
        <v>51100</v>
      </c>
      <c r="AJ108" s="15"/>
      <c r="AK108" s="22" t="s">
        <v>856</v>
      </c>
      <c r="AL108" s="22"/>
      <c r="AM108" s="23" t="s">
        <v>857</v>
      </c>
      <c r="AN108" s="15"/>
      <c r="AO108" s="17" t="s">
        <v>885</v>
      </c>
      <c r="AP108" s="24"/>
      <c r="AQ108" s="17" t="s">
        <v>389</v>
      </c>
      <c r="AR108" s="23" t="s">
        <v>884</v>
      </c>
      <c r="AS108" s="25" t="s">
        <v>454</v>
      </c>
      <c r="AT108" s="1">
        <f>RANK(BL108,$BL$3:$BL$122)+COUNTIF(BL$3:BL108,BL108)-1</f>
        <v>106</v>
      </c>
      <c r="AU108" s="64" t="str">
        <f t="shared" si="58"/>
        <v>N° 106 ICMR (Institut de chimie moléculaire de Reims )- UMR CNRS 6229 - UFR Sciences, Bâtiment 18 - UFR Sciences Exactes et Naturelles</v>
      </c>
      <c r="AV108" s="1">
        <f>RANK(BM108,$BM$3:$BM$122)+COUNTIF(BM$3:BM108,BM108)-1</f>
        <v>106</v>
      </c>
      <c r="AW108" s="64" t="str">
        <f t="shared" si="59"/>
        <v>N° 106 ICMR (Institut de chimie moléculaire de Reims )- UMR CNRS 6229 - UFR Sciences, Bâtiment 18 - UFR Sciences Exactes et Naturelles</v>
      </c>
      <c r="AX108" s="64"/>
      <c r="AY108" s="64"/>
      <c r="AZ108" s="64"/>
      <c r="BA108" s="64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1">
        <f t="shared" si="60"/>
        <v>0</v>
      </c>
      <c r="BM108" s="1">
        <f t="shared" si="61"/>
        <v>0</v>
      </c>
      <c r="BN108" s="1">
        <f t="shared" si="62"/>
        <v>0</v>
      </c>
      <c r="BO108" s="1">
        <f t="shared" si="63"/>
        <v>0</v>
      </c>
      <c r="BP108" s="1">
        <f t="shared" si="64"/>
        <v>0</v>
      </c>
      <c r="BQ108" s="1">
        <f t="shared" si="65"/>
        <v>0</v>
      </c>
      <c r="BR108" s="1">
        <f t="shared" si="66"/>
        <v>0</v>
      </c>
      <c r="BS108" s="1">
        <f t="shared" si="67"/>
        <v>0</v>
      </c>
      <c r="BT108" s="1">
        <f t="shared" si="68"/>
        <v>0</v>
      </c>
      <c r="BU108" s="1">
        <f t="shared" si="69"/>
        <v>0</v>
      </c>
      <c r="BV108" s="1">
        <f t="shared" si="70"/>
        <v>0</v>
      </c>
      <c r="BW108" s="1">
        <f t="shared" si="71"/>
        <v>0</v>
      </c>
      <c r="BX108" s="1">
        <f t="shared" si="72"/>
        <v>0</v>
      </c>
      <c r="BY108" s="1">
        <f t="shared" si="73"/>
        <v>0</v>
      </c>
      <c r="BZ108" s="1">
        <f t="shared" si="74"/>
        <v>0</v>
      </c>
      <c r="CA108" s="1">
        <f t="shared" si="75"/>
        <v>0</v>
      </c>
      <c r="CB108" s="37"/>
    </row>
    <row r="109" spans="1:80" s="7" customFormat="1" ht="90" x14ac:dyDescent="0.2">
      <c r="A109" s="12" t="s">
        <v>387</v>
      </c>
      <c r="B109" s="12" t="s">
        <v>892</v>
      </c>
      <c r="C109" s="20" t="s">
        <v>886</v>
      </c>
      <c r="D109" s="73" t="str">
        <f t="shared" si="57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75"/>
      <c r="N109" s="17"/>
      <c r="O109" s="17"/>
      <c r="P109" s="17"/>
      <c r="Q109" s="17"/>
      <c r="R109" s="120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 t="s">
        <v>887</v>
      </c>
      <c r="AH109" s="17" t="s">
        <v>888</v>
      </c>
      <c r="AI109" s="21">
        <v>68490</v>
      </c>
      <c r="AJ109" s="28" t="s">
        <v>889</v>
      </c>
      <c r="AK109" s="22" t="s">
        <v>890</v>
      </c>
      <c r="AL109" s="22"/>
      <c r="AM109" s="23" t="s">
        <v>891</v>
      </c>
      <c r="AN109" s="15"/>
      <c r="AO109" s="17" t="s">
        <v>895</v>
      </c>
      <c r="AP109" s="17" t="s">
        <v>893</v>
      </c>
      <c r="AQ109" s="29" t="s">
        <v>894</v>
      </c>
      <c r="AR109" s="23"/>
      <c r="AS109" s="25"/>
      <c r="AT109" s="1">
        <f>RANK(BL109,$BL$3:$BL$122)+COUNTIF(BL$3:BL109,BL109)-1</f>
        <v>107</v>
      </c>
      <c r="AU109" s="64" t="str">
        <f t="shared" si="58"/>
        <v>N° 107 CONFARMA France SAS</v>
      </c>
      <c r="AV109" s="1">
        <f>RANK(BM109,$BM$3:$BM$122)+COUNTIF(BM$3:BM109,BM109)-1</f>
        <v>107</v>
      </c>
      <c r="AW109" s="64" t="str">
        <f t="shared" si="59"/>
        <v>N° 107 CONFARMA France SAS</v>
      </c>
      <c r="AX109" s="64"/>
      <c r="AY109" s="64"/>
      <c r="AZ109" s="64"/>
      <c r="BA109" s="64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1">
        <f t="shared" si="60"/>
        <v>0</v>
      </c>
      <c r="BM109" s="1">
        <f t="shared" si="61"/>
        <v>0</v>
      </c>
      <c r="BN109" s="1">
        <f t="shared" si="62"/>
        <v>0</v>
      </c>
      <c r="BO109" s="1">
        <f t="shared" si="63"/>
        <v>0</v>
      </c>
      <c r="BP109" s="1">
        <f t="shared" si="64"/>
        <v>0</v>
      </c>
      <c r="BQ109" s="1">
        <f t="shared" si="65"/>
        <v>0</v>
      </c>
      <c r="BR109" s="1">
        <f t="shared" si="66"/>
        <v>0</v>
      </c>
      <c r="BS109" s="1">
        <f t="shared" si="67"/>
        <v>0</v>
      </c>
      <c r="BT109" s="1">
        <f t="shared" si="68"/>
        <v>0</v>
      </c>
      <c r="BU109" s="1">
        <f t="shared" si="69"/>
        <v>0</v>
      </c>
      <c r="BV109" s="1">
        <f t="shared" si="70"/>
        <v>0</v>
      </c>
      <c r="BW109" s="1">
        <f t="shared" si="71"/>
        <v>0</v>
      </c>
      <c r="BX109" s="1">
        <f t="shared" si="72"/>
        <v>0</v>
      </c>
      <c r="BY109" s="1">
        <f t="shared" si="73"/>
        <v>0</v>
      </c>
      <c r="BZ109" s="1">
        <f t="shared" si="74"/>
        <v>0</v>
      </c>
      <c r="CA109" s="1">
        <f t="shared" si="75"/>
        <v>0</v>
      </c>
      <c r="CB109" s="37"/>
    </row>
    <row r="110" spans="1:80" s="7" customFormat="1" ht="39.75" customHeight="1" x14ac:dyDescent="0.2">
      <c r="A110" s="12" t="s">
        <v>387</v>
      </c>
      <c r="B110" s="12" t="s">
        <v>896</v>
      </c>
      <c r="C110" s="17" t="s">
        <v>897</v>
      </c>
      <c r="D110" s="73" t="str">
        <f t="shared" si="57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76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898</v>
      </c>
      <c r="AH110" s="17" t="s">
        <v>899</v>
      </c>
      <c r="AI110" s="21">
        <v>51140</v>
      </c>
      <c r="AJ110" s="28" t="s">
        <v>900</v>
      </c>
      <c r="AK110" s="22" t="s">
        <v>901</v>
      </c>
      <c r="AL110" s="22"/>
      <c r="AM110" s="23" t="s">
        <v>902</v>
      </c>
      <c r="AN110" s="30"/>
      <c r="AO110" s="26"/>
      <c r="AP110" s="24"/>
      <c r="AQ110" s="29" t="s">
        <v>903</v>
      </c>
      <c r="AR110" s="26"/>
      <c r="AS110" s="26"/>
      <c r="AT110" s="1">
        <f>RANK(BL110,$BL$3:$BL$122)+COUNTIF(BL$3:BL110,BL110)-1</f>
        <v>108</v>
      </c>
      <c r="AU110" s="64" t="str">
        <f t="shared" si="58"/>
        <v>N° 108 Sa ALK Abello</v>
      </c>
      <c r="AV110" s="1">
        <f>RANK(BM110,$BM$3:$BM$122)+COUNTIF(BM$3:BM110,BM110)-1</f>
        <v>108</v>
      </c>
      <c r="AW110" s="64" t="str">
        <f t="shared" si="59"/>
        <v>N° 108 Sa ALK Abello</v>
      </c>
      <c r="AX110" s="64"/>
      <c r="AY110" s="64"/>
      <c r="AZ110" s="64"/>
      <c r="BA110" s="64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1">
        <f t="shared" si="60"/>
        <v>0</v>
      </c>
      <c r="BM110" s="1">
        <f t="shared" si="61"/>
        <v>0</v>
      </c>
      <c r="BN110" s="1">
        <f t="shared" si="62"/>
        <v>0</v>
      </c>
      <c r="BO110" s="1">
        <f t="shared" si="63"/>
        <v>0</v>
      </c>
      <c r="BP110" s="1">
        <f t="shared" si="64"/>
        <v>0</v>
      </c>
      <c r="BQ110" s="1">
        <f t="shared" si="65"/>
        <v>0</v>
      </c>
      <c r="BR110" s="1">
        <f t="shared" si="66"/>
        <v>0</v>
      </c>
      <c r="BS110" s="1">
        <f t="shared" si="67"/>
        <v>0</v>
      </c>
      <c r="BT110" s="1">
        <f t="shared" si="68"/>
        <v>0</v>
      </c>
      <c r="BU110" s="1">
        <f t="shared" si="69"/>
        <v>0</v>
      </c>
      <c r="BV110" s="1">
        <f t="shared" si="70"/>
        <v>0</v>
      </c>
      <c r="BW110" s="1">
        <f t="shared" si="71"/>
        <v>0</v>
      </c>
      <c r="BX110" s="1">
        <f t="shared" si="72"/>
        <v>0</v>
      </c>
      <c r="BY110" s="1">
        <f t="shared" si="73"/>
        <v>0</v>
      </c>
      <c r="BZ110" s="1">
        <f t="shared" si="74"/>
        <v>0</v>
      </c>
      <c r="CA110" s="1">
        <f t="shared" si="75"/>
        <v>0</v>
      </c>
      <c r="CB110" s="37"/>
    </row>
    <row r="111" spans="1:80" s="7" customFormat="1" ht="120" x14ac:dyDescent="0.2">
      <c r="A111" s="12" t="s">
        <v>387</v>
      </c>
      <c r="B111" s="12" t="s">
        <v>905</v>
      </c>
      <c r="C111" s="17" t="s">
        <v>904</v>
      </c>
      <c r="D111" s="73" t="str">
        <f t="shared" si="57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76"/>
      <c r="N111" s="17"/>
      <c r="O111" s="17"/>
      <c r="P111" s="15"/>
      <c r="Q111" s="17"/>
      <c r="R111" s="24"/>
      <c r="S111" s="15"/>
      <c r="T111" s="15"/>
      <c r="U111" s="15"/>
      <c r="V111" s="17"/>
      <c r="W111" s="17"/>
      <c r="X111" s="15"/>
      <c r="Y111" s="15"/>
      <c r="Z111" s="15"/>
      <c r="AA111" s="15"/>
      <c r="AB111" s="15"/>
      <c r="AC111" s="17"/>
      <c r="AD111" s="17"/>
      <c r="AE111" s="17"/>
      <c r="AF111" s="15"/>
      <c r="AG111" s="17" t="s">
        <v>907</v>
      </c>
      <c r="AH111" s="17" t="s">
        <v>906</v>
      </c>
      <c r="AI111" s="21">
        <v>51140</v>
      </c>
      <c r="AJ111" s="28" t="s">
        <v>908</v>
      </c>
      <c r="AK111" s="22" t="s">
        <v>909</v>
      </c>
      <c r="AL111" s="22"/>
      <c r="AM111" s="23" t="s">
        <v>910</v>
      </c>
      <c r="AN111" s="30"/>
      <c r="AO111" s="26"/>
      <c r="AP111" s="24"/>
      <c r="AQ111" s="29"/>
      <c r="AR111" s="26"/>
      <c r="AS111" s="26"/>
      <c r="AT111" s="1">
        <f>RANK(BL111,$BL$3:$BL$122)+COUNTIF(BL$3:BL111,BL111)-1</f>
        <v>109</v>
      </c>
      <c r="AU111" s="64" t="str">
        <f t="shared" si="58"/>
        <v>N° 109 Metanoia</v>
      </c>
      <c r="AV111" s="1">
        <f>RANK(BM111,$BM$3:$BM$122)+COUNTIF(BM$3:BM111,BM111)-1</f>
        <v>109</v>
      </c>
      <c r="AW111" s="64" t="str">
        <f t="shared" si="59"/>
        <v>N° 109 Metanoia</v>
      </c>
      <c r="AX111" s="64"/>
      <c r="AY111" s="64"/>
      <c r="AZ111" s="64"/>
      <c r="BA111" s="64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1">
        <f t="shared" si="60"/>
        <v>0</v>
      </c>
      <c r="BM111" s="1">
        <f t="shared" si="61"/>
        <v>0</v>
      </c>
      <c r="BN111" s="1">
        <f t="shared" si="62"/>
        <v>0</v>
      </c>
      <c r="BO111" s="1">
        <f t="shared" si="63"/>
        <v>0</v>
      </c>
      <c r="BP111" s="1">
        <f t="shared" si="64"/>
        <v>0</v>
      </c>
      <c r="BQ111" s="1">
        <f t="shared" si="65"/>
        <v>0</v>
      </c>
      <c r="BR111" s="1">
        <f t="shared" si="66"/>
        <v>0</v>
      </c>
      <c r="BS111" s="1">
        <f t="shared" si="67"/>
        <v>0</v>
      </c>
      <c r="BT111" s="1">
        <f t="shared" si="68"/>
        <v>0</v>
      </c>
      <c r="BU111" s="1">
        <f t="shared" si="69"/>
        <v>0</v>
      </c>
      <c r="BV111" s="1">
        <f t="shared" si="70"/>
        <v>0</v>
      </c>
      <c r="BW111" s="1">
        <f t="shared" si="71"/>
        <v>0</v>
      </c>
      <c r="BX111" s="1">
        <f t="shared" si="72"/>
        <v>0</v>
      </c>
      <c r="BY111" s="1">
        <f t="shared" si="73"/>
        <v>0</v>
      </c>
      <c r="BZ111" s="1">
        <f t="shared" si="74"/>
        <v>0</v>
      </c>
      <c r="CA111" s="1">
        <f t="shared" si="75"/>
        <v>0</v>
      </c>
      <c r="CB111" s="37"/>
    </row>
    <row r="112" spans="1:80" s="7" customFormat="1" ht="90" x14ac:dyDescent="0.2">
      <c r="A112" s="12" t="s">
        <v>0</v>
      </c>
      <c r="B112" s="12" t="s">
        <v>131</v>
      </c>
      <c r="C112" s="12" t="s">
        <v>349</v>
      </c>
      <c r="D112" s="73" t="str">
        <f t="shared" si="57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79"/>
      <c r="N112" s="12"/>
      <c r="O112" s="12"/>
      <c r="P112" s="19"/>
      <c r="Q112" s="12"/>
      <c r="R112" s="34"/>
      <c r="S112" s="19"/>
      <c r="T112" s="19"/>
      <c r="U112" s="19"/>
      <c r="V112" s="12"/>
      <c r="W112" s="12"/>
      <c r="X112" s="19"/>
      <c r="Y112" s="19"/>
      <c r="Z112" s="19"/>
      <c r="AA112" s="19"/>
      <c r="AB112" s="19"/>
      <c r="AC112" s="12"/>
      <c r="AD112" s="12"/>
      <c r="AE112" s="12"/>
      <c r="AF112" s="19"/>
      <c r="AG112" s="12" t="s">
        <v>911</v>
      </c>
      <c r="AH112" s="12" t="s">
        <v>912</v>
      </c>
      <c r="AI112" s="31">
        <v>8000</v>
      </c>
      <c r="AJ112" s="28" t="s">
        <v>913</v>
      </c>
      <c r="AK112" s="22" t="s">
        <v>914</v>
      </c>
      <c r="AL112" s="22"/>
      <c r="AM112" s="23" t="s">
        <v>915</v>
      </c>
      <c r="AN112" s="32"/>
      <c r="AO112" s="33"/>
      <c r="AP112" s="34"/>
      <c r="AQ112" s="33"/>
      <c r="AR112" s="33"/>
      <c r="AS112" s="33"/>
      <c r="AT112" s="1">
        <f>RANK(BL112,$BL$3:$BL$122)+COUNTIF(BL$3:BL112,BL112)-1</f>
        <v>110</v>
      </c>
      <c r="AU112" s="64" t="str">
        <f t="shared" si="58"/>
        <v>N° 110 LU BISCUIT</v>
      </c>
      <c r="AV112" s="1">
        <f>RANK(BM112,$BM$3:$BM$122)+COUNTIF(BM$3:BM112,BM112)-1</f>
        <v>110</v>
      </c>
      <c r="AW112" s="64" t="str">
        <f t="shared" si="59"/>
        <v>N° 110 LU BISCUIT</v>
      </c>
      <c r="AX112" s="64"/>
      <c r="AY112" s="64"/>
      <c r="AZ112" s="64"/>
      <c r="BA112" s="64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1">
        <f t="shared" si="60"/>
        <v>0</v>
      </c>
      <c r="BM112" s="1">
        <f t="shared" si="61"/>
        <v>0</v>
      </c>
      <c r="BN112" s="1">
        <f t="shared" si="62"/>
        <v>0</v>
      </c>
      <c r="BO112" s="1">
        <f t="shared" si="63"/>
        <v>0</v>
      </c>
      <c r="BP112" s="1">
        <f t="shared" si="64"/>
        <v>0</v>
      </c>
      <c r="BQ112" s="1">
        <f t="shared" si="65"/>
        <v>0</v>
      </c>
      <c r="BR112" s="1">
        <f t="shared" si="66"/>
        <v>0</v>
      </c>
      <c r="BS112" s="1">
        <f t="shared" si="67"/>
        <v>0</v>
      </c>
      <c r="BT112" s="1">
        <f t="shared" si="68"/>
        <v>0</v>
      </c>
      <c r="BU112" s="1">
        <f t="shared" si="69"/>
        <v>0</v>
      </c>
      <c r="BV112" s="1">
        <f t="shared" si="70"/>
        <v>0</v>
      </c>
      <c r="BW112" s="1">
        <f t="shared" si="71"/>
        <v>0</v>
      </c>
      <c r="BX112" s="1">
        <f t="shared" si="72"/>
        <v>0</v>
      </c>
      <c r="BY112" s="1">
        <f t="shared" si="73"/>
        <v>0</v>
      </c>
      <c r="BZ112" s="1">
        <f t="shared" si="74"/>
        <v>0</v>
      </c>
      <c r="CA112" s="1">
        <f t="shared" si="75"/>
        <v>0</v>
      </c>
      <c r="CB112" s="93"/>
    </row>
    <row r="113" spans="1:80" s="7" customFormat="1" ht="105" x14ac:dyDescent="0.2">
      <c r="A113" s="12" t="s">
        <v>269</v>
      </c>
      <c r="B113" s="12" t="s">
        <v>916</v>
      </c>
      <c r="C113" s="17" t="s">
        <v>365</v>
      </c>
      <c r="D113" s="73" t="str">
        <f t="shared" si="57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76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917</v>
      </c>
      <c r="AH113" s="17" t="s">
        <v>918</v>
      </c>
      <c r="AI113" s="21">
        <v>60200</v>
      </c>
      <c r="AJ113" s="28" t="s">
        <v>919</v>
      </c>
      <c r="AK113" s="22" t="s">
        <v>920</v>
      </c>
      <c r="AL113" s="22"/>
      <c r="AM113" s="23" t="s">
        <v>921</v>
      </c>
      <c r="AN113" s="26"/>
      <c r="AO113" s="26"/>
      <c r="AP113" s="24"/>
      <c r="AQ113" s="26"/>
      <c r="AR113" s="23" t="s">
        <v>366</v>
      </c>
      <c r="AS113" s="26"/>
      <c r="AT113" s="1">
        <f>RANK(BL113,$BL$3:$BL$122)+COUNTIF(BL$3:BL113,BL113)-1</f>
        <v>111</v>
      </c>
      <c r="AU113" s="64" t="str">
        <f t="shared" si="58"/>
        <v>N° 111 COLGATE PALMOLIVE industriel</v>
      </c>
      <c r="AV113" s="1">
        <f>RANK(BM113,$BM$3:$BM$122)+COUNTIF(BM$3:BM113,BM113)-1</f>
        <v>111</v>
      </c>
      <c r="AW113" s="64" t="str">
        <f t="shared" si="59"/>
        <v>N° 111 COLGATE PALMOLIVE industriel</v>
      </c>
      <c r="AX113" s="64"/>
      <c r="AY113" s="64"/>
      <c r="AZ113" s="64"/>
      <c r="BA113" s="64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1">
        <f t="shared" si="60"/>
        <v>0</v>
      </c>
      <c r="BM113" s="1">
        <f t="shared" si="61"/>
        <v>0</v>
      </c>
      <c r="BN113" s="1">
        <f t="shared" si="62"/>
        <v>0</v>
      </c>
      <c r="BO113" s="1">
        <f t="shared" si="63"/>
        <v>0</v>
      </c>
      <c r="BP113" s="1">
        <f t="shared" si="64"/>
        <v>0</v>
      </c>
      <c r="BQ113" s="1">
        <f t="shared" si="65"/>
        <v>0</v>
      </c>
      <c r="BR113" s="1">
        <f t="shared" si="66"/>
        <v>0</v>
      </c>
      <c r="BS113" s="1">
        <f t="shared" si="67"/>
        <v>0</v>
      </c>
      <c r="BT113" s="1">
        <f t="shared" si="68"/>
        <v>0</v>
      </c>
      <c r="BU113" s="1">
        <f t="shared" si="69"/>
        <v>0</v>
      </c>
      <c r="BV113" s="1">
        <f t="shared" si="70"/>
        <v>0</v>
      </c>
      <c r="BW113" s="1">
        <f t="shared" si="71"/>
        <v>0</v>
      </c>
      <c r="BX113" s="1">
        <f t="shared" si="72"/>
        <v>0</v>
      </c>
      <c r="BY113" s="1">
        <f t="shared" si="73"/>
        <v>0</v>
      </c>
      <c r="BZ113" s="1">
        <f t="shared" si="74"/>
        <v>0</v>
      </c>
      <c r="CA113" s="1">
        <f t="shared" si="75"/>
        <v>0</v>
      </c>
      <c r="CB113" s="37"/>
    </row>
    <row r="114" spans="1:80" s="7" customFormat="1" ht="25.5" customHeight="1" x14ac:dyDescent="0.2">
      <c r="A114" s="12" t="s">
        <v>269</v>
      </c>
      <c r="B114" s="12" t="s">
        <v>814</v>
      </c>
      <c r="C114" s="17" t="s">
        <v>373</v>
      </c>
      <c r="D114" s="73" t="str">
        <f t="shared" si="57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76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923</v>
      </c>
      <c r="AH114" s="17" t="s">
        <v>922</v>
      </c>
      <c r="AI114" s="21">
        <v>60000</v>
      </c>
      <c r="AJ114" s="28" t="s">
        <v>924</v>
      </c>
      <c r="AK114" s="22" t="s">
        <v>925</v>
      </c>
      <c r="AL114" s="22"/>
      <c r="AM114" s="23" t="s">
        <v>926</v>
      </c>
      <c r="AN114" s="15"/>
      <c r="AO114" s="26"/>
      <c r="AP114" s="24"/>
      <c r="AQ114" s="26"/>
      <c r="AR114" s="26"/>
      <c r="AS114" s="26"/>
      <c r="AT114" s="1">
        <f>RANK(BL114,$BL$3:$BL$122)+COUNTIF(BL$3:BL114,BL114)-1</f>
        <v>112</v>
      </c>
      <c r="AU114" s="64" t="str">
        <f t="shared" si="58"/>
        <v>N° 112 LABOSPHERE</v>
      </c>
      <c r="AV114" s="1">
        <f>RANK(BM114,$BM$3:$BM$122)+COUNTIF(BM$3:BM114,BM114)-1</f>
        <v>112</v>
      </c>
      <c r="AW114" s="64" t="str">
        <f t="shared" si="59"/>
        <v>N° 112 LABOSPHERE</v>
      </c>
      <c r="AX114" s="64"/>
      <c r="AY114" s="64"/>
      <c r="AZ114" s="64"/>
      <c r="BA114" s="64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1">
        <f t="shared" si="60"/>
        <v>0</v>
      </c>
      <c r="BM114" s="1">
        <f t="shared" si="61"/>
        <v>0</v>
      </c>
      <c r="BN114" s="1">
        <f t="shared" si="62"/>
        <v>0</v>
      </c>
      <c r="BO114" s="1">
        <f t="shared" si="63"/>
        <v>0</v>
      </c>
      <c r="BP114" s="1">
        <f t="shared" si="64"/>
        <v>0</v>
      </c>
      <c r="BQ114" s="1">
        <f t="shared" si="65"/>
        <v>0</v>
      </c>
      <c r="BR114" s="1">
        <f t="shared" si="66"/>
        <v>0</v>
      </c>
      <c r="BS114" s="1">
        <f t="shared" si="67"/>
        <v>0</v>
      </c>
      <c r="BT114" s="1">
        <f t="shared" si="68"/>
        <v>0</v>
      </c>
      <c r="BU114" s="1">
        <f t="shared" si="69"/>
        <v>0</v>
      </c>
      <c r="BV114" s="1">
        <f t="shared" si="70"/>
        <v>0</v>
      </c>
      <c r="BW114" s="1">
        <f t="shared" si="71"/>
        <v>0</v>
      </c>
      <c r="BX114" s="1">
        <f t="shared" si="72"/>
        <v>0</v>
      </c>
      <c r="BY114" s="1">
        <f t="shared" si="73"/>
        <v>0</v>
      </c>
      <c r="BZ114" s="1">
        <f t="shared" si="74"/>
        <v>0</v>
      </c>
      <c r="CA114" s="1">
        <f t="shared" si="75"/>
        <v>0</v>
      </c>
      <c r="CB114" s="37"/>
    </row>
    <row r="115" spans="1:80" s="7" customFormat="1" ht="120" x14ac:dyDescent="0.2">
      <c r="A115" s="12" t="s">
        <v>269</v>
      </c>
      <c r="B115" s="12" t="s">
        <v>916</v>
      </c>
      <c r="C115" s="17" t="s">
        <v>927</v>
      </c>
      <c r="D115" s="73" t="str">
        <f t="shared" si="57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76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928</v>
      </c>
      <c r="AH115" s="17" t="s">
        <v>922</v>
      </c>
      <c r="AI115" s="21">
        <v>60000</v>
      </c>
      <c r="AJ115" s="28"/>
      <c r="AK115" s="22" t="s">
        <v>930</v>
      </c>
      <c r="AL115" s="22"/>
      <c r="AM115" s="23" t="s">
        <v>929</v>
      </c>
      <c r="AN115" s="15"/>
      <c r="AO115" s="26"/>
      <c r="AP115" s="24"/>
      <c r="AQ115" s="26"/>
      <c r="AR115" s="42" t="s">
        <v>931</v>
      </c>
      <c r="AS115" s="26"/>
      <c r="AT115" s="1">
        <f>RANK(BL115,$BL$3:$BL$122)+COUNTIF(BL$3:BL115,BL115)-1</f>
        <v>113</v>
      </c>
      <c r="AU115" s="64" t="str">
        <f t="shared" si="58"/>
        <v>N° 113 Laboratoire JNS LABS</v>
      </c>
      <c r="AV115" s="1">
        <f>RANK(BM115,$BM$3:$BM$122)+COUNTIF(BM$3:BM115,BM115)-1</f>
        <v>113</v>
      </c>
      <c r="AW115" s="64" t="str">
        <f t="shared" si="59"/>
        <v>N° 113 Laboratoire JNS LABS</v>
      </c>
      <c r="AX115" s="64"/>
      <c r="AY115" s="64"/>
      <c r="AZ115" s="64"/>
      <c r="BA115" s="64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1">
        <f t="shared" si="60"/>
        <v>0</v>
      </c>
      <c r="BM115" s="1">
        <f t="shared" si="61"/>
        <v>0</v>
      </c>
      <c r="BN115" s="1">
        <f t="shared" si="62"/>
        <v>0</v>
      </c>
      <c r="BO115" s="1">
        <f t="shared" si="63"/>
        <v>0</v>
      </c>
      <c r="BP115" s="1">
        <f t="shared" si="64"/>
        <v>0</v>
      </c>
      <c r="BQ115" s="1">
        <f t="shared" si="65"/>
        <v>0</v>
      </c>
      <c r="BR115" s="1">
        <f t="shared" si="66"/>
        <v>0</v>
      </c>
      <c r="BS115" s="1">
        <f t="shared" si="67"/>
        <v>0</v>
      </c>
      <c r="BT115" s="1">
        <f t="shared" si="68"/>
        <v>0</v>
      </c>
      <c r="BU115" s="1">
        <f t="shared" si="69"/>
        <v>0</v>
      </c>
      <c r="BV115" s="1">
        <f t="shared" si="70"/>
        <v>0</v>
      </c>
      <c r="BW115" s="1">
        <f t="shared" si="71"/>
        <v>0</v>
      </c>
      <c r="BX115" s="1">
        <f t="shared" si="72"/>
        <v>0</v>
      </c>
      <c r="BY115" s="1">
        <f t="shared" si="73"/>
        <v>0</v>
      </c>
      <c r="BZ115" s="1">
        <f t="shared" si="74"/>
        <v>0</v>
      </c>
      <c r="CA115" s="1">
        <f t="shared" si="75"/>
        <v>0</v>
      </c>
      <c r="CB115" s="37"/>
    </row>
    <row r="116" spans="1:80" s="7" customFormat="1" ht="90" x14ac:dyDescent="0.2">
      <c r="A116" s="12" t="s">
        <v>269</v>
      </c>
      <c r="B116" s="12" t="s">
        <v>916</v>
      </c>
      <c r="C116" s="17" t="s">
        <v>933</v>
      </c>
      <c r="D116" s="73" t="str">
        <f t="shared" si="57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76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934</v>
      </c>
      <c r="AH116" s="17" t="s">
        <v>935</v>
      </c>
      <c r="AI116" s="21">
        <v>8090</v>
      </c>
      <c r="AJ116" s="28" t="s">
        <v>374</v>
      </c>
      <c r="AK116" s="22" t="s">
        <v>936</v>
      </c>
      <c r="AL116" s="22"/>
      <c r="AM116" s="23" t="s">
        <v>937</v>
      </c>
      <c r="AN116" s="15"/>
      <c r="AO116" s="26"/>
      <c r="AP116" s="24"/>
      <c r="AQ116" s="26"/>
      <c r="AR116" s="26"/>
      <c r="AS116" s="26"/>
      <c r="AT116" s="1">
        <f>RANK(BL116,$BL$3:$BL$122)+COUNTIF(BL$3:BL116,BL116)-1</f>
        <v>114</v>
      </c>
      <c r="AU116" s="64" t="str">
        <f t="shared" si="58"/>
        <v>N° 114 BRENNTAG S. A. - Ardennes</v>
      </c>
      <c r="AV116" s="1">
        <f>RANK(BM116,$BM$3:$BM$122)+COUNTIF(BM$3:BM116,BM116)-1</f>
        <v>114</v>
      </c>
      <c r="AW116" s="64" t="str">
        <f t="shared" si="59"/>
        <v>N° 114 BRENNTAG S. A. - Ardennes</v>
      </c>
      <c r="AX116" s="64"/>
      <c r="AY116" s="64"/>
      <c r="AZ116" s="64"/>
      <c r="BA116" s="64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1">
        <f t="shared" si="60"/>
        <v>0</v>
      </c>
      <c r="BM116" s="1">
        <f t="shared" si="61"/>
        <v>0</v>
      </c>
      <c r="BN116" s="1">
        <f t="shared" si="62"/>
        <v>0</v>
      </c>
      <c r="BO116" s="1">
        <f t="shared" si="63"/>
        <v>0</v>
      </c>
      <c r="BP116" s="1">
        <f t="shared" si="64"/>
        <v>0</v>
      </c>
      <c r="BQ116" s="1">
        <f t="shared" si="65"/>
        <v>0</v>
      </c>
      <c r="BR116" s="1">
        <f t="shared" si="66"/>
        <v>0</v>
      </c>
      <c r="BS116" s="1">
        <f t="shared" si="67"/>
        <v>0</v>
      </c>
      <c r="BT116" s="1">
        <f t="shared" si="68"/>
        <v>0</v>
      </c>
      <c r="BU116" s="1">
        <f t="shared" si="69"/>
        <v>0</v>
      </c>
      <c r="BV116" s="1">
        <f t="shared" si="70"/>
        <v>0</v>
      </c>
      <c r="BW116" s="1">
        <f t="shared" si="71"/>
        <v>0</v>
      </c>
      <c r="BX116" s="1">
        <f t="shared" si="72"/>
        <v>0</v>
      </c>
      <c r="BY116" s="1">
        <f t="shared" si="73"/>
        <v>0</v>
      </c>
      <c r="BZ116" s="1">
        <f t="shared" si="74"/>
        <v>0</v>
      </c>
      <c r="CA116" s="1">
        <f t="shared" si="75"/>
        <v>0</v>
      </c>
      <c r="CB116" s="37"/>
    </row>
    <row r="117" spans="1:80" s="7" customFormat="1" ht="15" customHeight="1" x14ac:dyDescent="0.2">
      <c r="A117" s="12" t="s">
        <v>387</v>
      </c>
      <c r="B117" s="12" t="s">
        <v>827</v>
      </c>
      <c r="C117" s="17" t="s">
        <v>938</v>
      </c>
      <c r="D117" s="73" t="str">
        <f t="shared" si="57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76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940</v>
      </c>
      <c r="AH117" s="17" t="s">
        <v>939</v>
      </c>
      <c r="AI117" s="21">
        <v>21000</v>
      </c>
      <c r="AJ117" s="28" t="s">
        <v>941</v>
      </c>
      <c r="AK117" s="22" t="s">
        <v>942</v>
      </c>
      <c r="AL117" s="22"/>
      <c r="AM117" s="23" t="s">
        <v>943</v>
      </c>
      <c r="AN117" s="32"/>
      <c r="AO117" s="26"/>
      <c r="AP117" s="24"/>
      <c r="AQ117" s="26"/>
      <c r="AR117" s="26"/>
      <c r="AS117" s="26"/>
      <c r="AT117" s="1">
        <f>RANK(BL117,$BL$3:$BL$122)+COUNTIF(BL$3:BL117,BL117)-1</f>
        <v>115</v>
      </c>
      <c r="AU117" s="64" t="str">
        <f t="shared" si="58"/>
        <v>N° 115 Merck Médication Familiale</v>
      </c>
      <c r="AV117" s="1">
        <f>RANK(BM117,$BM$3:$BM$122)+COUNTIF(BM$3:BM117,BM117)-1</f>
        <v>115</v>
      </c>
      <c r="AW117" s="64" t="str">
        <f t="shared" si="59"/>
        <v>N° 115 Merck Médication Familiale</v>
      </c>
      <c r="AX117" s="64"/>
      <c r="AY117" s="64"/>
      <c r="AZ117" s="64"/>
      <c r="BA117" s="64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1">
        <f t="shared" si="60"/>
        <v>0</v>
      </c>
      <c r="BM117" s="1">
        <f t="shared" si="61"/>
        <v>0</v>
      </c>
      <c r="BN117" s="1">
        <f t="shared" si="62"/>
        <v>0</v>
      </c>
      <c r="BO117" s="1">
        <f t="shared" si="63"/>
        <v>0</v>
      </c>
      <c r="BP117" s="1">
        <f t="shared" si="64"/>
        <v>0</v>
      </c>
      <c r="BQ117" s="1">
        <f t="shared" si="65"/>
        <v>0</v>
      </c>
      <c r="BR117" s="1">
        <f t="shared" si="66"/>
        <v>0</v>
      </c>
      <c r="BS117" s="1">
        <f t="shared" si="67"/>
        <v>0</v>
      </c>
      <c r="BT117" s="1">
        <f t="shared" si="68"/>
        <v>0</v>
      </c>
      <c r="BU117" s="1">
        <f t="shared" si="69"/>
        <v>0</v>
      </c>
      <c r="BV117" s="1">
        <f t="shared" si="70"/>
        <v>0</v>
      </c>
      <c r="BW117" s="1">
        <f t="shared" si="71"/>
        <v>0</v>
      </c>
      <c r="BX117" s="1">
        <f t="shared" si="72"/>
        <v>0</v>
      </c>
      <c r="BY117" s="1">
        <f t="shared" si="73"/>
        <v>0</v>
      </c>
      <c r="BZ117" s="1">
        <f t="shared" si="74"/>
        <v>0</v>
      </c>
      <c r="CA117" s="1">
        <f t="shared" si="75"/>
        <v>0</v>
      </c>
      <c r="CB117" s="37"/>
    </row>
    <row r="118" spans="1:80" s="7" customFormat="1" ht="105" x14ac:dyDescent="0.2">
      <c r="A118" s="12" t="s">
        <v>387</v>
      </c>
      <c r="B118" s="12" t="s">
        <v>827</v>
      </c>
      <c r="C118" s="17" t="s">
        <v>944</v>
      </c>
      <c r="D118" s="73" t="str">
        <f t="shared" si="57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76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945</v>
      </c>
      <c r="AH118" s="17" t="s">
        <v>918</v>
      </c>
      <c r="AI118" s="21">
        <v>60200</v>
      </c>
      <c r="AJ118" s="28" t="s">
        <v>388</v>
      </c>
      <c r="AK118" s="22" t="s">
        <v>946</v>
      </c>
      <c r="AL118" s="22"/>
      <c r="AM118" s="23" t="s">
        <v>947</v>
      </c>
      <c r="AN118" s="15"/>
      <c r="AO118" s="61" t="s">
        <v>948</v>
      </c>
      <c r="AP118" s="24"/>
      <c r="AQ118" s="26"/>
      <c r="AR118" s="26"/>
      <c r="AS118" s="26"/>
      <c r="AT118" s="1">
        <f>RANK(BL118,$BL$3:$BL$122)+COUNTIF(BL$3:BL118,BL118)-1</f>
        <v>116</v>
      </c>
      <c r="AU118" s="64" t="str">
        <f t="shared" si="58"/>
        <v>N° 116 Sanofi - aventis</v>
      </c>
      <c r="AV118" s="1">
        <f>RANK(BM118,$BM$3:$BM$122)+COUNTIF(BM$3:BM118,BM118)-1</f>
        <v>116</v>
      </c>
      <c r="AW118" s="64" t="str">
        <f t="shared" si="59"/>
        <v>N° 116 Sanofi - aventis</v>
      </c>
      <c r="AX118" s="64"/>
      <c r="AY118" s="64"/>
      <c r="AZ118" s="64"/>
      <c r="BA118" s="64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1">
        <f t="shared" si="60"/>
        <v>0</v>
      </c>
      <c r="BM118" s="1">
        <f t="shared" si="61"/>
        <v>0</v>
      </c>
      <c r="BN118" s="1">
        <f t="shared" si="62"/>
        <v>0</v>
      </c>
      <c r="BO118" s="1">
        <f t="shared" si="63"/>
        <v>0</v>
      </c>
      <c r="BP118" s="1">
        <f t="shared" si="64"/>
        <v>0</v>
      </c>
      <c r="BQ118" s="1">
        <f t="shared" si="65"/>
        <v>0</v>
      </c>
      <c r="BR118" s="1">
        <f t="shared" si="66"/>
        <v>0</v>
      </c>
      <c r="BS118" s="1">
        <f t="shared" si="67"/>
        <v>0</v>
      </c>
      <c r="BT118" s="1">
        <f t="shared" si="68"/>
        <v>0</v>
      </c>
      <c r="BU118" s="1">
        <f t="shared" si="69"/>
        <v>0</v>
      </c>
      <c r="BV118" s="1">
        <f t="shared" si="70"/>
        <v>0</v>
      </c>
      <c r="BW118" s="1">
        <f t="shared" si="71"/>
        <v>0</v>
      </c>
      <c r="BX118" s="1">
        <f t="shared" si="72"/>
        <v>0</v>
      </c>
      <c r="BY118" s="1">
        <f t="shared" si="73"/>
        <v>0</v>
      </c>
      <c r="BZ118" s="1">
        <f t="shared" si="74"/>
        <v>0</v>
      </c>
      <c r="CA118" s="1">
        <f t="shared" si="75"/>
        <v>0</v>
      </c>
      <c r="CB118" s="37"/>
    </row>
    <row r="119" spans="1:80" s="7" customFormat="1" ht="90" x14ac:dyDescent="0.2">
      <c r="A119" s="12" t="s">
        <v>387</v>
      </c>
      <c r="B119" s="12" t="s">
        <v>762</v>
      </c>
      <c r="C119" s="17" t="s">
        <v>390</v>
      </c>
      <c r="D119" s="73" t="str">
        <f t="shared" si="57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76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949</v>
      </c>
      <c r="AH119" s="17" t="s">
        <v>918</v>
      </c>
      <c r="AI119" s="21">
        <v>60200</v>
      </c>
      <c r="AJ119" s="28" t="s">
        <v>950</v>
      </c>
      <c r="AK119" s="22" t="s">
        <v>951</v>
      </c>
      <c r="AL119" s="22"/>
      <c r="AM119" s="23" t="s">
        <v>952</v>
      </c>
      <c r="AN119" s="15"/>
      <c r="AO119" s="61"/>
      <c r="AP119" s="24"/>
      <c r="AQ119" s="26"/>
      <c r="AR119" s="26"/>
      <c r="AS119" s="26"/>
      <c r="AT119" s="1">
        <f>RANK(BL119,$BL$3:$BL$122)+COUNTIF(BL$3:BL119,BL119)-1</f>
        <v>117</v>
      </c>
      <c r="AU119" s="64" t="str">
        <f t="shared" si="58"/>
        <v>N° 117 Laboratoire BIOCODEX</v>
      </c>
      <c r="AV119" s="1">
        <f>RANK(BM119,$BM$3:$BM$122)+COUNTIF(BM$3:BM119,BM119)-1</f>
        <v>117</v>
      </c>
      <c r="AW119" s="64" t="str">
        <f t="shared" si="59"/>
        <v>N° 117 Laboratoire BIOCODEX</v>
      </c>
      <c r="AX119" s="64"/>
      <c r="AY119" s="64"/>
      <c r="AZ119" s="64"/>
      <c r="BA119" s="64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1">
        <f t="shared" si="60"/>
        <v>0</v>
      </c>
      <c r="BM119" s="1">
        <f t="shared" si="61"/>
        <v>0</v>
      </c>
      <c r="BN119" s="1">
        <f t="shared" si="62"/>
        <v>0</v>
      </c>
      <c r="BO119" s="1">
        <f t="shared" si="63"/>
        <v>0</v>
      </c>
      <c r="BP119" s="1">
        <f t="shared" si="64"/>
        <v>0</v>
      </c>
      <c r="BQ119" s="1">
        <f t="shared" si="65"/>
        <v>0</v>
      </c>
      <c r="BR119" s="1">
        <f t="shared" si="66"/>
        <v>0</v>
      </c>
      <c r="BS119" s="1">
        <f t="shared" si="67"/>
        <v>0</v>
      </c>
      <c r="BT119" s="1">
        <f t="shared" si="68"/>
        <v>0</v>
      </c>
      <c r="BU119" s="1">
        <f t="shared" si="69"/>
        <v>0</v>
      </c>
      <c r="BV119" s="1">
        <f t="shared" si="70"/>
        <v>0</v>
      </c>
      <c r="BW119" s="1">
        <f t="shared" si="71"/>
        <v>0</v>
      </c>
      <c r="BX119" s="1">
        <f t="shared" si="72"/>
        <v>0</v>
      </c>
      <c r="BY119" s="1">
        <f t="shared" si="73"/>
        <v>0</v>
      </c>
      <c r="BZ119" s="1">
        <f t="shared" si="74"/>
        <v>0</v>
      </c>
      <c r="CA119" s="1">
        <f t="shared" si="75"/>
        <v>0</v>
      </c>
      <c r="CB119" s="37"/>
    </row>
    <row r="120" spans="1:80" s="7" customFormat="1" ht="15" customHeight="1" x14ac:dyDescent="0.2">
      <c r="A120" s="12" t="s">
        <v>387</v>
      </c>
      <c r="B120" s="12" t="s">
        <v>932</v>
      </c>
      <c r="C120" s="17" t="s">
        <v>953</v>
      </c>
      <c r="D120" s="73" t="str">
        <f t="shared" si="57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76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954</v>
      </c>
      <c r="AH120" s="17" t="s">
        <v>922</v>
      </c>
      <c r="AI120" s="21">
        <v>60000</v>
      </c>
      <c r="AJ120" s="28" t="s">
        <v>955</v>
      </c>
      <c r="AK120" s="22" t="s">
        <v>956</v>
      </c>
      <c r="AL120" s="22"/>
      <c r="AM120" s="23" t="s">
        <v>957</v>
      </c>
      <c r="AN120" s="15"/>
      <c r="AO120" s="26"/>
      <c r="AP120" s="24"/>
      <c r="AQ120" s="26"/>
      <c r="AR120" s="26"/>
      <c r="AS120" s="26"/>
      <c r="AT120" s="1">
        <f>RANK(BL120,$BL$3:$BL$122)+COUNTIF(BL$3:BL120,BL120)-1</f>
        <v>118</v>
      </c>
      <c r="AU120" s="64" t="str">
        <f t="shared" si="58"/>
        <v>N° 118 BIOCODEX SA</v>
      </c>
      <c r="AV120" s="1">
        <f>RANK(BM120,$BM$3:$BM$122)+COUNTIF(BM$3:BM120,BM120)-1</f>
        <v>118</v>
      </c>
      <c r="AW120" s="64" t="str">
        <f t="shared" si="59"/>
        <v>N° 118 BIOCODEX SA</v>
      </c>
      <c r="AX120" s="64"/>
      <c r="AY120" s="64"/>
      <c r="AZ120" s="64"/>
      <c r="BA120" s="64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1">
        <f t="shared" si="60"/>
        <v>0</v>
      </c>
      <c r="BM120" s="1">
        <f t="shared" si="61"/>
        <v>0</v>
      </c>
      <c r="BN120" s="1">
        <f t="shared" si="62"/>
        <v>0</v>
      </c>
      <c r="BO120" s="1">
        <f t="shared" si="63"/>
        <v>0</v>
      </c>
      <c r="BP120" s="1">
        <f t="shared" si="64"/>
        <v>0</v>
      </c>
      <c r="BQ120" s="1">
        <f t="shared" si="65"/>
        <v>0</v>
      </c>
      <c r="BR120" s="1">
        <f t="shared" si="66"/>
        <v>0</v>
      </c>
      <c r="BS120" s="1">
        <f t="shared" si="67"/>
        <v>0</v>
      </c>
      <c r="BT120" s="1">
        <f t="shared" si="68"/>
        <v>0</v>
      </c>
      <c r="BU120" s="1">
        <f t="shared" si="69"/>
        <v>0</v>
      </c>
      <c r="BV120" s="1">
        <f t="shared" si="70"/>
        <v>0</v>
      </c>
      <c r="BW120" s="1">
        <f t="shared" si="71"/>
        <v>0</v>
      </c>
      <c r="BX120" s="1">
        <f t="shared" si="72"/>
        <v>0</v>
      </c>
      <c r="BY120" s="1">
        <f t="shared" si="73"/>
        <v>0</v>
      </c>
      <c r="BZ120" s="1">
        <f t="shared" si="74"/>
        <v>0</v>
      </c>
      <c r="CA120" s="1">
        <f t="shared" si="75"/>
        <v>0</v>
      </c>
      <c r="CB120" s="37"/>
    </row>
    <row r="121" spans="1:80" s="7" customFormat="1" ht="37.5" customHeight="1" x14ac:dyDescent="0.2">
      <c r="A121" s="12" t="s">
        <v>387</v>
      </c>
      <c r="B121" s="12" t="s">
        <v>932</v>
      </c>
      <c r="C121" s="17" t="s">
        <v>391</v>
      </c>
      <c r="D121" s="73" t="str">
        <f t="shared" si="57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76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958</v>
      </c>
      <c r="AH121" s="17" t="s">
        <v>308</v>
      </c>
      <c r="AI121" s="21">
        <v>67000</v>
      </c>
      <c r="AJ121" s="28" t="s">
        <v>959</v>
      </c>
      <c r="AK121" s="22" t="s">
        <v>960</v>
      </c>
      <c r="AL121" s="22"/>
      <c r="AM121" s="23" t="s">
        <v>961</v>
      </c>
      <c r="AN121" s="15"/>
      <c r="AO121" s="26"/>
      <c r="AP121" s="24"/>
      <c r="AQ121" s="26"/>
      <c r="AR121" s="26"/>
      <c r="AS121" s="26"/>
      <c r="AT121" s="1">
        <f>RANK(BL121,$BL$3:$BL$122)+COUNTIF(BL$3:BL121,BL121)-1</f>
        <v>119</v>
      </c>
      <c r="AU121" s="64" t="str">
        <f t="shared" si="58"/>
        <v>N° 119 Toda pharma</v>
      </c>
      <c r="AV121" s="1">
        <f>RANK(BM121,$BM$3:$BM$122)+COUNTIF(BM$3:BM121,BM121)-1</f>
        <v>119</v>
      </c>
      <c r="AW121" s="64" t="str">
        <f t="shared" si="59"/>
        <v>N° 119 Toda pharma</v>
      </c>
      <c r="AX121" s="64"/>
      <c r="AY121" s="64"/>
      <c r="AZ121" s="64"/>
      <c r="BA121" s="64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1">
        <f t="shared" si="60"/>
        <v>0</v>
      </c>
      <c r="BM121" s="1">
        <f t="shared" si="61"/>
        <v>0</v>
      </c>
      <c r="BN121" s="1">
        <f t="shared" si="62"/>
        <v>0</v>
      </c>
      <c r="BO121" s="1">
        <f t="shared" si="63"/>
        <v>0</v>
      </c>
      <c r="BP121" s="1">
        <f t="shared" si="64"/>
        <v>0</v>
      </c>
      <c r="BQ121" s="1">
        <f t="shared" si="65"/>
        <v>0</v>
      </c>
      <c r="BR121" s="1">
        <f t="shared" si="66"/>
        <v>0</v>
      </c>
      <c r="BS121" s="1">
        <f t="shared" si="67"/>
        <v>0</v>
      </c>
      <c r="BT121" s="1">
        <f t="shared" si="68"/>
        <v>0</v>
      </c>
      <c r="BU121" s="1">
        <f t="shared" si="69"/>
        <v>0</v>
      </c>
      <c r="BV121" s="1">
        <f t="shared" si="70"/>
        <v>0</v>
      </c>
      <c r="BW121" s="1">
        <f t="shared" si="71"/>
        <v>0</v>
      </c>
      <c r="BX121" s="1">
        <f t="shared" si="72"/>
        <v>0</v>
      </c>
      <c r="BY121" s="1">
        <f t="shared" si="73"/>
        <v>0</v>
      </c>
      <c r="BZ121" s="1">
        <f t="shared" si="74"/>
        <v>0</v>
      </c>
      <c r="CA121" s="1">
        <f t="shared" si="75"/>
        <v>0</v>
      </c>
      <c r="CB121" s="37"/>
    </row>
    <row r="122" spans="1:80" s="7" customFormat="1" ht="105" x14ac:dyDescent="0.2">
      <c r="A122" s="12" t="s">
        <v>387</v>
      </c>
      <c r="B122" s="12" t="s">
        <v>932</v>
      </c>
      <c r="C122" s="17" t="s">
        <v>962</v>
      </c>
      <c r="D122" s="73" t="str">
        <f t="shared" si="57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76"/>
      <c r="N122" s="17"/>
      <c r="O122" s="17"/>
      <c r="P122" s="15"/>
      <c r="Q122" s="17"/>
      <c r="R122" s="24"/>
      <c r="S122" s="15"/>
      <c r="T122" s="15"/>
      <c r="U122" s="15"/>
      <c r="V122" s="17"/>
      <c r="W122" s="17"/>
      <c r="X122" s="15"/>
      <c r="Y122" s="15"/>
      <c r="Z122" s="15"/>
      <c r="AA122" s="15"/>
      <c r="AB122" s="15"/>
      <c r="AC122" s="17"/>
      <c r="AD122" s="17"/>
      <c r="AE122" s="17"/>
      <c r="AF122" s="15"/>
      <c r="AG122" s="17" t="s">
        <v>963</v>
      </c>
      <c r="AH122" s="17" t="s">
        <v>964</v>
      </c>
      <c r="AI122" s="21">
        <v>21121</v>
      </c>
      <c r="AJ122" s="28" t="s">
        <v>965</v>
      </c>
      <c r="AK122" s="22" t="s">
        <v>966</v>
      </c>
      <c r="AL122" s="22"/>
      <c r="AM122" s="23" t="s">
        <v>967</v>
      </c>
      <c r="AN122" s="15"/>
      <c r="AO122" s="26"/>
      <c r="AP122" s="24"/>
      <c r="AQ122" s="26"/>
      <c r="AR122" s="26"/>
      <c r="AS122" s="26"/>
      <c r="AT122" s="1">
        <f>RANK(BL122,$BL$3:$BL$122)+COUNTIF(BL$3:BL122,BL122)-1</f>
        <v>120</v>
      </c>
      <c r="AU122" s="64" t="str">
        <f t="shared" si="58"/>
        <v>N° 120 Recipharm Fontaine</v>
      </c>
      <c r="AV122" s="1">
        <f>RANK(BM122,$BM$3:$BM$122)+COUNTIF(BM$3:BM122,BM122)-1</f>
        <v>120</v>
      </c>
      <c r="AW122" s="64" t="str">
        <f t="shared" si="59"/>
        <v>N° 120 Recipharm Fontaine</v>
      </c>
      <c r="AX122" s="64"/>
      <c r="AY122" s="64"/>
      <c r="AZ122" s="64"/>
      <c r="BA122" s="64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1">
        <f t="shared" si="60"/>
        <v>0</v>
      </c>
      <c r="BM122" s="1">
        <f t="shared" si="61"/>
        <v>0</v>
      </c>
      <c r="BN122" s="1">
        <f t="shared" si="62"/>
        <v>0</v>
      </c>
      <c r="BO122" s="1">
        <f t="shared" si="63"/>
        <v>0</v>
      </c>
      <c r="BP122" s="1">
        <f t="shared" si="64"/>
        <v>0</v>
      </c>
      <c r="BQ122" s="1">
        <f t="shared" si="65"/>
        <v>0</v>
      </c>
      <c r="BR122" s="1">
        <f t="shared" si="66"/>
        <v>0</v>
      </c>
      <c r="BS122" s="1">
        <f t="shared" si="67"/>
        <v>0</v>
      </c>
      <c r="BT122" s="1">
        <f t="shared" si="68"/>
        <v>0</v>
      </c>
      <c r="BU122" s="1">
        <f t="shared" si="69"/>
        <v>0</v>
      </c>
      <c r="BV122" s="1">
        <f t="shared" si="70"/>
        <v>0</v>
      </c>
      <c r="BW122" s="1">
        <f t="shared" si="71"/>
        <v>0</v>
      </c>
      <c r="BX122" s="1">
        <f t="shared" si="72"/>
        <v>0</v>
      </c>
      <c r="BY122" s="1">
        <f t="shared" si="73"/>
        <v>0</v>
      </c>
      <c r="BZ122" s="1">
        <f t="shared" si="74"/>
        <v>0</v>
      </c>
      <c r="CA122" s="1">
        <f t="shared" si="75"/>
        <v>0</v>
      </c>
      <c r="CB122" s="37"/>
    </row>
    <row r="123" spans="1:80" ht="105" x14ac:dyDescent="0.25">
      <c r="A123" s="80" t="s">
        <v>387</v>
      </c>
      <c r="B123" s="80" t="s">
        <v>932</v>
      </c>
      <c r="C123" s="81" t="s">
        <v>968</v>
      </c>
      <c r="D123" s="73" t="str">
        <f t="shared" si="57"/>
        <v xml:space="preserve">              </v>
      </c>
      <c r="E123" s="26"/>
      <c r="F123" s="26"/>
      <c r="G123" s="26"/>
      <c r="H123" s="26"/>
      <c r="I123" s="26"/>
      <c r="J123" s="26"/>
      <c r="K123" s="26"/>
      <c r="L123" s="26"/>
      <c r="M123" s="82"/>
      <c r="N123" s="81"/>
      <c r="O123" s="81"/>
      <c r="P123" s="83"/>
      <c r="Q123" s="81"/>
      <c r="R123" s="91"/>
      <c r="S123" s="83"/>
      <c r="T123" s="83"/>
      <c r="U123" s="83"/>
      <c r="V123" s="81"/>
      <c r="W123" s="81"/>
      <c r="X123" s="83"/>
      <c r="Y123" s="83"/>
      <c r="Z123" s="83"/>
      <c r="AA123" s="83"/>
      <c r="AB123" s="83"/>
      <c r="AC123" s="81"/>
      <c r="AD123" s="81"/>
      <c r="AE123" s="81"/>
      <c r="AF123" s="83"/>
      <c r="AG123" s="81" t="s">
        <v>969</v>
      </c>
      <c r="AH123" s="81" t="s">
        <v>970</v>
      </c>
      <c r="AI123" s="85">
        <v>21800</v>
      </c>
      <c r="AJ123" s="87" t="s">
        <v>971</v>
      </c>
      <c r="AK123" s="88" t="s">
        <v>972</v>
      </c>
      <c r="AL123" s="88"/>
      <c r="AM123" s="89" t="s">
        <v>973</v>
      </c>
      <c r="AN123" s="111"/>
      <c r="AO123" s="72"/>
      <c r="AP123" s="91"/>
      <c r="AQ123" s="72"/>
      <c r="AR123" s="72"/>
      <c r="AS123" s="72"/>
      <c r="AT123" s="1">
        <f>RANK(BL123,$BL$3:$BL$122)+COUNTIF(BL$3:BL123,BL123)-1</f>
        <v>121</v>
      </c>
      <c r="AU123" s="64" t="str">
        <f t="shared" si="58"/>
        <v>N° 121 Delpharm Dijon</v>
      </c>
      <c r="AV123" s="1">
        <f>RANK(BM123,$BM$3:$BM$122)+COUNTIF(BM$3:BM123,BM123)-1</f>
        <v>121</v>
      </c>
      <c r="AW123" s="64" t="str">
        <f t="shared" si="59"/>
        <v>N° 121 Delpharm Dijon</v>
      </c>
      <c r="AX123" s="64"/>
      <c r="AY123" s="64"/>
      <c r="AZ123" s="64"/>
      <c r="BA123" s="64"/>
      <c r="BL123" s="1">
        <f t="shared" si="60"/>
        <v>0</v>
      </c>
      <c r="BM123" s="1">
        <f t="shared" si="61"/>
        <v>0</v>
      </c>
      <c r="BN123" s="1">
        <f t="shared" si="62"/>
        <v>0</v>
      </c>
      <c r="BO123" s="1">
        <f t="shared" si="63"/>
        <v>0</v>
      </c>
      <c r="BP123" s="1">
        <f t="shared" si="64"/>
        <v>0</v>
      </c>
      <c r="BQ123" s="1">
        <f t="shared" si="65"/>
        <v>0</v>
      </c>
      <c r="BR123" s="1">
        <f t="shared" si="66"/>
        <v>0</v>
      </c>
      <c r="BS123" s="1">
        <f t="shared" si="67"/>
        <v>0</v>
      </c>
      <c r="BT123" s="1">
        <f t="shared" si="68"/>
        <v>0</v>
      </c>
      <c r="BU123" s="1">
        <f t="shared" si="69"/>
        <v>0</v>
      </c>
      <c r="BV123" s="1">
        <f t="shared" si="70"/>
        <v>0</v>
      </c>
      <c r="BW123" s="1">
        <f t="shared" si="71"/>
        <v>0</v>
      </c>
      <c r="BX123" s="1">
        <f t="shared" si="72"/>
        <v>0</v>
      </c>
      <c r="BY123" s="1">
        <f t="shared" si="73"/>
        <v>0</v>
      </c>
      <c r="BZ123" s="1">
        <f t="shared" si="74"/>
        <v>0</v>
      </c>
      <c r="CA123" s="1">
        <f t="shared" si="75"/>
        <v>0</v>
      </c>
      <c r="CB123" s="7"/>
    </row>
    <row r="124" spans="1:80" ht="36" customHeight="1" x14ac:dyDescent="0.25">
      <c r="A124" s="101" t="s">
        <v>387</v>
      </c>
      <c r="B124" s="101" t="s">
        <v>932</v>
      </c>
      <c r="C124" s="102" t="s">
        <v>974</v>
      </c>
      <c r="D124" s="73" t="str">
        <f t="shared" si="57"/>
        <v xml:space="preserve">              </v>
      </c>
      <c r="E124" s="72"/>
      <c r="F124" s="72"/>
      <c r="G124" s="72"/>
      <c r="H124" s="72"/>
      <c r="I124" s="72"/>
      <c r="J124" s="72"/>
      <c r="K124" s="72"/>
      <c r="L124" s="72"/>
      <c r="M124" s="104"/>
      <c r="N124" s="102"/>
      <c r="O124" s="102"/>
      <c r="P124" s="104"/>
      <c r="Q124" s="102"/>
      <c r="R124" s="112"/>
      <c r="S124" s="104"/>
      <c r="T124" s="104"/>
      <c r="U124" s="104"/>
      <c r="V124" s="102"/>
      <c r="W124" s="102"/>
      <c r="X124" s="104"/>
      <c r="Y124" s="104"/>
      <c r="Z124" s="104"/>
      <c r="AA124" s="104"/>
      <c r="AB124" s="104"/>
      <c r="AC124" s="102"/>
      <c r="AD124" s="102"/>
      <c r="AE124" s="102"/>
      <c r="AF124" s="104"/>
      <c r="AG124" s="102" t="s">
        <v>975</v>
      </c>
      <c r="AH124" s="102" t="s">
        <v>939</v>
      </c>
      <c r="AI124" s="106">
        <v>21000</v>
      </c>
      <c r="AJ124" s="107" t="s">
        <v>976</v>
      </c>
      <c r="AK124" s="108" t="s">
        <v>977</v>
      </c>
      <c r="AL124" s="108"/>
      <c r="AM124" s="109"/>
      <c r="AN124" s="110"/>
      <c r="AO124" s="7"/>
      <c r="AP124" s="112"/>
      <c r="AQ124" s="7"/>
      <c r="AR124" s="7"/>
      <c r="AS124" s="7"/>
      <c r="AT124" s="1">
        <f>RANK(BL124,$BL$3:$BL$122)+COUNTIF(BL$3:BL124,BL124)-1</f>
        <v>122</v>
      </c>
      <c r="AU124" s="64" t="str">
        <f t="shared" si="58"/>
        <v>N° 122 Pharmimage</v>
      </c>
      <c r="AV124" s="1">
        <f>RANK(BM124,$BM$3:$BM$122)+COUNTIF(BM$3:BM124,BM124)-1</f>
        <v>122</v>
      </c>
      <c r="AW124" s="64" t="str">
        <f t="shared" si="59"/>
        <v>N° 122 Pharmimage</v>
      </c>
      <c r="AX124" s="64"/>
      <c r="AY124" s="64"/>
      <c r="AZ124" s="64"/>
      <c r="BA124" s="64"/>
      <c r="BL124" s="1">
        <f t="shared" si="60"/>
        <v>0</v>
      </c>
      <c r="BM124" s="1">
        <f t="shared" si="61"/>
        <v>0</v>
      </c>
      <c r="BN124" s="1">
        <f t="shared" si="62"/>
        <v>0</v>
      </c>
      <c r="BO124" s="1">
        <f t="shared" si="63"/>
        <v>0</v>
      </c>
      <c r="BP124" s="1">
        <f t="shared" si="64"/>
        <v>0</v>
      </c>
      <c r="BQ124" s="1">
        <f t="shared" si="65"/>
        <v>0</v>
      </c>
      <c r="BR124" s="1">
        <f t="shared" si="66"/>
        <v>0</v>
      </c>
      <c r="BS124" s="1">
        <f t="shared" si="67"/>
        <v>0</v>
      </c>
      <c r="BT124" s="1">
        <f t="shared" si="68"/>
        <v>0</v>
      </c>
      <c r="BU124" s="1">
        <f t="shared" si="69"/>
        <v>0</v>
      </c>
      <c r="BV124" s="1">
        <f t="shared" si="70"/>
        <v>0</v>
      </c>
      <c r="BW124" s="1">
        <f t="shared" si="71"/>
        <v>0</v>
      </c>
      <c r="BX124" s="1">
        <f t="shared" si="72"/>
        <v>0</v>
      </c>
      <c r="BY124" s="1">
        <f t="shared" si="73"/>
        <v>0</v>
      </c>
      <c r="BZ124" s="1">
        <f t="shared" si="74"/>
        <v>0</v>
      </c>
      <c r="CA124" s="1">
        <f t="shared" si="75"/>
        <v>0</v>
      </c>
      <c r="CB124" s="7"/>
    </row>
    <row r="125" spans="1:80" ht="46.5" customHeight="1" x14ac:dyDescent="0.25">
      <c r="A125" s="101" t="s">
        <v>387</v>
      </c>
      <c r="B125" s="101" t="s">
        <v>932</v>
      </c>
      <c r="C125" s="102" t="s">
        <v>978</v>
      </c>
      <c r="D125" s="73" t="str">
        <f t="shared" si="57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04"/>
      <c r="N125" s="102"/>
      <c r="O125" s="102"/>
      <c r="P125" s="104"/>
      <c r="Q125" s="102"/>
      <c r="R125" s="112"/>
      <c r="S125" s="104"/>
      <c r="T125" s="104"/>
      <c r="U125" s="104"/>
      <c r="V125" s="102"/>
      <c r="W125" s="102"/>
      <c r="X125" s="104"/>
      <c r="Y125" s="104"/>
      <c r="Z125" s="104"/>
      <c r="AA125" s="104"/>
      <c r="AB125" s="104"/>
      <c r="AC125" s="102"/>
      <c r="AD125" s="102"/>
      <c r="AE125" s="102"/>
      <c r="AF125" s="104"/>
      <c r="AG125" s="102" t="s">
        <v>979</v>
      </c>
      <c r="AH125" s="102" t="s">
        <v>980</v>
      </c>
      <c r="AI125" s="106">
        <v>21300</v>
      </c>
      <c r="AJ125" s="107" t="s">
        <v>981</v>
      </c>
      <c r="AK125" s="108" t="s">
        <v>982</v>
      </c>
      <c r="AL125" s="108"/>
      <c r="AM125" s="109" t="s">
        <v>983</v>
      </c>
      <c r="AN125" s="110"/>
      <c r="AO125" s="7"/>
      <c r="AP125" s="112"/>
      <c r="AQ125" s="7"/>
      <c r="AR125" s="7"/>
      <c r="AS125" s="7"/>
      <c r="AT125" s="1">
        <f>RANK(BL125,$BL$3:$BL$122)+COUNTIF(BL$3:BL125,BL125)-1</f>
        <v>123</v>
      </c>
      <c r="AU125" s="64" t="str">
        <f t="shared" si="58"/>
        <v>N° 123 Adhexpharma</v>
      </c>
      <c r="AV125" s="1">
        <f>RANK(BM125,$BM$3:$BM$122)+COUNTIF(BM$3:BM125,BM125)-1</f>
        <v>123</v>
      </c>
      <c r="AW125" s="64" t="str">
        <f t="shared" si="59"/>
        <v>N° 123 Adhexpharma</v>
      </c>
      <c r="AX125" s="64"/>
      <c r="AY125" s="64"/>
      <c r="AZ125" s="64"/>
      <c r="BA125" s="64"/>
      <c r="BL125" s="1">
        <f t="shared" si="60"/>
        <v>0</v>
      </c>
      <c r="BM125" s="1">
        <f t="shared" si="61"/>
        <v>0</v>
      </c>
      <c r="BN125" s="1">
        <f t="shared" si="62"/>
        <v>0</v>
      </c>
      <c r="BO125" s="1">
        <f t="shared" si="63"/>
        <v>0</v>
      </c>
      <c r="BP125" s="1">
        <f t="shared" si="64"/>
        <v>0</v>
      </c>
      <c r="BQ125" s="1">
        <f t="shared" si="65"/>
        <v>0</v>
      </c>
      <c r="BR125" s="1">
        <f t="shared" si="66"/>
        <v>0</v>
      </c>
      <c r="BS125" s="1">
        <f t="shared" si="67"/>
        <v>0</v>
      </c>
      <c r="BT125" s="1">
        <f t="shared" si="68"/>
        <v>0</v>
      </c>
      <c r="BU125" s="1">
        <f t="shared" si="69"/>
        <v>0</v>
      </c>
      <c r="BV125" s="1">
        <f t="shared" si="70"/>
        <v>0</v>
      </c>
      <c r="BW125" s="1">
        <f t="shared" si="71"/>
        <v>0</v>
      </c>
      <c r="BX125" s="1">
        <f t="shared" si="72"/>
        <v>0</v>
      </c>
      <c r="BY125" s="1">
        <f t="shared" si="73"/>
        <v>0</v>
      </c>
      <c r="BZ125" s="1">
        <f t="shared" si="74"/>
        <v>0</v>
      </c>
      <c r="CA125" s="1">
        <f t="shared" si="75"/>
        <v>0</v>
      </c>
      <c r="CB125" s="7"/>
    </row>
    <row r="126" spans="1:80" ht="105" x14ac:dyDescent="0.25">
      <c r="A126" s="101" t="s">
        <v>387</v>
      </c>
      <c r="B126" s="101" t="s">
        <v>932</v>
      </c>
      <c r="C126" s="102" t="s">
        <v>984</v>
      </c>
      <c r="D126" s="73" t="str">
        <f t="shared" si="57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04"/>
      <c r="N126" s="102"/>
      <c r="O126" s="102"/>
      <c r="P126" s="104"/>
      <c r="Q126" s="102"/>
      <c r="R126" s="112"/>
      <c r="S126" s="104"/>
      <c r="T126" s="104"/>
      <c r="U126" s="104"/>
      <c r="V126" s="102"/>
      <c r="W126" s="102"/>
      <c r="X126" s="104"/>
      <c r="Y126" s="104"/>
      <c r="Z126" s="104"/>
      <c r="AA126" s="104"/>
      <c r="AB126" s="104"/>
      <c r="AC126" s="102"/>
      <c r="AD126" s="102"/>
      <c r="AE126" s="102"/>
      <c r="AF126" s="104"/>
      <c r="AG126" s="102" t="s">
        <v>985</v>
      </c>
      <c r="AH126" s="102" t="s">
        <v>970</v>
      </c>
      <c r="AI126" s="106">
        <v>21800</v>
      </c>
      <c r="AJ126" s="107" t="s">
        <v>986</v>
      </c>
      <c r="AK126" s="108" t="s">
        <v>987</v>
      </c>
      <c r="AL126" s="108"/>
      <c r="AM126" s="109" t="s">
        <v>988</v>
      </c>
      <c r="AN126" s="110"/>
      <c r="AO126" s="7"/>
      <c r="AP126" s="112"/>
      <c r="AQ126" s="7"/>
      <c r="AR126" s="7"/>
      <c r="AS126" s="7"/>
      <c r="AT126" s="1">
        <f>RANK(BL126,$BL$3:$BL$122)+COUNTIF(BL$3:BL126,BL126)-1</f>
        <v>124</v>
      </c>
      <c r="AU126" s="64" t="str">
        <f t="shared" si="58"/>
        <v>N° 124 SPPH (Groupe Fareva)</v>
      </c>
      <c r="AV126" s="1">
        <f>RANK(BM126,$BM$3:$BM$122)+COUNTIF(BM$3:BM126,BM126)-1</f>
        <v>124</v>
      </c>
      <c r="AW126" s="64" t="str">
        <f t="shared" si="59"/>
        <v>N° 124 SPPH (Groupe Fareva)</v>
      </c>
      <c r="AX126" s="64"/>
      <c r="AY126" s="64"/>
      <c r="AZ126" s="64"/>
      <c r="BA126" s="64"/>
      <c r="BL126" s="1">
        <f t="shared" si="60"/>
        <v>0</v>
      </c>
      <c r="BM126" s="1">
        <f t="shared" si="61"/>
        <v>0</v>
      </c>
      <c r="BN126" s="1">
        <f t="shared" si="62"/>
        <v>0</v>
      </c>
      <c r="BO126" s="1">
        <f t="shared" si="63"/>
        <v>0</v>
      </c>
      <c r="BP126" s="1">
        <f t="shared" si="64"/>
        <v>0</v>
      </c>
      <c r="BQ126" s="1">
        <f t="shared" si="65"/>
        <v>0</v>
      </c>
      <c r="BR126" s="1">
        <f t="shared" si="66"/>
        <v>0</v>
      </c>
      <c r="BS126" s="1">
        <f t="shared" si="67"/>
        <v>0</v>
      </c>
      <c r="BT126" s="1">
        <f t="shared" si="68"/>
        <v>0</v>
      </c>
      <c r="BU126" s="1">
        <f t="shared" si="69"/>
        <v>0</v>
      </c>
      <c r="BV126" s="1">
        <f t="shared" si="70"/>
        <v>0</v>
      </c>
      <c r="BW126" s="1">
        <f t="shared" si="71"/>
        <v>0</v>
      </c>
      <c r="BX126" s="1">
        <f t="shared" si="72"/>
        <v>0</v>
      </c>
      <c r="BY126" s="1">
        <f t="shared" si="73"/>
        <v>0</v>
      </c>
      <c r="BZ126" s="1">
        <f t="shared" si="74"/>
        <v>0</v>
      </c>
      <c r="CA126" s="1">
        <f t="shared" si="75"/>
        <v>0</v>
      </c>
      <c r="CB126" s="7"/>
    </row>
    <row r="127" spans="1:80" s="123" customFormat="1" ht="43.5" customHeight="1" x14ac:dyDescent="0.2">
      <c r="A127" s="101" t="s">
        <v>387</v>
      </c>
      <c r="B127" s="101" t="s">
        <v>989</v>
      </c>
      <c r="C127" s="102" t="s">
        <v>392</v>
      </c>
      <c r="D127" s="73" t="str">
        <f t="shared" si="57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104"/>
      <c r="N127" s="102"/>
      <c r="O127" s="102"/>
      <c r="P127" s="104"/>
      <c r="Q127" s="102"/>
      <c r="R127" s="112"/>
      <c r="S127" s="104"/>
      <c r="T127" s="104"/>
      <c r="U127" s="104"/>
      <c r="V127" s="102"/>
      <c r="W127" s="102"/>
      <c r="X127" s="104"/>
      <c r="Y127" s="104"/>
      <c r="Z127" s="104"/>
      <c r="AA127" s="104"/>
      <c r="AB127" s="104"/>
      <c r="AC127" s="102"/>
      <c r="AD127" s="102"/>
      <c r="AE127" s="102"/>
      <c r="AF127" s="104"/>
      <c r="AG127" s="102" t="s">
        <v>991</v>
      </c>
      <c r="AH127" s="102" t="s">
        <v>990</v>
      </c>
      <c r="AI127" s="106">
        <v>21600</v>
      </c>
      <c r="AJ127" s="107" t="s">
        <v>992</v>
      </c>
      <c r="AK127" s="108" t="s">
        <v>993</v>
      </c>
      <c r="AL127" s="108"/>
      <c r="AM127" s="109" t="s">
        <v>994</v>
      </c>
      <c r="AN127" s="104"/>
      <c r="AO127" s="7"/>
      <c r="AP127" s="112"/>
      <c r="AQ127" s="7"/>
      <c r="AR127" s="7"/>
      <c r="AS127" s="7"/>
      <c r="AT127" s="1">
        <f>RANK(BL127,$BL$3:$BL$122)+COUNTIF(BL$3:BL127,BL127)-1</f>
        <v>125</v>
      </c>
      <c r="AU127" s="64" t="str">
        <f t="shared" si="58"/>
        <v>N° 125 LABORATOIRE STERLING WINTHROP</v>
      </c>
      <c r="AV127" s="1">
        <f>RANK(BM127,$BM$3:$BM$122)+COUNTIF(BM$3:BM127,BM127)-1</f>
        <v>125</v>
      </c>
      <c r="AW127" s="64" t="str">
        <f t="shared" si="59"/>
        <v>N° 125 LABORATOIRE STERLING WINTHROP</v>
      </c>
      <c r="AX127" s="64"/>
      <c r="AY127" s="64"/>
      <c r="AZ127" s="64"/>
      <c r="BA127" s="64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1">
        <f t="shared" si="60"/>
        <v>0</v>
      </c>
      <c r="BM127" s="1">
        <f t="shared" si="61"/>
        <v>0</v>
      </c>
      <c r="BN127" s="1">
        <f t="shared" si="62"/>
        <v>0</v>
      </c>
      <c r="BO127" s="1">
        <f t="shared" si="63"/>
        <v>0</v>
      </c>
      <c r="BP127" s="1">
        <f t="shared" si="64"/>
        <v>0</v>
      </c>
      <c r="BQ127" s="1">
        <f t="shared" si="65"/>
        <v>0</v>
      </c>
      <c r="BR127" s="1">
        <f t="shared" si="66"/>
        <v>0</v>
      </c>
      <c r="BS127" s="1">
        <f t="shared" si="67"/>
        <v>0</v>
      </c>
      <c r="BT127" s="1">
        <f t="shared" si="68"/>
        <v>0</v>
      </c>
      <c r="BU127" s="1">
        <f t="shared" si="69"/>
        <v>0</v>
      </c>
      <c r="BV127" s="1">
        <f t="shared" si="70"/>
        <v>0</v>
      </c>
      <c r="BW127" s="1">
        <f t="shared" si="71"/>
        <v>0</v>
      </c>
      <c r="BX127" s="1">
        <f t="shared" si="72"/>
        <v>0</v>
      </c>
      <c r="BY127" s="1">
        <f t="shared" si="73"/>
        <v>0</v>
      </c>
      <c r="BZ127" s="1">
        <f t="shared" si="74"/>
        <v>0</v>
      </c>
      <c r="CA127" s="1">
        <f t="shared" si="75"/>
        <v>0</v>
      </c>
      <c r="CB127" s="7"/>
    </row>
    <row r="128" spans="1:80" s="98" customFormat="1" ht="40.5" customHeight="1" x14ac:dyDescent="0.25">
      <c r="A128" s="115" t="s">
        <v>1129</v>
      </c>
      <c r="B128" s="113" t="s">
        <v>1130</v>
      </c>
      <c r="C128" s="8" t="s">
        <v>1128</v>
      </c>
      <c r="D128" s="73" t="str">
        <f t="shared" si="57"/>
        <v xml:space="preserve">              </v>
      </c>
      <c r="E128" s="7"/>
      <c r="F128" s="7"/>
      <c r="G128" s="7"/>
      <c r="H128" s="7"/>
      <c r="I128" s="7"/>
      <c r="J128" s="7"/>
      <c r="K128" s="7"/>
      <c r="L128" s="7"/>
      <c r="M128" s="98" t="s">
        <v>1131</v>
      </c>
      <c r="N128" s="114" t="s">
        <v>1132</v>
      </c>
      <c r="O128" s="98" t="s">
        <v>1133</v>
      </c>
      <c r="P128" s="2"/>
      <c r="R128" s="119"/>
      <c r="S128" s="2"/>
      <c r="T128" s="2"/>
      <c r="U128" s="2"/>
      <c r="V128" s="8"/>
      <c r="W128" s="8"/>
      <c r="X128" s="2"/>
      <c r="Y128" s="2"/>
      <c r="Z128" s="2"/>
      <c r="AA128" s="2"/>
      <c r="AB128" s="2"/>
      <c r="AC128" s="8"/>
      <c r="AD128" s="8"/>
      <c r="AE128" s="8"/>
      <c r="AF128" s="2"/>
      <c r="AG128" s="116" t="s">
        <v>1134</v>
      </c>
      <c r="AH128" s="98" t="s">
        <v>1135</v>
      </c>
      <c r="AI128" s="117">
        <v>92390</v>
      </c>
      <c r="AJ128" s="107" t="s">
        <v>1136</v>
      </c>
      <c r="AK128" s="108" t="s">
        <v>1137</v>
      </c>
      <c r="AL128" s="108"/>
      <c r="AM128" s="109" t="s">
        <v>1138</v>
      </c>
      <c r="AN128" s="5"/>
      <c r="AO128" s="2"/>
      <c r="AP128" s="3"/>
      <c r="AQ128" s="2"/>
      <c r="AR128" s="2"/>
      <c r="AS128" s="2"/>
      <c r="AT128" s="1">
        <f>RANK(BL128,$BL$3:$BL$122)+COUNTIF(BL$3:BL128,BL128)-1</f>
        <v>126</v>
      </c>
      <c r="AU128" s="64" t="str">
        <f t="shared" si="58"/>
        <v>N° 126 COVENTYA</v>
      </c>
      <c r="AV128" s="1">
        <f>RANK(BM128,$BM$3:$BM$122)+COUNTIF(BM$3:BM128,BM128)-1</f>
        <v>126</v>
      </c>
      <c r="AW128" s="64" t="str">
        <f t="shared" si="59"/>
        <v>N° 126 COVENTYA</v>
      </c>
      <c r="AX128" s="7"/>
      <c r="AY128" s="7"/>
      <c r="AZ128" s="7"/>
      <c r="BA128" s="7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1">
        <f t="shared" si="60"/>
        <v>0</v>
      </c>
      <c r="BM128" s="1">
        <f t="shared" si="61"/>
        <v>0</v>
      </c>
      <c r="BN128" s="1">
        <f t="shared" si="62"/>
        <v>0</v>
      </c>
      <c r="BO128" s="1">
        <f t="shared" si="63"/>
        <v>0</v>
      </c>
      <c r="BP128" s="1">
        <f t="shared" si="64"/>
        <v>0</v>
      </c>
      <c r="BQ128" s="1">
        <f t="shared" si="65"/>
        <v>0</v>
      </c>
      <c r="BR128" s="1">
        <f t="shared" si="66"/>
        <v>0</v>
      </c>
      <c r="BS128" s="1">
        <f t="shared" si="67"/>
        <v>0</v>
      </c>
      <c r="BT128" s="1">
        <f t="shared" si="68"/>
        <v>0</v>
      </c>
      <c r="BU128" s="1">
        <f t="shared" si="69"/>
        <v>0</v>
      </c>
      <c r="BV128" s="1">
        <f t="shared" si="70"/>
        <v>0</v>
      </c>
      <c r="BW128" s="1">
        <f t="shared" si="71"/>
        <v>0</v>
      </c>
      <c r="BX128" s="1">
        <f t="shared" si="72"/>
        <v>0</v>
      </c>
      <c r="BY128" s="1">
        <f t="shared" si="73"/>
        <v>0</v>
      </c>
      <c r="BZ128" s="1">
        <f t="shared" si="74"/>
        <v>0</v>
      </c>
      <c r="CA128" s="1">
        <f t="shared" si="75"/>
        <v>0</v>
      </c>
      <c r="CB128" s="2"/>
    </row>
    <row r="129" spans="4:79" x14ac:dyDescent="0.25">
      <c r="D129" s="124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4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4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4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4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4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4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4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4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4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4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4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4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4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4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4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4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4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4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4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4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4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4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4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4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4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4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4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4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4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4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4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4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4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4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4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4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4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4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4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4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4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4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4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4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4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4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4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4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4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4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4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4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4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4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4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4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4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4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4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4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4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4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4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4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4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4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4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4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4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4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4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4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4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4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4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4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4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4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4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4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4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4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4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4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4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4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4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4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4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4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4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4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4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4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4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4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4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4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4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4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4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4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4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4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4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4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4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4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4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4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4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4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4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4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4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4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4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4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4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4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4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4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4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4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4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4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4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4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4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4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4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4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4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4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4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4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4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4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4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4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4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4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4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24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  <row r="274" spans="4:79" x14ac:dyDescent="0.25">
      <c r="D274" s="124"/>
      <c r="E274" s="7"/>
      <c r="F274" s="7"/>
      <c r="G274" s="7"/>
      <c r="H274" s="7"/>
      <c r="I274" s="7"/>
      <c r="J274" s="7"/>
      <c r="K274" s="7"/>
      <c r="L274" s="7"/>
      <c r="AT274" s="7"/>
      <c r="AU274" s="7"/>
      <c r="AV274" s="7"/>
      <c r="AW274" s="7"/>
      <c r="AX274" s="7"/>
      <c r="AY274" s="7"/>
      <c r="AZ274" s="7"/>
      <c r="BA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</row>
  </sheetData>
  <autoFilter ref="A1:CB128" xr:uid="{00000000-0009-0000-0000-000000000000}">
    <sortState xmlns:xlrd2="http://schemas.microsoft.com/office/spreadsheetml/2017/richdata2" ref="A2:CB128">
      <sortCondition ref="AT1:AT125"/>
    </sortState>
  </autoFilter>
  <sortState xmlns:xlrd2="http://schemas.microsoft.com/office/spreadsheetml/2017/richdata2" ref="A3:CE65">
    <sortCondition ref="AI3:AI65"/>
  </sortState>
  <hyperlinks>
    <hyperlink ref="AJ34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K34" r:id="rId2" xr:uid="{00000000-0004-0000-0000-000001000000}"/>
    <hyperlink ref="AK65" r:id="rId3" xr:uid="{00000000-0004-0000-0000-000002000000}"/>
    <hyperlink ref="AK45" r:id="rId4" xr:uid="{00000000-0004-0000-0000-000003000000}"/>
    <hyperlink ref="AK48" r:id="rId5" xr:uid="{00000000-0004-0000-0000-000004000000}"/>
    <hyperlink ref="AK75" r:id="rId6" xr:uid="{00000000-0004-0000-0000-000005000000}"/>
    <hyperlink ref="AJ75" r:id="rId7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K69" r:id="rId8" xr:uid="{00000000-0004-0000-0000-000007000000}"/>
    <hyperlink ref="AJ69" r:id="rId9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7" r:id="rId10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K47" r:id="rId11" xr:uid="{00000000-0004-0000-0000-00000A000000}"/>
    <hyperlink ref="AK51" r:id="rId12" xr:uid="{00000000-0004-0000-0000-00000B000000}"/>
    <hyperlink ref="AJ51" r:id="rId13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40" r:id="rId14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60" r:id="rId15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K60" r:id="rId16" xr:uid="{00000000-0004-0000-0000-00000F000000}"/>
    <hyperlink ref="AJ12" r:id="rId17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2" r:id="rId18" display="mailto:maxime.françois@vivescia.com" xr:uid="{00000000-0004-0000-0000-000011000000}"/>
    <hyperlink ref="AK54" r:id="rId19" xr:uid="{00000000-0004-0000-0000-000012000000}"/>
    <hyperlink ref="AJ54" r:id="rId20" tooltip="Appeler avec Hangouts" display="https://www.google.fr/search?q=KALIZEA+reims&amp;sa=X&amp;ved=0ahUKEwjJ9dug6tXaAhWqD8AKHZiSDzYQuzEICigA&amp;biw=1467&amp;bih=703" xr:uid="{00000000-0004-0000-0000-000013000000}"/>
    <hyperlink ref="AK55" r:id="rId21" xr:uid="{00000000-0004-0000-0000-000014000000}"/>
    <hyperlink ref="AJ7" r:id="rId22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K63" r:id="rId23" xr:uid="{00000000-0004-0000-0000-000017000000}"/>
    <hyperlink ref="AJ63" r:id="rId24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3" r:id="rId25" display="mailto:stephanie.grosjean@malteurop.com" xr:uid="{00000000-0004-0000-0000-000019000000}"/>
    <hyperlink ref="AK72" r:id="rId26" xr:uid="{00000000-0004-0000-0000-00001A000000}"/>
    <hyperlink ref="AJ72" r:id="rId27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K57" r:id="rId28" xr:uid="{00000000-0004-0000-0000-00001C000000}"/>
    <hyperlink ref="AJ57" r:id="rId29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K50" r:id="rId30" xr:uid="{00000000-0004-0000-0000-00001E000000}"/>
    <hyperlink ref="AR50" r:id="rId31" display="mailto:theret@babynov.fr" xr:uid="{00000000-0004-0000-0000-00001F000000}"/>
    <hyperlink ref="AK74" display="https://www.google.fr/maps/place/Nutribio+(Barres+C%C3%A9r%C3%A9ales)/@50.1617921,2.3213815,17z/data=!4m12!1m6!3m5!1s0x47dd7082a4a62a79:0xafc357a0aaaf722b!2sCofranlait!8m2!3d50.1606202!4d2.3240262!3m4!1s0x47dd709dcc850bc9:0x21cdef0b722c71c5!8m2!3d50.16256" xr:uid="{00000000-0004-0000-0000-000020000000}"/>
    <hyperlink ref="AK53" r:id="rId32" xr:uid="{00000000-0004-0000-0000-000021000000}"/>
    <hyperlink ref="AJ53" r:id="rId33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K66" r:id="rId34" xr:uid="{00000000-0004-0000-0000-000023000000}"/>
    <hyperlink ref="AQ66" r:id="rId35" display="http://03.26.67.16.45/" xr:uid="{00000000-0004-0000-0000-000024000000}"/>
    <hyperlink ref="AK70" display="https://www.google.com/search?client=firefox-b-ab&amp;q=LESAFFRE+INTERNATIONAL+%09137+rue+gabriel+P%C3%A9ri%09MARCQ+EN+BAROEUL%0959700&amp;npsic=0&amp;rflfq=1&amp;rlha=0&amp;rllag=50672542,3079001,237&amp;tbm=lcl&amp;ved=0ahUKEwik1s3epOzaAhXkCsAKHXyYDl4QtgMIKg&amp;tbs=lrf:!2m1!1e2!3sIAE" xr:uid="{00000000-0004-0000-0000-000025000000}"/>
    <hyperlink ref="AK67" r:id="rId36" xr:uid="{00000000-0004-0000-0000-000026000000}"/>
    <hyperlink ref="AK62" display="https://www.google.fr/maps/place/5+Rue+Henri+Martin,+51200+%C3%89pernay/@49.03997,3.955612,18z/data=!3m1!4b1!4m8!1m2!2m1!1sCoop%C3%A9rative+R%C3%A9gionale+des+Vins+de+Champagne+5+rue+henri+martin!3m4!1s0x47e96b4f254c4b7f:0x2f30202f02c1afd2!8m2!3d49.039968" xr:uid="{00000000-0004-0000-0000-000027000000}"/>
    <hyperlink ref="AK56" r:id="rId37" xr:uid="{00000000-0004-0000-0000-000028000000}"/>
    <hyperlink ref="AR56" r:id="rId38" xr:uid="{00000000-0004-0000-0000-000029000000}"/>
    <hyperlink ref="AJ62" r:id="rId39" display="http://03.26.51.19.30/" xr:uid="{00000000-0004-0000-0000-00002A000000}"/>
    <hyperlink ref="AK61" r:id="rId40" xr:uid="{00000000-0004-0000-0000-00002B000000}"/>
    <hyperlink ref="AK58" r:id="rId41" xr:uid="{00000000-0004-0000-0000-00002C000000}"/>
    <hyperlink ref="AK31" r:id="rId42" xr:uid="{00000000-0004-0000-0000-00002D000000}"/>
    <hyperlink ref="AR31" r:id="rId43" display="mailto:barbara.fromentin@pernod-ricard.com" xr:uid="{00000000-0004-0000-0000-00002E000000}"/>
    <hyperlink ref="AK64" r:id="rId44" xr:uid="{00000000-0004-0000-0000-00002F000000}"/>
    <hyperlink ref="AK59" r:id="rId45" xr:uid="{00000000-0004-0000-0000-000030000000}"/>
    <hyperlink ref="AR59" r:id="rId46" display="mailto:f.pichard@distillerie-goyard.com" xr:uid="{00000000-0004-0000-0000-000031000000}"/>
    <hyperlink ref="AK26" r:id="rId47" xr:uid="{00000000-0004-0000-0000-000032000000}"/>
    <hyperlink ref="AR7" r:id="rId48" display="clebrishoual@sofralab.com" xr:uid="{00000000-0004-0000-0000-000033000000}"/>
    <hyperlink ref="AK71" r:id="rId49" xr:uid="{00000000-0004-0000-0000-000036000000}"/>
    <hyperlink ref="AK52" r:id="rId50" xr:uid="{00000000-0004-0000-0000-000037000000}"/>
    <hyperlink ref="AK43" r:id="rId51" xr:uid="{00000000-0004-0000-0000-000038000000}"/>
    <hyperlink ref="AK38" r:id="rId52" xr:uid="{00000000-0004-0000-0000-000039000000}"/>
    <hyperlink ref="AK49" display="https://www.google.com/maps/place/Roquette+Fr%C3%A8res/@49.3962371,3.1070116,17z/data=!4m13!1m7!3m6!1s0x47e8637834193e7d:0x4e99f3d83b438dc6!2sRoute+de+Compi%C3%A8gne,+02290+Montigny-Lengrain!3b1!8m2!3d49.3958167!4d3.1021602!3m4!1s0x47e86379cc96af81:0x8b54" xr:uid="{00000000-0004-0000-0000-00003A000000}"/>
    <hyperlink ref="AR92" r:id="rId53" display="mailto:aurelie.gantet@reimsmetropole.fr" xr:uid="{00000000-0004-0000-0000-00003B000000}"/>
    <hyperlink ref="AR104" r:id="rId54" display="mailto:thor.hpc@thor.com" xr:uid="{00000000-0004-0000-0000-00003C000000}"/>
    <hyperlink ref="AR106" r:id="rId55" display="mailto:katia.savary@univ-reims.fr" xr:uid="{00000000-0004-0000-0000-00003D000000}"/>
    <hyperlink ref="AK42" r:id="rId56" xr:uid="{00000000-0004-0000-0000-00003E000000}"/>
    <hyperlink ref="AR9" r:id="rId57" xr:uid="{00000000-0004-0000-0000-00003F000000}"/>
    <hyperlink ref="AR51" r:id="rId58" xr:uid="{00000000-0004-0000-0000-000040000000}"/>
    <hyperlink ref="AJ32" r:id="rId59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7" r:id="rId60" xr:uid="{00000000-0004-0000-0000-000045000000}"/>
    <hyperlink ref="AR78" r:id="rId61" xr:uid="{00000000-0004-0000-0000-000046000000}"/>
    <hyperlink ref="AR6" r:id="rId62" display="mailto:mbertemes@mhws.fr" xr:uid="{00000000-0004-0000-0000-000047000000}"/>
    <hyperlink ref="AR79" r:id="rId63" xr:uid="{00000000-0004-0000-0000-000048000000}"/>
    <hyperlink ref="AK68" r:id="rId64" xr:uid="{00000000-0004-0000-0000-000049000000}"/>
    <hyperlink ref="AR83" r:id="rId65" xr:uid="{00000000-0004-0000-0000-00004A000000}"/>
    <hyperlink ref="AR8" r:id="rId66" xr:uid="{00000000-0004-0000-0000-00004B000000}"/>
    <hyperlink ref="AQ52" r:id="rId67" display="Labo08@cq08.fr_x000a_03 24 59 61 53  _x000a_" xr:uid="{00000000-0004-0000-0000-00004C000000}"/>
    <hyperlink ref="AR52" r:id="rId68" display="mailto:Labo08@cq08.fr" xr:uid="{00000000-0004-0000-0000-00004D000000}"/>
    <hyperlink ref="AR21" r:id="rId69" xr:uid="{00000000-0004-0000-0000-00004E000000}"/>
    <hyperlink ref="AR22" r:id="rId70" xr:uid="{00000000-0004-0000-0000-00004F000000}"/>
    <hyperlink ref="AR86" r:id="rId71" xr:uid="{00000000-0004-0000-0000-000050000000}"/>
    <hyperlink ref="AR89" r:id="rId72" xr:uid="{00000000-0004-0000-0000-000051000000}"/>
    <hyperlink ref="AK46" r:id="rId73" xr:uid="{00000000-0004-0000-0000-000052000000}"/>
    <hyperlink ref="AK87" r:id="rId74" xr:uid="{00000000-0004-0000-0000-000053000000}"/>
    <hyperlink ref="AK88" r:id="rId75" xr:uid="{00000000-0004-0000-0000-000054000000}"/>
    <hyperlink ref="AK89" r:id="rId76" xr:uid="{00000000-0004-0000-0000-000055000000}"/>
    <hyperlink ref="AR33" r:id="rId77" xr:uid="{00000000-0004-0000-0000-000056000000}"/>
    <hyperlink ref="AR4" r:id="rId78" display="m.lebrun@soliance.com / " xr:uid="{00000000-0004-0000-0000-000057000000}"/>
    <hyperlink ref="AR99" r:id="rId79" xr:uid="{00000000-0004-0000-0000-000058000000}"/>
    <hyperlink ref="AR102" r:id="rId80" display="mailto:mickael.franchette@eugenemerma.fr" xr:uid="{00000000-0004-0000-0000-000059000000}"/>
    <hyperlink ref="AR103" r:id="rId81" xr:uid="{00000000-0004-0000-0000-00005A000000}"/>
    <hyperlink ref="AR39" r:id="rId82" display="mailto:floriane.oszust@univ-reims;fr" xr:uid="{00000000-0004-0000-0000-00005B000000}"/>
    <hyperlink ref="AR42" r:id="rId83" display="mailto:v.verdonk@biotechjboy.com" xr:uid="{00000000-0004-0000-0000-00005C000000}"/>
    <hyperlink ref="AR108" r:id="rId84" xr:uid="{00000000-0004-0000-0000-00005D000000}"/>
    <hyperlink ref="AK108" display="https://www.google.fr/maps/place/49%C2%B014'33.9%22N+4%C2%B003'41.6%22E/@49.242738,4.0606367,18z/data=!3m1!4b1!4m9!1m2!2m1!1sB%C3%A2timent+18+-+UFR+Sciences+Exactes+et+Naturelles,+Laboratoire+SIRMA++++CNRS+3481++!3m5!1s0x0:0x0!7e2!8m2!3d49.2427377!4d4.061" xr:uid="{00000000-0004-0000-0000-00005E000000}"/>
    <hyperlink ref="AR115" r:id="rId85" display="mailto:info@jnslabs.com" xr:uid="{00000000-0004-0000-0000-00005F000000}"/>
    <hyperlink ref="AR57" r:id="rId86" xr:uid="{120D4766-2804-834C-B350-0BE7FDA42D38}"/>
    <hyperlink ref="AK4" r:id="rId87" xr:uid="{6622BBA6-6FF8-4152-B86B-419D1D3F91A2}"/>
    <hyperlink ref="AK2" r:id="rId88" xr:uid="{CE6BB279-B22D-4886-BA43-EBC7C34ABC98}"/>
    <hyperlink ref="AK3" r:id="rId89" xr:uid="{AD65CD47-7EFA-468A-823F-E339A9B6D149}"/>
    <hyperlink ref="AK5" r:id="rId90" xr:uid="{867F9573-C524-43B1-B8BB-393613768702}"/>
    <hyperlink ref="AK6" r:id="rId91" xr:uid="{BF5452CE-A4A7-4606-BC60-FF976F299AB7}"/>
    <hyperlink ref="AK7" r:id="rId92" xr:uid="{D6C97649-73D2-49A8-8292-B639FCA92A26}"/>
    <hyperlink ref="AK8" r:id="rId93" xr:uid="{06A1A36D-1C79-4DDD-8C3C-A29B3AB95216}"/>
    <hyperlink ref="AK9" r:id="rId94" xr:uid="{E7287CB5-76AD-4369-BEC2-F6381C7644FC}"/>
    <hyperlink ref="AK10" r:id="rId95" xr:uid="{9180D9EF-8163-43F1-B529-5EF7620CCC98}"/>
    <hyperlink ref="AK12" r:id="rId96" xr:uid="{7B3178EE-8012-4045-ABA6-770304DA7A0A}"/>
    <hyperlink ref="AK13" r:id="rId97" xr:uid="{6BF309E0-44F4-4801-A07F-B45D80DAD3B9}"/>
    <hyperlink ref="AK15" r:id="rId98" xr:uid="{30B8E8AB-484D-4869-9DA7-C84D07A1DFD7}"/>
    <hyperlink ref="AK17" r:id="rId99" xr:uid="{832F36F7-F6BA-46EB-A5E1-DB9BEB57D0DF}"/>
    <hyperlink ref="AK18" r:id="rId100" xr:uid="{9154F617-C5AB-49D1-BA5E-806CE4EB594E}"/>
    <hyperlink ref="AK19" r:id="rId101" xr:uid="{F3B7F5D3-98B0-43C8-A6A6-EFF45964F58D}"/>
    <hyperlink ref="AK21" r:id="rId102" xr:uid="{8E4BF1A8-8EA1-4025-A588-AE88CCAA2C07}"/>
    <hyperlink ref="AK23" r:id="rId103" xr:uid="{E24FB1E8-7D8A-43A4-B6D0-9E909F366FEE}"/>
  </hyperlinks>
  <pageMargins left="0.7" right="0.7" top="0.75" bottom="0.75" header="0.3" footer="0.3"/>
  <pageSetup paperSize="9" orientation="portrait" r:id="rId1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71" t="s">
        <v>1055</v>
      </c>
      <c r="B1" s="172"/>
      <c r="C1" s="172"/>
      <c r="D1" s="172"/>
      <c r="E1" s="172"/>
      <c r="F1" s="173"/>
    </row>
    <row r="2" spans="1:32" ht="16.5" thickBot="1" x14ac:dyDescent="0.3">
      <c r="A2" s="174"/>
      <c r="B2" s="175"/>
      <c r="C2" s="175"/>
      <c r="D2" s="175"/>
      <c r="E2" s="175"/>
      <c r="F2" s="176"/>
      <c r="H2" s="68"/>
      <c r="I2" s="69" t="s">
        <v>995</v>
      </c>
      <c r="K2" s="70"/>
      <c r="L2" s="69" t="s">
        <v>996</v>
      </c>
      <c r="N2" s="167" t="s">
        <v>1024</v>
      </c>
      <c r="O2" s="168"/>
      <c r="P2" s="168"/>
      <c r="Q2" s="169" t="str">
        <f>IF(Entreprises_Complet!AV3=1," initiaux"," des apprentis ET des initiaux")</f>
        <v xml:space="preserve"> des apprentis ET des initiaux</v>
      </c>
      <c r="R2" s="169"/>
      <c r="S2" s="169"/>
      <c r="T2" s="170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71" t="s">
        <v>999</v>
      </c>
      <c r="B1" s="172"/>
      <c r="C1" s="172"/>
      <c r="D1" s="172"/>
      <c r="E1" s="172"/>
      <c r="F1" s="173"/>
      <c r="G1" s="71"/>
    </row>
    <row r="2" spans="1:33" ht="15" customHeight="1" thickBot="1" x14ac:dyDescent="0.3">
      <c r="A2" s="177"/>
      <c r="B2" s="178"/>
      <c r="C2" s="178"/>
      <c r="D2" s="178"/>
      <c r="E2" s="178"/>
      <c r="F2" s="179"/>
      <c r="G2" s="71"/>
      <c r="H2" s="68"/>
      <c r="I2" s="69" t="s">
        <v>995</v>
      </c>
      <c r="K2" s="70"/>
      <c r="L2" s="69" t="s">
        <v>996</v>
      </c>
      <c r="N2" s="180" t="s">
        <v>1024</v>
      </c>
      <c r="O2" s="181"/>
      <c r="P2" s="181"/>
      <c r="Q2" s="181"/>
      <c r="R2" s="95" t="str">
        <f>IF(Entreprises_Complet!AV3=1," initiaux"," des apprentis ET des initiaux")</f>
        <v xml:space="preserve"> des apprentis ET des initiaux</v>
      </c>
      <c r="S2" s="95"/>
      <c r="T2" s="96"/>
    </row>
    <row r="3" spans="1:33" ht="15" customHeight="1" thickBot="1" x14ac:dyDescent="0.3">
      <c r="A3" s="174"/>
      <c r="B3" s="175"/>
      <c r="C3" s="175"/>
      <c r="D3" s="175"/>
      <c r="E3" s="175"/>
      <c r="F3" s="176"/>
      <c r="G3" s="71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Entreprises_Complet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2021-08-05T08:34:40Z</dcterms:modified>
</cp:coreProperties>
</file>